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F&amp;O)'!$R$1:$R$330</definedName>
    <definedName name="_xlnm._FilterDatabase" localSheetId="1" hidden="1">'Future Intra'!$B$14:$P$14</definedName>
  </definedNames>
  <calcPr calcId="124519"/>
</workbook>
</file>

<file path=xl/calcChain.xml><?xml version="1.0" encoding="utf-8"?>
<calcChain xmlns="http://schemas.openxmlformats.org/spreadsheetml/2006/main">
  <c r="L79" i="6"/>
  <c r="K79"/>
  <c r="L86"/>
  <c r="K86"/>
  <c r="L84"/>
  <c r="K84"/>
  <c r="L85"/>
  <c r="K85"/>
  <c r="H14"/>
  <c r="K14" s="1"/>
  <c r="M116"/>
  <c r="K116"/>
  <c r="L83"/>
  <c r="M83" s="1"/>
  <c r="K83"/>
  <c r="L82"/>
  <c r="K82"/>
  <c r="M40"/>
  <c r="L40"/>
  <c r="K40"/>
  <c r="L41"/>
  <c r="K41"/>
  <c r="M41" s="1"/>
  <c r="L74"/>
  <c r="M74" s="1"/>
  <c r="K74"/>
  <c r="L15"/>
  <c r="K15"/>
  <c r="L81"/>
  <c r="K81"/>
  <c r="K115"/>
  <c r="M115" s="1"/>
  <c r="M114"/>
  <c r="K114"/>
  <c r="L80"/>
  <c r="M80" s="1"/>
  <c r="K80"/>
  <c r="L39"/>
  <c r="K39"/>
  <c r="M39" s="1"/>
  <c r="L38"/>
  <c r="K38"/>
  <c r="M38" s="1"/>
  <c r="L37"/>
  <c r="K37"/>
  <c r="L18"/>
  <c r="K113"/>
  <c r="M113" s="1"/>
  <c r="K112"/>
  <c r="M112" s="1"/>
  <c r="K111"/>
  <c r="M111" s="1"/>
  <c r="K18"/>
  <c r="L70"/>
  <c r="K70"/>
  <c r="M76"/>
  <c r="L76"/>
  <c r="K76"/>
  <c r="L75"/>
  <c r="K75"/>
  <c r="M75" s="1"/>
  <c r="P12"/>
  <c r="L12"/>
  <c r="K12"/>
  <c r="M12" s="1"/>
  <c r="L36"/>
  <c r="K36"/>
  <c r="K108"/>
  <c r="M108" s="1"/>
  <c r="M107"/>
  <c r="K107"/>
  <c r="K110"/>
  <c r="M110" s="1"/>
  <c r="K109"/>
  <c r="M109" s="1"/>
  <c r="K106"/>
  <c r="M106" s="1"/>
  <c r="L69"/>
  <c r="K69"/>
  <c r="L17"/>
  <c r="K17"/>
  <c r="M17" s="1"/>
  <c r="L73"/>
  <c r="K73"/>
  <c r="L72"/>
  <c r="K72"/>
  <c r="M72" s="1"/>
  <c r="M71"/>
  <c r="L71"/>
  <c r="K71"/>
  <c r="K105"/>
  <c r="M105" s="1"/>
  <c r="K104"/>
  <c r="M104" s="1"/>
  <c r="K103"/>
  <c r="M103" s="1"/>
  <c r="L68"/>
  <c r="K68"/>
  <c r="M68" s="1"/>
  <c r="L67"/>
  <c r="K67"/>
  <c r="L66"/>
  <c r="K66"/>
  <c r="K101"/>
  <c r="M101" s="1"/>
  <c r="K102"/>
  <c r="M102" s="1"/>
  <c r="L65"/>
  <c r="K65"/>
  <c r="L35"/>
  <c r="K35"/>
  <c r="P124"/>
  <c r="L124"/>
  <c r="K124"/>
  <c r="K95"/>
  <c r="M95" s="1"/>
  <c r="K99"/>
  <c r="M99" s="1"/>
  <c r="K98"/>
  <c r="M98" s="1"/>
  <c r="L61"/>
  <c r="L64"/>
  <c r="K64"/>
  <c r="L63"/>
  <c r="K63"/>
  <c r="L62"/>
  <c r="K62"/>
  <c r="K61"/>
  <c r="L60"/>
  <c r="K60"/>
  <c r="L14"/>
  <c r="K97"/>
  <c r="M97" s="1"/>
  <c r="K96"/>
  <c r="M96" s="1"/>
  <c r="L59"/>
  <c r="K59"/>
  <c r="L58"/>
  <c r="K58"/>
  <c r="L56"/>
  <c r="K56"/>
  <c r="L55"/>
  <c r="K55"/>
  <c r="L57"/>
  <c r="K57"/>
  <c r="L33"/>
  <c r="K33"/>
  <c r="L52"/>
  <c r="K52"/>
  <c r="L53"/>
  <c r="K53"/>
  <c r="L54"/>
  <c r="K54"/>
  <c r="L32"/>
  <c r="K32"/>
  <c r="L11"/>
  <c r="K11"/>
  <c r="L13"/>
  <c r="K13"/>
  <c r="H318"/>
  <c r="L10"/>
  <c r="K10"/>
  <c r="M79" l="1"/>
  <c r="M84"/>
  <c r="M86"/>
  <c r="M85"/>
  <c r="M14"/>
  <c r="M15"/>
  <c r="M82"/>
  <c r="M81"/>
  <c r="M37"/>
  <c r="M33"/>
  <c r="M67"/>
  <c r="M36"/>
  <c r="M18"/>
  <c r="M70"/>
  <c r="M69"/>
  <c r="M73"/>
  <c r="M35"/>
  <c r="M64"/>
  <c r="M65"/>
  <c r="M62"/>
  <c r="M124"/>
  <c r="M63"/>
  <c r="M66"/>
  <c r="M59"/>
  <c r="M61"/>
  <c r="M60"/>
  <c r="M58"/>
  <c r="M56"/>
  <c r="M55"/>
  <c r="M57"/>
  <c r="M32"/>
  <c r="M52"/>
  <c r="M53"/>
  <c r="M54"/>
  <c r="M11"/>
  <c r="M13"/>
  <c r="M10"/>
  <c r="K318" l="1"/>
  <c r="L318" s="1"/>
  <c r="K307"/>
  <c r="L307" s="1"/>
  <c r="K297"/>
  <c r="L297" s="1"/>
  <c r="K313" l="1"/>
  <c r="L313" s="1"/>
  <c r="K314" l="1"/>
  <c r="L314" s="1"/>
  <c r="K311" l="1"/>
  <c r="L311" s="1"/>
  <c r="K290"/>
  <c r="L290" s="1"/>
  <c r="K310"/>
  <c r="L310" s="1"/>
  <c r="K309"/>
  <c r="L309" s="1"/>
  <c r="K308"/>
  <c r="L308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6"/>
  <c r="L296" s="1"/>
  <c r="K295"/>
  <c r="L295" s="1"/>
  <c r="K294"/>
  <c r="L294" s="1"/>
  <c r="K293"/>
  <c r="L293" s="1"/>
  <c r="K292"/>
  <c r="L292" s="1"/>
  <c r="K291"/>
  <c r="L291" s="1"/>
  <c r="K289"/>
  <c r="L289" s="1"/>
  <c r="K288"/>
  <c r="L288" s="1"/>
  <c r="K287"/>
  <c r="L287" s="1"/>
  <c r="F286"/>
  <c r="K286" s="1"/>
  <c r="L286" s="1"/>
  <c r="K285"/>
  <c r="L285" s="1"/>
  <c r="K284"/>
  <c r="L284" s="1"/>
  <c r="K283"/>
  <c r="L283" s="1"/>
  <c r="K282"/>
  <c r="L282" s="1"/>
  <c r="K281"/>
  <c r="L281" s="1"/>
  <c r="F280"/>
  <c r="K280" s="1"/>
  <c r="L280" s="1"/>
  <c r="F279"/>
  <c r="K279" s="1"/>
  <c r="L279" s="1"/>
  <c r="K278"/>
  <c r="L278" s="1"/>
  <c r="F277"/>
  <c r="K277" s="1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59"/>
  <c r="L259" s="1"/>
  <c r="K258"/>
  <c r="L258" s="1"/>
  <c r="F257"/>
  <c r="K257" s="1"/>
  <c r="L257" s="1"/>
  <c r="K256"/>
  <c r="L256" s="1"/>
  <c r="K253"/>
  <c r="L253" s="1"/>
  <c r="K252"/>
  <c r="L252" s="1"/>
  <c r="K251"/>
  <c r="L251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29"/>
  <c r="L229" s="1"/>
  <c r="K227"/>
  <c r="L227" s="1"/>
  <c r="K225"/>
  <c r="L225" s="1"/>
  <c r="K224"/>
  <c r="L224" s="1"/>
  <c r="K223"/>
  <c r="L223" s="1"/>
  <c r="K221"/>
  <c r="L221" s="1"/>
  <c r="K220"/>
  <c r="L220" s="1"/>
  <c r="K219"/>
  <c r="L219" s="1"/>
  <c r="K218"/>
  <c r="K217"/>
  <c r="L217" s="1"/>
  <c r="K216"/>
  <c r="L216" s="1"/>
  <c r="K214"/>
  <c r="L214" s="1"/>
  <c r="K213"/>
  <c r="L213" s="1"/>
  <c r="K212"/>
  <c r="L212" s="1"/>
  <c r="K211"/>
  <c r="L211" s="1"/>
  <c r="K210"/>
  <c r="L210" s="1"/>
  <c r="F209"/>
  <c r="K209" s="1"/>
  <c r="L209" s="1"/>
  <c r="H208"/>
  <c r="K208" s="1"/>
  <c r="L208" s="1"/>
  <c r="K205"/>
  <c r="L205" s="1"/>
  <c r="K204"/>
  <c r="L204" s="1"/>
  <c r="K203"/>
  <c r="L203" s="1"/>
  <c r="K202"/>
  <c r="L202" s="1"/>
  <c r="K201"/>
  <c r="L201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H174"/>
  <c r="K174" s="1"/>
  <c r="L174" s="1"/>
  <c r="F173"/>
  <c r="K173" s="1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M7"/>
  <c r="D7" i="5"/>
  <c r="K6" i="4"/>
  <c r="K6" i="3"/>
  <c r="L6" i="2"/>
</calcChain>
</file>

<file path=xl/sharedStrings.xml><?xml version="1.0" encoding="utf-8"?>
<sst xmlns="http://schemas.openxmlformats.org/spreadsheetml/2006/main" count="3390" uniqueCount="1209">
  <si>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</si>
  <si>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</si>
  <si>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</si>
  <si>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</si>
  <si>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</si>
  <si>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</si>
  <si>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</si>
  <si>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</si>
  <si>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</si>
  <si>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</si>
  <si>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</si>
  <si>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</si>
  <si>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</si>
  <si>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</si>
  <si>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</si>
  <si>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</si>
  <si>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</si>
  <si>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</si>
  <si>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</si>
  <si>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</si>
  <si>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</si>
  <si>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</si>
  <si>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</si>
  <si>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</si>
  <si>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</si>
  <si>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</si>
  <si>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</si>
  <si>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</si>
  <si>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</si>
  <si>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</si>
  <si>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</si>
  <si>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</si>
  <si>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</si>
  <si>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</si>
  <si>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</si>
  <si>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</si>
  <si>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</si>
  <si>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</si>
  <si>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</si>
  <si>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</si>
  <si>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</si>
  <si>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</si>
  <si>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</si>
  <si>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</si>
  <si>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</si>
  <si>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</si>
  <si>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</si>
  <si>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</si>
  <si>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</si>
  <si>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</si>
  <si>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</si>
  <si>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</si>
  <si>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</si>
  <si>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</si>
  <si>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</si>
  <si>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</si>
  <si>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</si>
  <si>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</si>
  <si>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</si>
  <si>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</si>
  <si>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</si>
  <si>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</si>
  <si>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</si>
  <si>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</si>
  <si>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</si>
  <si>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</si>
  <si>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</si>
  <si>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</si>
  <si>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</si>
  <si>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</si>
  <si>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</si>
  <si>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</si>
  <si>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</si>
  <si>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</si>
  <si>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</si>
  <si>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</si>
  <si>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</si>
  <si>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</si>
  <si>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</si>
  <si>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</si>
  <si>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</si>
  <si>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</si>
  <si>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</si>
  <si>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</si>
  <si>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</si>
  <si>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</si>
  <si>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</si>
  <si>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</si>
  <si>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</si>
  <si>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</si>
  <si>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</si>
  <si>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</si>
  <si>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</si>
  <si>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</si>
  <si>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</si>
  <si>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</si>
  <si>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</si>
  <si>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</si>
  <si>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</si>
  <si>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</si>
  <si>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</si>
  <si>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</si>
  <si>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</si>
  <si>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</si>
  <si>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</si>
  <si>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</si>
  <si>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</si>
  <si>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</si>
  <si>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</si>
  <si>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</si>
  <si>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</si>
  <si>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</si>
  <si>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</si>
  <si>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</si>
  <si>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</si>
  <si>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</si>
  <si>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</si>
  <si>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</si>
  <si>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</si>
  <si>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</si>
  <si>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</si>
  <si>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</si>
  <si>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</si>
  <si>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</si>
  <si>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</si>
  <si>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</si>
  <si>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</si>
  <si>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</si>
  <si>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</si>
  <si>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</si>
  <si>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</si>
  <si>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</si>
  <si>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</si>
  <si>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</si>
  <si>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</si>
  <si>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</si>
  <si>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</si>
  <si>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</si>
  <si>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</si>
  <si>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</si>
  <si>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</si>
  <si>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</si>
  <si>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</si>
  <si>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</si>
  <si>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</si>
  <si>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</si>
  <si>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</si>
  <si>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</si>
  <si>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</si>
  <si>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</si>
  <si>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</si>
  <si>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</si>
  <si>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</si>
  <si>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</si>
  <si>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</si>
  <si>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</si>
  <si>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</si>
  <si>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</si>
  <si>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</si>
  <si>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</si>
  <si>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</si>
  <si>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</si>
  <si>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</si>
  <si>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</si>
  <si>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</si>
  <si>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</si>
  <si>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</si>
  <si>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</si>
  <si>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</si>
  <si>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</si>
  <si>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</si>
  <si>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</si>
  <si>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</si>
  <si>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</si>
  <si>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</si>
  <si>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</si>
  <si>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</si>
  <si>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</si>
  <si>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</si>
  <si>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</si>
  <si>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</si>
  <si>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</si>
  <si>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</si>
  <si>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</si>
  <si>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</si>
  <si>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</si>
  <si>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</si>
  <si>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</si>
  <si>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</si>
  <si>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</si>
  <si>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</si>
  <si>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</si>
  <si>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</si>
  <si>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</si>
  <si>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</si>
  <si>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</si>
  <si>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</si>
  <si>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</si>
  <si>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</si>
  <si>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</si>
  <si>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</si>
  <si>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</si>
  <si>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</si>
  <si>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</si>
  <si>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</si>
  <si>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</si>
  <si>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</si>
  <si>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</si>
  <si>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</si>
  <si>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</si>
  <si>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</si>
  <si>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</si>
  <si>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</si>
  <si>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</si>
  <si>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</si>
  <si>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</si>
  <si>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</si>
  <si>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</si>
  <si>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</si>
  <si>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</si>
  <si>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</si>
  <si>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</si>
  <si>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</si>
  <si>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</si>
  <si>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</si>
  <si>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</si>
  <si>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</si>
  <si>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</si>
  <si>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</si>
  <si>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</si>
  <si>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</si>
  <si>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</si>
  <si>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</si>
  <si>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</si>
  <si>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</si>
  <si>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</si>
  <si>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</si>
  <si>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</si>
  <si>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</si>
  <si>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</si>
  <si>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</si>
  <si>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</si>
  <si>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</si>
  <si>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</si>
  <si>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</si>
  <si>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</si>
  <si>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</si>
  <si>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</si>
  <si>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</si>
  <si>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</si>
  <si>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</si>
  <si>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</si>
  <si>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</si>
  <si>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</si>
  <si>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</si>
  <si>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</si>
  <si>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</si>
  <si>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</si>
  <si>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</si>
  <si>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</si>
  <si>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</si>
  <si>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</si>
  <si>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</si>
  <si>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</si>
  <si>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</si>
  <si>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</si>
  <si>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</si>
  <si>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</si>
  <si>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</si>
  <si>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</si>
  <si>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</si>
  <si>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</si>
  <si>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</si>
  <si>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</si>
  <si>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</si>
  <si>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</si>
  <si>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</si>
  <si>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</si>
  <si>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</si>
  <si>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</si>
  <si>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</si>
  <si>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</si>
  <si>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</si>
  <si>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</si>
  <si>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</si>
  <si>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</si>
  <si>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</si>
  <si>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</si>
  <si>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</si>
  <si>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</si>
  <si>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</si>
  <si>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</si>
  <si>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</si>
  <si>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</si>
  <si>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</si>
  <si>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</si>
  <si>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</si>
  <si>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</si>
  <si>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</si>
  <si>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</si>
  <si>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</si>
  <si>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</si>
  <si>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</si>
  <si>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</si>
  <si>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</si>
  <si>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</si>
  <si>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</si>
  <si>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</si>
  <si>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</si>
  <si>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</si>
  <si>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</si>
  <si>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</si>
  <si>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</si>
  <si>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</si>
  <si>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</si>
  <si>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</si>
  <si>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</si>
  <si>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</si>
  <si>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</si>
  <si>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</si>
  <si>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</si>
  <si>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</si>
  <si>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</si>
  <si>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</si>
  <si>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</si>
  <si>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</si>
  <si>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</si>
  <si>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</si>
  <si>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</si>
  <si>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</si>
  <si>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</si>
  <si>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</si>
  <si>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</si>
  <si>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</si>
  <si>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</si>
  <si>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</si>
  <si>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</si>
  <si>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</si>
  <si>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</si>
  <si>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</si>
  <si>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</si>
  <si>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</si>
  <si>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</si>
  <si>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</si>
  <si>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</si>
  <si>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</si>
  <si>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</si>
  <si>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</si>
  <si>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</si>
  <si>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</si>
  <si>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</si>
  <si>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</si>
  <si>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</si>
  <si>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</si>
  <si>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</si>
  <si>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</si>
  <si>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</si>
  <si>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</si>
  <si>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</si>
  <si>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</si>
  <si>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</si>
  <si>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</si>
  <si>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</si>
  <si>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</si>
  <si>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</si>
  <si>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</si>
  <si>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</si>
  <si>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</si>
  <si>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</si>
  <si>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</si>
  <si>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</si>
  <si>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</si>
  <si>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</si>
  <si>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</si>
  <si>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</si>
  <si>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</si>
  <si>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</si>
  <si>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</si>
  <si>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</si>
  <si>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</si>
  <si>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</si>
  <si>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</si>
  <si>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</si>
  <si>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</si>
  <si>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</si>
  <si>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</si>
  <si>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</si>
  <si>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</si>
  <si>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</si>
  <si>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</si>
  <si>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</si>
  <si>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</si>
  <si>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</si>
  <si>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</si>
  <si>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</si>
  <si>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</si>
  <si>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</si>
  <si>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</si>
  <si>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</si>
  <si>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</si>
  <si>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</si>
  <si>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</si>
  <si>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</si>
  <si>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</si>
  <si>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</si>
  <si>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</si>
  <si>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</si>
  <si>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</si>
  <si>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</si>
  <si>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</si>
  <si>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</si>
  <si>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</si>
  <si>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</si>
  <si>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</si>
  <si>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</si>
  <si>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</si>
  <si>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</si>
  <si>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</si>
  <si>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</si>
  <si>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</si>
  <si>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</si>
  <si>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</si>
  <si>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</si>
  <si>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</si>
  <si>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</si>
  <si>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</si>
  <si>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</si>
  <si>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</si>
  <si>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</si>
  <si>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</si>
  <si>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</si>
  <si>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</si>
  <si>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</si>
  <si>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</si>
  <si>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</si>
  <si>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</si>
  <si>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</si>
  <si>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</si>
  <si>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</si>
  <si>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</si>
  <si>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</si>
  <si>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</si>
  <si>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</si>
  <si>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</si>
  <si>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</si>
  <si>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</si>
  <si>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</si>
  <si>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</si>
  <si>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</si>
  <si>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</si>
  <si>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</si>
  <si>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</si>
  <si>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</si>
  <si>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</si>
  <si>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</si>
  <si>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</si>
  <si>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</si>
  <si>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</si>
  <si>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</si>
  <si>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</si>
  <si>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</si>
  <si>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</si>
  <si>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</si>
  <si>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</si>
  <si>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</si>
  <si>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</si>
  <si>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</si>
  <si>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</si>
  <si>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</si>
  <si>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</si>
  <si>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</si>
  <si>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</si>
  <si>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</si>
  <si>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</si>
  <si>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</si>
  <si>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</si>
  <si>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</si>
  <si>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</si>
  <si>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</si>
  <si>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</si>
  <si>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</si>
  <si>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</si>
  <si>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</si>
  <si>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</si>
  <si>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</si>
  <si>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</si>
  <si>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</si>
  <si>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</si>
  <si>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</si>
  <si>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</si>
  <si>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</si>
  <si>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</si>
  <si>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</si>
  <si>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</si>
  <si>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</si>
  <si>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</si>
  <si>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</si>
  <si>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</si>
  <si>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</si>
  <si>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</si>
  <si>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</si>
  <si>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</si>
  <si>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</si>
  <si>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</si>
  <si>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</si>
  <si>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</si>
  <si>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</si>
  <si>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</si>
  <si>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</si>
  <si>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</si>
  <si>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</si>
  <si>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</si>
  <si>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</si>
  <si>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</si>
  <si>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</si>
  <si>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</si>
  <si>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</si>
  <si>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</si>
  <si>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</si>
  <si>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</si>
  <si>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</si>
  <si>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</si>
  <si>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</si>
  <si>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</si>
  <si>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</si>
  <si>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</si>
  <si>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</si>
  <si>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</si>
  <si>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</si>
  <si>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</si>
  <si>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</si>
  <si>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</si>
  <si>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</si>
  <si>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</si>
  <si>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</si>
  <si>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</si>
  <si>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</si>
  <si>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</si>
  <si>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</si>
  <si>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</si>
  <si>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</si>
  <si>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</si>
  <si>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</si>
  <si>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</si>
  <si>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</si>
  <si>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</si>
  <si>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</si>
  <si>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</si>
  <si>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</si>
  <si>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</si>
  <si>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</si>
  <si>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</si>
  <si>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</si>
  <si>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</si>
  <si>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</si>
  <si>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</si>
  <si>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</si>
  <si>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</si>
  <si>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</si>
  <si>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</si>
  <si>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</si>
  <si>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</si>
  <si>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</si>
  <si>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</si>
  <si>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</si>
  <si>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</si>
  <si>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</si>
  <si>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</si>
  <si>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</si>
  <si>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</si>
  <si>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</si>
  <si>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</si>
  <si>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</si>
  <si>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</si>
  <si>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</si>
  <si>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</si>
  <si>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</si>
  <si>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</si>
  <si>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</si>
  <si>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</si>
  <si>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</si>
  <si>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</si>
  <si>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</si>
  <si>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</si>
  <si>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</si>
  <si>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</si>
  <si>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</si>
  <si>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</si>
  <si>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</si>
  <si>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</si>
  <si>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</si>
  <si>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</si>
  <si>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</si>
  <si>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</si>
  <si>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</si>
  <si>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</si>
  <si>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</si>
  <si>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</si>
  <si>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</si>
  <si>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</si>
  <si>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</si>
  <si>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</si>
  <si>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</si>
  <si>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</si>
  <si>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</si>
  <si>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</si>
  <si>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</si>
  <si>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</si>
  <si>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</si>
  <si>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</si>
  <si>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</si>
  <si>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</si>
  <si>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</si>
  <si>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</si>
  <si>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</si>
  <si>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</si>
  <si>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</si>
  <si>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</si>
  <si>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</si>
  <si>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</si>
  <si>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</si>
  <si>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</si>
  <si>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</si>
  <si>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</si>
  <si>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</si>
  <si>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</si>
  <si>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</si>
  <si>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</si>
  <si>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</si>
  <si>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</si>
  <si>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</si>
  <si>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</si>
  <si>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</si>
  <si>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</si>
  <si>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</si>
  <si>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</si>
  <si>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</si>
  <si>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</si>
  <si>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</si>
  <si>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</si>
  <si>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</si>
  <si>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</si>
  <si>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</si>
  <si>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</si>
  <si>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</si>
  <si>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</si>
  <si>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</si>
  <si>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</si>
  <si>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</si>
  <si>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</si>
  <si>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</si>
  <si>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</si>
  <si>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</si>
  <si>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</si>
  <si>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</si>
  <si>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</si>
  <si>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</si>
  <si>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</si>
  <si>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</si>
  <si>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</si>
  <si>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</si>
  <si>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</si>
  <si>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</si>
  <si>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</si>
  <si>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</si>
  <si>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</si>
  <si>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</si>
  <si>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</si>
  <si>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</si>
  <si>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</si>
  <si>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</si>
  <si>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</si>
  <si>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</si>
  <si>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</si>
  <si>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</si>
  <si>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</si>
  <si>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</si>
  <si>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</si>
  <si>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</si>
  <si>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</si>
  <si>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</si>
  <si>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</si>
  <si>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</si>
  <si>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</si>
  <si>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</si>
  <si>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</si>
  <si>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</si>
  <si>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</si>
  <si>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</si>
  <si>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</si>
  <si>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</si>
  <si>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</si>
  <si>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</si>
  <si>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</si>
  <si>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</si>
  <si>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</si>
  <si>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</si>
  <si>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</si>
  <si>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</si>
  <si>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</si>
  <si>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</si>
  <si>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</si>
  <si>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</si>
  <si>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</si>
  <si>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</si>
  <si>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</si>
  <si>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</si>
  <si>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</si>
  <si>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</si>
  <si>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</si>
  <si>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</si>
  <si>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</si>
  <si>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</si>
  <si>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</si>
  <si>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</si>
  <si>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</si>
  <si>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</si>
  <si>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</si>
  <si>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</si>
  <si>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</si>
  <si>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</si>
  <si>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</si>
  <si>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</si>
  <si>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</si>
  <si>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</si>
  <si>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</si>
  <si>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</si>
  <si>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</si>
  <si>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</si>
  <si>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</si>
  <si>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</si>
  <si>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</si>
  <si>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</si>
  <si>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</si>
  <si>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</si>
  <si>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</si>
  <si>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</si>
  <si>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</si>
  <si>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</si>
  <si>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</si>
  <si>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</si>
  <si>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</si>
  <si>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</si>
  <si>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</si>
  <si>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</si>
  <si>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</si>
  <si>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</si>
  <si>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</si>
  <si>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</si>
  <si>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</si>
  <si>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</si>
  <si>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</si>
  <si>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</si>
  <si>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</si>
  <si>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</si>
  <si>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</si>
  <si>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</si>
  <si>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</si>
  <si>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</si>
  <si>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</si>
  <si>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</si>
  <si>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</si>
  <si>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</si>
  <si>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</si>
  <si>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</si>
  <si>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</si>
  <si>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</si>
  <si>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</si>
  <si>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</si>
  <si>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</si>
  <si>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</si>
  <si>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</si>
  <si>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</si>
  <si>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</si>
  <si>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</si>
  <si>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</si>
  <si>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</si>
  <si>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</si>
  <si>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</si>
  <si>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</si>
  <si>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</si>
  <si>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</si>
  <si>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</si>
  <si>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</si>
  <si>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</si>
  <si>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</si>
  <si>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</si>
  <si>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</si>
  <si>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</si>
  <si>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</si>
  <si>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</si>
  <si>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</si>
  <si>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</si>
  <si>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</si>
  <si>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</si>
  <si>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</si>
  <si>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</si>
  <si>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</si>
  <si>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</si>
  <si>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</si>
  <si>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</si>
  <si>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</si>
  <si>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</si>
  <si>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</si>
  <si>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</si>
  <si>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</si>
  <si>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</si>
  <si>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</si>
  <si>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</si>
  <si>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</si>
  <si>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</si>
  <si>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</si>
  <si>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</si>
  <si>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</si>
  <si>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</si>
  <si>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</si>
  <si>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</si>
  <si>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</si>
  <si>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</si>
  <si>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</si>
  <si>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</si>
  <si>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</si>
  <si>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</si>
  <si>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</si>
  <si>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</si>
  <si>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</si>
  <si>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</si>
  <si>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</si>
  <si>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</si>
  <si>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</si>
  <si>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</si>
  <si>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</si>
  <si>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</si>
  <si>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</si>
  <si>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</si>
  <si>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</si>
  <si>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</si>
  <si>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</si>
  <si>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</si>
  <si>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</si>
  <si>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</si>
  <si>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</si>
  <si>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</si>
  <si>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</si>
  <si>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</si>
  <si>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</si>
  <si>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</si>
  <si>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</si>
  <si>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</si>
  <si>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</si>
  <si>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</si>
  <si>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</si>
  <si>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</si>
  <si>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</si>
  <si>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Profit of Rs.100/-</t>
  </si>
  <si>
    <t>Profit of Rs.82.5/-</t>
  </si>
  <si>
    <t>MIDCPNIFTY</t>
  </si>
  <si>
    <t>630-640</t>
  </si>
  <si>
    <t>1245-1265</t>
  </si>
  <si>
    <t>160-170</t>
  </si>
  <si>
    <t>PCBL</t>
  </si>
  <si>
    <t>RBA</t>
  </si>
  <si>
    <t>SONACOMS</t>
  </si>
  <si>
    <t>Profit of Rs.8/-</t>
  </si>
  <si>
    <t>Profit of Rs.7/-</t>
  </si>
  <si>
    <t>ZYDUSLIFE</t>
  </si>
  <si>
    <t>2160-2200</t>
  </si>
  <si>
    <t>ALPHA LEON ENTERPRISES LLP</t>
  </si>
  <si>
    <t>218-222</t>
  </si>
  <si>
    <t>Profit of Rs.75/-</t>
  </si>
  <si>
    <t>Buy&lt;&gt;</t>
  </si>
  <si>
    <t>1800-1900</t>
  </si>
  <si>
    <t>2520-2550</t>
  </si>
  <si>
    <t>Profit of Rs.105/-</t>
  </si>
  <si>
    <t xml:space="preserve">SBIN </t>
  </si>
  <si>
    <t>510-520</t>
  </si>
  <si>
    <t>150-160</t>
  </si>
  <si>
    <t>AARTIIND APR FUT</t>
  </si>
  <si>
    <t>Profiit of Rs.210/-</t>
  </si>
  <si>
    <t>PIIND APR FUT</t>
  </si>
  <si>
    <t>NIFTY APR FUT</t>
  </si>
  <si>
    <t>17700-17800</t>
  </si>
  <si>
    <t>420-450</t>
  </si>
  <si>
    <t>2900-2930</t>
  </si>
  <si>
    <t>Profit of Rs.37.5/-</t>
  </si>
  <si>
    <t>PIDILITIND APR FUT</t>
  </si>
  <si>
    <t>SIEMENS APR FUT</t>
  </si>
  <si>
    <t>2440-2480</t>
  </si>
  <si>
    <t>ACC APR FUT</t>
  </si>
  <si>
    <t>HDFCBANK APR FUT</t>
  </si>
  <si>
    <t>1525-1535</t>
  </si>
  <si>
    <t>980-995</t>
  </si>
  <si>
    <t>Retail Research Technical Calls &amp; Fundamental Performance Report for the month of Apr-2022</t>
  </si>
  <si>
    <t>Profit of Rs.17.5/-</t>
  </si>
  <si>
    <t>Profit of Rs.143.5/-</t>
  </si>
  <si>
    <t>Profit of Rs.11.5/-</t>
  </si>
  <si>
    <t>HEROMOTOCO 2220 PE APR</t>
  </si>
  <si>
    <t>NIFTY 17900 PE 07-APR</t>
  </si>
  <si>
    <t>130-160</t>
  </si>
  <si>
    <t>Sell</t>
  </si>
  <si>
    <t>17800-17700</t>
  </si>
  <si>
    <t>Profit of Rs.110/-</t>
  </si>
  <si>
    <t>430-432</t>
  </si>
  <si>
    <t>450-460</t>
  </si>
  <si>
    <t>JSWSTEEL APR FUT</t>
  </si>
  <si>
    <t>750-760</t>
  </si>
  <si>
    <t>Profit of Rs.20/-</t>
  </si>
  <si>
    <t>Loss of Rs.23/-</t>
  </si>
  <si>
    <t>INDUSINDBK APR FUT</t>
  </si>
  <si>
    <t>1000-1015</t>
  </si>
  <si>
    <t>2950-3000</t>
  </si>
  <si>
    <t>75-85</t>
  </si>
  <si>
    <t>285-290</t>
  </si>
  <si>
    <t>HINDALCO APR FUT</t>
  </si>
  <si>
    <t>Profit of Rs.35/-</t>
  </si>
  <si>
    <t>Profit of Rs.85/-</t>
  </si>
  <si>
    <t>Loss of Rs.14/-</t>
  </si>
  <si>
    <t xml:space="preserve">BANKNIFTY 38700 CE 07-APR </t>
  </si>
  <si>
    <t>350-400</t>
  </si>
  <si>
    <t>400-450</t>
  </si>
  <si>
    <t>BANKNIFTY 38200 PE 07-APR</t>
  </si>
  <si>
    <t>Loss of Rs.17/-</t>
  </si>
  <si>
    <t>XTX MARKETS LLP</t>
  </si>
  <si>
    <t>GRAVITON RESEARCH CAPITAL LLP</t>
  </si>
  <si>
    <t>QE SECURITIES</t>
  </si>
  <si>
    <t>Profit of Rs.13.5/-</t>
  </si>
  <si>
    <t>2520-2560</t>
  </si>
  <si>
    <t>4800-5000</t>
  </si>
  <si>
    <t>NIFTY 17800 CE 07-APR</t>
  </si>
  <si>
    <t>140-170</t>
  </si>
  <si>
    <t>BANKNIFTY 37800 CE 07-APR</t>
  </si>
  <si>
    <t>300-400</t>
  </si>
  <si>
    <t>4800-4900</t>
  </si>
  <si>
    <t>465-475</t>
  </si>
  <si>
    <t>INFY APR FUT</t>
  </si>
  <si>
    <t>1870-1900</t>
  </si>
  <si>
    <t>N</t>
  </si>
  <si>
    <t>Profit of Rs.34.5/-</t>
  </si>
  <si>
    <t>Profit of Rs.3.5/-</t>
  </si>
  <si>
    <t>Part profit of Rs.27/-</t>
  </si>
  <si>
    <t>Profit of Rs.63/-</t>
  </si>
  <si>
    <t>114-116</t>
  </si>
  <si>
    <t>1590-1620</t>
  </si>
  <si>
    <t>1810-1830</t>
  </si>
  <si>
    <t>745-755</t>
  </si>
  <si>
    <t>445-455</t>
  </si>
  <si>
    <t>520-560</t>
  </si>
  <si>
    <t>NIFTY 17900 CE 13-APR</t>
  </si>
  <si>
    <t>100-114</t>
  </si>
  <si>
    <t>Loss of Rs.38/-</t>
  </si>
  <si>
    <t>Loss of Rs.100/-</t>
  </si>
  <si>
    <t>1950-2000</t>
  </si>
  <si>
    <t>ONTIC</t>
  </si>
  <si>
    <t>HCLTECH APR FUT</t>
  </si>
  <si>
    <t>1190-1200</t>
  </si>
  <si>
    <t>COLPAL APR FUT</t>
  </si>
  <si>
    <t>1610-1630</t>
  </si>
  <si>
    <t>2550-2600</t>
  </si>
  <si>
    <t>165-170</t>
  </si>
  <si>
    <t>Profit of Rs.10/-</t>
  </si>
  <si>
    <t>Profit of Rs.9.5/-</t>
  </si>
  <si>
    <t>Loss of Rs.42/-</t>
  </si>
  <si>
    <t>2570-2620</t>
  </si>
  <si>
    <t>ACC 2140 PE APR</t>
  </si>
  <si>
    <t>75-35</t>
  </si>
  <si>
    <t>NIFTY 17800 CE 13-APR</t>
  </si>
  <si>
    <t>110-130</t>
  </si>
  <si>
    <t>BANKNIFTY 38000 CE 13-APR</t>
  </si>
  <si>
    <t xml:space="preserve">HCLTECH APR FUT </t>
  </si>
  <si>
    <t>1160-1175</t>
  </si>
  <si>
    <t>LT 1820 CE APR</t>
  </si>
  <si>
    <t>45-50</t>
  </si>
  <si>
    <t>ITC APR FUT</t>
  </si>
  <si>
    <t>ITC 280 CE APR</t>
  </si>
  <si>
    <t>NIFTY 17750 CE 13-APR</t>
  </si>
  <si>
    <t>Loss of Rs.80/-</t>
  </si>
  <si>
    <t>Loss of Rs.9/-</t>
  </si>
  <si>
    <t>Loss of Rs.17.5/-</t>
  </si>
  <si>
    <t>Profit of Rs.50/-</t>
  </si>
  <si>
    <t>Loss of Rs.150/-</t>
  </si>
  <si>
    <t>Part profit of Rs.65/-</t>
  </si>
  <si>
    <t>Loss of Rs.12/-</t>
  </si>
  <si>
    <t>Loss of Rs.50/-</t>
  </si>
  <si>
    <t>RELIANCE APR FUT</t>
  </si>
  <si>
    <t>2660-2700</t>
  </si>
  <si>
    <t>170-180</t>
  </si>
  <si>
    <t>17800-17900</t>
  </si>
  <si>
    <t>BANKNIFTY 37600 CE 13-APR</t>
  </si>
  <si>
    <t>250-350</t>
  </si>
  <si>
    <t xml:space="preserve">SBILIFE </t>
  </si>
  <si>
    <t>1180-1200</t>
  </si>
  <si>
    <t>NIFTY 17550 CE 13-APR</t>
  </si>
  <si>
    <t>90-100</t>
  </si>
  <si>
    <t>Loss of Rs.36/-</t>
  </si>
  <si>
    <t>TOPGAIN FINANCE PRIVATE LIMITED</t>
  </si>
  <si>
    <t>NK SECURITIES RESEARCH PRIVATE LIMITED</t>
  </si>
  <si>
    <t>Profit of Rs.16/-</t>
  </si>
  <si>
    <t>Loss of Rs.2.85/-</t>
  </si>
  <si>
    <t>Loss of Rs.48/-</t>
  </si>
  <si>
    <t xml:space="preserve">NIFTY 17600 PE 13-APR </t>
  </si>
  <si>
    <t>50-60</t>
  </si>
  <si>
    <t>NIFTY 17600 CE 13-APR</t>
  </si>
  <si>
    <t>BANKNIFTY 38000 CE 21-APR</t>
  </si>
  <si>
    <t>500-600</t>
  </si>
  <si>
    <t>Profit of Rs.5-</t>
  </si>
  <si>
    <t>1280-1300</t>
  </si>
  <si>
    <t>1400-1450</t>
  </si>
  <si>
    <t>2580-2610</t>
  </si>
  <si>
    <t>2800-2900</t>
  </si>
  <si>
    <t>BANKNIFTY 38000 CE 13 APR</t>
  </si>
  <si>
    <t>BCLENTERPR</t>
  </si>
  <si>
    <t>VAL</t>
  </si>
  <si>
    <t>ANUSTUP TRADING  PRIVATE LIMITED</t>
  </si>
  <si>
    <t>BANG</t>
  </si>
  <si>
    <t>Bang Overseas Limited</t>
  </si>
  <si>
    <t>VEENA RAJESH SHAH</t>
  </si>
  <si>
    <t>RIIL</t>
  </si>
  <si>
    <t>Reliance Indl Infra Ltd</t>
  </si>
  <si>
    <t>BEELINE BROKING LIMITED</t>
  </si>
  <si>
    <t>Profit of Rs.31.5/-</t>
  </si>
  <si>
    <t>Loss of Rs.74/-</t>
  </si>
  <si>
    <t>ABCAPITAL APR FUT</t>
  </si>
  <si>
    <t>2970-3000</t>
  </si>
  <si>
    <t>118-121</t>
  </si>
  <si>
    <t>2260-2300</t>
  </si>
  <si>
    <t>Profit of Rs.45/-</t>
  </si>
  <si>
    <t>Profit of Rs.2.2/-</t>
  </si>
  <si>
    <t>Loss of Rs.190/-</t>
  </si>
  <si>
    <t>ADVIKCA</t>
  </si>
  <si>
    <t>STEPPING STONE CONSTRUCTION PRIVATE LIMITED</t>
  </si>
  <si>
    <t>GHANSHYAMBHAI MANSUKHBHAI KHAMBHAYATA</t>
  </si>
  <si>
    <t>VANRAJ DADBHAI KAHOR</t>
  </si>
  <si>
    <t>BFLAFL</t>
  </si>
  <si>
    <t>SHAMARU CONSTRUCTION PRIVATE LIMITED</t>
  </si>
  <si>
    <t>PREETI AGGARWAL</t>
  </si>
  <si>
    <t>NAVKAR</t>
  </si>
  <si>
    <t>NEWLIGHT</t>
  </si>
  <si>
    <t>N L RUNGTA HUF</t>
  </si>
  <si>
    <t>PEARLPOLY</t>
  </si>
  <si>
    <t>SURAJ S RESOURECES</t>
  </si>
  <si>
    <t>HRTI PRIVATE LIMITED</t>
  </si>
  <si>
    <t>SELLWIN</t>
  </si>
  <si>
    <t>SUUMAYA</t>
  </si>
  <si>
    <t>VANICOM</t>
  </si>
  <si>
    <t>MITESH KUMAR</t>
  </si>
  <si>
    <t>SANTOSH KUMAR AGARWAL</t>
  </si>
  <si>
    <t>GTL</t>
  </si>
  <si>
    <t>GTL Limited</t>
  </si>
  <si>
    <t>KBCGLOBAL</t>
  </si>
  <si>
    <t>KBC Global Limited</t>
  </si>
  <si>
    <t>NAGREEKEXP</t>
  </si>
  <si>
    <t>Nagreeka Exports Limited</t>
  </si>
  <si>
    <t>VED PRAKASH AGARWAL</t>
  </si>
  <si>
    <t>Pearl Polymers Ltd</t>
  </si>
  <si>
    <t>ARPIT JAIN HUF</t>
  </si>
  <si>
    <t>YUGA STOCKS AND COMMODITIES PRIVATE LIMITED  .</t>
  </si>
  <si>
    <t>RITCO</t>
  </si>
  <si>
    <t>STARPAPER</t>
  </si>
  <si>
    <t>Star Paper Mills Ltd</t>
  </si>
  <si>
    <t>VAISHALI</t>
  </si>
  <si>
    <t>Vaishali Pharma Limited</t>
  </si>
  <si>
    <t>Part profit of Rs.265/-</t>
  </si>
  <si>
    <t>Loss of Rs.10.25/-</t>
  </si>
  <si>
    <t>Loss of Rs.3/-</t>
  </si>
  <si>
    <t>Loss of Rs.55/-</t>
  </si>
  <si>
    <t>440-450</t>
  </si>
  <si>
    <t>1120-1130</t>
  </si>
  <si>
    <t>Loss of Rs.15/-</t>
  </si>
  <si>
    <t>Profit of Rs.10-</t>
  </si>
  <si>
    <t>2500-2520</t>
  </si>
  <si>
    <t>2895-2905</t>
  </si>
  <si>
    <t>157-159</t>
  </si>
  <si>
    <t>247-249</t>
  </si>
  <si>
    <t>JUBLFOOD 600 CE APR</t>
  </si>
  <si>
    <t>20-22</t>
  </si>
  <si>
    <t>7NR</t>
  </si>
  <si>
    <t>VASHIST R ANDHALE</t>
  </si>
  <si>
    <t>SAMIR HARSHAD MEHTA</t>
  </si>
  <si>
    <t>FALGUN KANTILAL DOSHI</t>
  </si>
  <si>
    <t>JATIN RAMNIKLAL MEHTA</t>
  </si>
  <si>
    <t>JAIMESH G SHETH HUF</t>
  </si>
  <si>
    <t>VIKRAMKUMAR KARANRAJ SAKARIA HUF</t>
  </si>
  <si>
    <t>NEXPACT LIMITED</t>
  </si>
  <si>
    <t>NATVARSINH T CHAVDA . .</t>
  </si>
  <si>
    <t>SANGITA PRAVINKUMAR TUNDIYA</t>
  </si>
  <si>
    <t>ALTOLITE ELECTRO SIGNS PRIVATE LIMITED</t>
  </si>
  <si>
    <t>RENU AGGARWAL</t>
  </si>
  <si>
    <t>DHARMESH MALDEVBHAI GODHANIA</t>
  </si>
  <si>
    <t>SANDEEP AGARWAL</t>
  </si>
  <si>
    <t>DIBAKAR LAHA</t>
  </si>
  <si>
    <t>ELIXIR WEALTH MANAGEMENT PRIVATE LIMITED</t>
  </si>
  <si>
    <t>CRANEX</t>
  </si>
  <si>
    <t>SHAH DIPAK KANAYALAL</t>
  </si>
  <si>
    <t>DHYAANI</t>
  </si>
  <si>
    <t>GIRIRAJ STOCK BROKING PRIVATE LIMITED</t>
  </si>
  <si>
    <t>EARUM</t>
  </si>
  <si>
    <t>GGL</t>
  </si>
  <si>
    <t>JIMESH BHUPENDRA GANDHI</t>
  </si>
  <si>
    <t>HEMORGANIC</t>
  </si>
  <si>
    <t>AYAN SHIRISHBHAI SHAH</t>
  </si>
  <si>
    <t>IFL</t>
  </si>
  <si>
    <t>KIRTAN GOPALBHAI DHOLA</t>
  </si>
  <si>
    <t>SHARMA DIPAK SURESHBHAI</t>
  </si>
  <si>
    <t>HIRWANI JAYANTIBHAI VAGHELA</t>
  </si>
  <si>
    <t>DARSHIT GIRISHBHAI PATEL</t>
  </si>
  <si>
    <t>LALJIBHAI TRIVEDI</t>
  </si>
  <si>
    <t>INNOVATIVE</t>
  </si>
  <si>
    <t>NAVEEN GUPTA</t>
  </si>
  <si>
    <t>AJAY MEENA</t>
  </si>
  <si>
    <t>KHOOBSURAT</t>
  </si>
  <si>
    <t>BP EQUITIES PVT. LTD.</t>
  </si>
  <si>
    <t>KRETTOSYS</t>
  </si>
  <si>
    <t>KASHMIRA BIPINCHANDRA PATEL</t>
  </si>
  <si>
    <t>MANJULABEN DHARMESHBHAI PATEL</t>
  </si>
  <si>
    <t>MEGASTAR</t>
  </si>
  <si>
    <t>SAMBHAVNATH INVESTMENTS AND FINANCES PRIVATE LIMITED</t>
  </si>
  <si>
    <t>RENU MAKIN</t>
  </si>
  <si>
    <t>MISHTANN</t>
  </si>
  <si>
    <t>VINODBHAI RAMABHAI PATEL</t>
  </si>
  <si>
    <t>MISQUITA</t>
  </si>
  <si>
    <t>PRATIMA PRAKASH SHAH</t>
  </si>
  <si>
    <t>NEOINFRA</t>
  </si>
  <si>
    <t>NEURO PROPERTIES PRIVATE LIMITED</t>
  </si>
  <si>
    <t>SUMANCHEPURI</t>
  </si>
  <si>
    <t>POONAM PANKAJKUMAR KALARIYA</t>
  </si>
  <si>
    <t>NEXUSSURGL</t>
  </si>
  <si>
    <t>ACQUITOR FINANCIAL SERVICES PVT.LTD.</t>
  </si>
  <si>
    <t>OMANSH</t>
  </si>
  <si>
    <t>SUMITRA NARANG</t>
  </si>
  <si>
    <t>KRUPA BHAVIN SHAH</t>
  </si>
  <si>
    <t>QNANCE RESEARCH CAPITAL LLP</t>
  </si>
  <si>
    <t>RCL</t>
  </si>
  <si>
    <t>JAYANTA NATH</t>
  </si>
  <si>
    <t>REGENTRP</t>
  </si>
  <si>
    <t>RAJENDRA KUMAR AGARWAL</t>
  </si>
  <si>
    <t>CNM FINVEST PRIVATE LIMITED .</t>
  </si>
  <si>
    <t>SEACOAST</t>
  </si>
  <si>
    <t>BHAVNABEN KAMLESHBHAI CHOTALIYA</t>
  </si>
  <si>
    <t>KIRAN DATTATRAYA WALKE</t>
  </si>
  <si>
    <t>SEVENHILL</t>
  </si>
  <si>
    <t>SKIFL</t>
  </si>
  <si>
    <t>PREMILABEN PARESHBHAI PATEL</t>
  </si>
  <si>
    <t>SOLIMAC</t>
  </si>
  <si>
    <t>NEIL INFORMATION TECHNOLOGY LIMITED .</t>
  </si>
  <si>
    <t>RAJESH H BUDHRANI</t>
  </si>
  <si>
    <t>ANTARA INDIA EVERGREEN FUND LTD</t>
  </si>
  <si>
    <t>PRANIR INVESTMENTS</t>
  </si>
  <si>
    <t>TRICOMFRU</t>
  </si>
  <si>
    <t>RAHUL BHATIA</t>
  </si>
  <si>
    <t>GAURANG JITENDRA PAREKH</t>
  </si>
  <si>
    <t>SVPAN CONSULTANT PVT LTD</t>
  </si>
  <si>
    <t>SNEHA PANKAJ GANDHI</t>
  </si>
  <si>
    <t>ARIES</t>
  </si>
  <si>
    <t>Aries Agro Limited</t>
  </si>
  <si>
    <t>JATESH JAIN</t>
  </si>
  <si>
    <t>BP FINTRADE PRIVATE LIMITED</t>
  </si>
  <si>
    <t>DIGVIJAY SHIVSHANGBHAI CHAVDA</t>
  </si>
  <si>
    <t>CHENNPETRO</t>
  </si>
  <si>
    <t>Chennai Petroleum Corp</t>
  </si>
  <si>
    <t>Eveready Industries India</t>
  </si>
  <si>
    <t>RAJASTHAN GLOBAL SECURITIES PVT LTD</t>
  </si>
  <si>
    <t>GENUSPOWER</t>
  </si>
  <si>
    <t>Genus Power Infrastru Ltd</t>
  </si>
  <si>
    <t>INVENTURE</t>
  </si>
  <si>
    <t>Inventure Gro &amp; Sec Ltd</t>
  </si>
  <si>
    <t>SHARE INDIA SECURITIES LIMITED</t>
  </si>
  <si>
    <t>JSLL</t>
  </si>
  <si>
    <t>Jeena Sikho Lifecare Ltd</t>
  </si>
  <si>
    <t>RAJAN GUPTA</t>
  </si>
  <si>
    <t>JAIN SANJAY POPATLAL</t>
  </si>
  <si>
    <t>MANOJ AGARWAL</t>
  </si>
  <si>
    <t>ADHEESH KABRA HUF</t>
  </si>
  <si>
    <t>ANANT AGGARWAL</t>
  </si>
  <si>
    <t>GOENKA BUSINESS &amp; FINANCE LIMITED</t>
  </si>
  <si>
    <t>RAMA KRISHNA VARMA PENMETSA</t>
  </si>
  <si>
    <t>KRISHNADEF</t>
  </si>
  <si>
    <t>Krishna Def and Ald Ind L</t>
  </si>
  <si>
    <t>VISHAL BIPINKUMAR DOSHI</t>
  </si>
  <si>
    <t>NAVKARCORP</t>
  </si>
  <si>
    <t>Navkar Corporation Ltd.</t>
  </si>
  <si>
    <t>PARTH INFIN BROKERS PVT LTD</t>
  </si>
  <si>
    <t>NITIRAJ</t>
  </si>
  <si>
    <t>Nitiraj Engineers Ltd</t>
  </si>
  <si>
    <t>DEEP  AGARWAL</t>
  </si>
  <si>
    <t>BONANZA PORTFOLIO LTD</t>
  </si>
  <si>
    <t>LAXMI AND COMPANY</t>
  </si>
  <si>
    <t>CHAINROOP SURAJMAL DUGAR</t>
  </si>
  <si>
    <t>DIPAN MEHTA COMMODITIES PRIVATE LIMITED</t>
  </si>
  <si>
    <t>MUDUPULAVEMULA SURENDRANADHA REDDY</t>
  </si>
  <si>
    <t>RELCAPITAL</t>
  </si>
  <si>
    <t>Reliance Capital Limited</t>
  </si>
  <si>
    <t>MANSI SHARES &amp; STOCK ADVISORS PVT LTD</t>
  </si>
  <si>
    <t>TIMETECHNO</t>
  </si>
  <si>
    <t>Time Technoplast Limited</t>
  </si>
  <si>
    <t>VCL</t>
  </si>
  <si>
    <t>Vaxtex Cotfab Limited</t>
  </si>
  <si>
    <t>SUREKHABEN THAKKAR</t>
  </si>
  <si>
    <t>MAKWANA DIXIT CHANDUBHAI</t>
  </si>
  <si>
    <t>NITINBHAI DALSUKHBHAI CHAUHAN</t>
  </si>
  <si>
    <t>ANSALHSG</t>
  </si>
  <si>
    <t>Ansal Housing and Constru</t>
  </si>
  <si>
    <t>HOUSING DEVELOPMENT FINANCE CORPORATION LIMITED</t>
  </si>
  <si>
    <t>HBLPOWER</t>
  </si>
  <si>
    <t>HBL Power Systems Limited</t>
  </si>
  <si>
    <t>BANYANTREE GROWTH CAPITAL  L.L.C.</t>
  </si>
  <si>
    <t>PRITI</t>
  </si>
  <si>
    <t>Priti International Ltd</t>
  </si>
  <si>
    <t>VINOD  SONI</t>
  </si>
  <si>
    <t>SHIVANG R VACHHETA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</si>
</sst>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9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6" fontId="32" fillId="6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2" fontId="32" fillId="0" borderId="21" xfId="0" applyNumberFormat="1" applyFont="1" applyFill="1" applyBorder="1" applyAlignment="1">
      <alignment horizontal="center" vertical="center"/>
    </xf>
    <xf numFmtId="166" fontId="32" fillId="0" borderId="21" xfId="0" applyNumberFormat="1" applyFont="1" applyFill="1" applyBorder="1" applyAlignment="1">
      <alignment horizontal="center" vertical="center"/>
    </xf>
    <xf numFmtId="43" fontId="32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/>
    <xf numFmtId="16" fontId="33" fillId="0" borderId="21" xfId="0" applyNumberFormat="1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 vertical="center"/>
    </xf>
    <xf numFmtId="2" fontId="32" fillId="14" borderId="2" xfId="0" applyNumberFormat="1" applyFont="1" applyFill="1" applyBorder="1" applyAlignment="1">
      <alignment horizontal="center" vertical="center"/>
    </xf>
    <xf numFmtId="10" fontId="32" fillId="14" borderId="2" xfId="0" applyNumberFormat="1" applyFont="1" applyFill="1" applyBorder="1" applyAlignment="1">
      <alignment horizontal="center" vertical="center" wrapText="1"/>
    </xf>
    <xf numFmtId="0" fontId="31" fillId="19" borderId="21" xfId="0" applyFont="1" applyFill="1" applyBorder="1" applyAlignment="1">
      <alignment horizontal="center" vertical="center"/>
    </xf>
    <xf numFmtId="16" fontId="32" fillId="19" borderId="21" xfId="0" applyNumberFormat="1" applyFont="1" applyFill="1" applyBorder="1" applyAlignment="1">
      <alignment horizontal="center" vertical="center"/>
    </xf>
    <xf numFmtId="0" fontId="42" fillId="19" borderId="21" xfId="0" applyFont="1" applyFill="1" applyBorder="1" applyAlignment="1"/>
    <xf numFmtId="0" fontId="31" fillId="19" borderId="21" xfId="0" applyFont="1" applyFill="1" applyBorder="1" applyAlignment="1">
      <alignment horizontal="left" vertical="center"/>
    </xf>
    <xf numFmtId="0" fontId="32" fillId="19" borderId="21" xfId="0" applyFont="1" applyFill="1" applyBorder="1" applyAlignment="1">
      <alignment horizontal="center" vertical="center"/>
    </xf>
    <xf numFmtId="17" fontId="32" fillId="19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42" fillId="20" borderId="21" xfId="0" applyFont="1" applyFill="1" applyBorder="1" applyAlignment="1"/>
    <xf numFmtId="0" fontId="31" fillId="20" borderId="21" xfId="0" applyFont="1" applyFill="1" applyBorder="1" applyAlignment="1">
      <alignment horizontal="left" vertical="center"/>
    </xf>
    <xf numFmtId="0" fontId="32" fillId="20" borderId="21" xfId="0" applyFont="1" applyFill="1" applyBorder="1" applyAlignment="1">
      <alignment horizontal="center" vertical="center"/>
    </xf>
    <xf numFmtId="17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2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8" borderId="2" xfId="0" applyFont="1" applyFill="1" applyBorder="1" applyAlignment="1">
      <alignment horizontal="center" vertical="center"/>
    </xf>
    <xf numFmtId="0" fontId="32" fillId="14" borderId="5" xfId="0" applyFont="1" applyFill="1" applyBorder="1" applyAlignment="1">
      <alignment horizontal="center" vertical="center"/>
    </xf>
    <xf numFmtId="0" fontId="31" fillId="20" borderId="21" xfId="0" applyFont="1" applyFill="1" applyBorder="1" applyAlignment="1"/>
    <xf numFmtId="17" fontId="31" fillId="20" borderId="21" xfId="0" applyNumberFormat="1" applyFont="1" applyFill="1" applyBorder="1" applyAlignment="1">
      <alignment horizontal="center" vertical="center"/>
    </xf>
    <xf numFmtId="1" fontId="31" fillId="22" borderId="21" xfId="0" applyNumberFormat="1" applyFont="1" applyFill="1" applyBorder="1" applyAlignment="1">
      <alignment horizontal="center" vertical="center"/>
    </xf>
    <xf numFmtId="16" fontId="31" fillId="22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1" xfId="0" applyNumberFormat="1" applyFont="1" applyFill="1" applyBorder="1" applyAlignment="1">
      <alignment horizontal="center" vertical="center" wrapText="1"/>
    </xf>
    <xf numFmtId="16" fontId="32" fillId="21" borderId="1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2" fontId="32" fillId="14" borderId="3" xfId="0" applyNumberFormat="1" applyFont="1" applyFill="1" applyBorder="1" applyAlignment="1">
      <alignment horizontal="center" vertical="center"/>
    </xf>
    <xf numFmtId="0" fontId="31" fillId="19" borderId="24" xfId="0" applyFont="1" applyFill="1" applyBorder="1" applyAlignment="1">
      <alignment horizontal="center" vertical="center"/>
    </xf>
    <xf numFmtId="0" fontId="43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/>
    <xf numFmtId="0" fontId="31" fillId="23" borderId="21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0" fontId="43" fillId="12" borderId="21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0" fontId="32" fillId="21" borderId="2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3" fillId="22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2" fontId="32" fillId="14" borderId="5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21" borderId="25" xfId="0" applyFont="1" applyFill="1" applyBorder="1" applyAlignment="1">
      <alignment horizontal="center" vertical="center"/>
    </xf>
    <xf numFmtId="0" fontId="32" fillId="21" borderId="24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165" fontId="31" fillId="22" borderId="24" xfId="0" applyNumberFormat="1" applyFont="1" applyFill="1" applyBorder="1" applyAlignment="1">
      <alignment horizontal="center" vertical="center"/>
    </xf>
    <xf numFmtId="0" fontId="32" fillId="22" borderId="23" xfId="0" applyFont="1" applyFill="1" applyBorder="1" applyAlignment="1">
      <alignment horizontal="center" vertical="center"/>
    </xf>
    <xf numFmtId="0" fontId="32" fillId="22" borderId="24" xfId="0" applyFont="1" applyFill="1" applyBorder="1" applyAlignment="1">
      <alignment horizontal="center" vertical="center"/>
    </xf>
    <xf numFmtId="166" fontId="32" fillId="22" borderId="23" xfId="0" applyNumberFormat="1" applyFont="1" applyFill="1" applyBorder="1" applyAlignment="1">
      <alignment horizontal="center" vertical="center"/>
    </xf>
    <xf numFmtId="166" fontId="32" fillId="22" borderId="24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31" fillId="0" borderId="24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4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5" sqref="C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44671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E16" sqref="E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44671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4" t="s">
        <v>16</v>
      </c>
      <c r="B9" s="466" t="s">
        <v>17</v>
      </c>
      <c r="C9" s="466" t="s">
        <v>18</v>
      </c>
      <c r="D9" s="466" t="s">
        <v>19</v>
      </c>
      <c r="E9" s="23" t="s">
        <v>20</v>
      </c>
      <c r="F9" s="23" t="s">
        <v>21</v>
      </c>
      <c r="G9" s="461" t="s">
        <v>22</v>
      </c>
      <c r="H9" s="462"/>
      <c r="I9" s="463"/>
      <c r="J9" s="461" t="s">
        <v>23</v>
      </c>
      <c r="K9" s="462"/>
      <c r="L9" s="463"/>
      <c r="M9" s="23"/>
      <c r="N9" s="24"/>
      <c r="O9" s="24"/>
      <c r="P9" s="24"/>
    </row>
    <row r="10" spans="1:16" ht="59.25" customHeight="1">
      <c r="A10" s="465"/>
      <c r="B10" s="467"/>
      <c r="C10" s="467"/>
      <c r="D10" s="46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44679</v>
      </c>
      <c r="E11" s="32">
        <v>16969.349999999999</v>
      </c>
      <c r="F11" s="32">
        <v>17042.216666666664</v>
      </c>
      <c r="G11" s="33">
        <v>16770.433333333327</v>
      </c>
      <c r="H11" s="33">
        <v>16571.516666666663</v>
      </c>
      <c r="I11" s="33">
        <v>16299.733333333326</v>
      </c>
      <c r="J11" s="33">
        <v>17241.133333333328</v>
      </c>
      <c r="K11" s="33">
        <v>17512.916666666661</v>
      </c>
      <c r="L11" s="33">
        <v>17711.833333333328</v>
      </c>
      <c r="M11" s="34">
        <v>17314</v>
      </c>
      <c r="N11" s="34">
        <v>16843.3</v>
      </c>
      <c r="O11" s="35">
        <v>12147000</v>
      </c>
      <c r="P11" s="36">
        <v>-8.4243522554733798E-3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44679</v>
      </c>
      <c r="E12" s="37">
        <v>36403.199999999997</v>
      </c>
      <c r="F12" s="37">
        <v>36534.23333333333</v>
      </c>
      <c r="G12" s="38">
        <v>35839.116666666661</v>
      </c>
      <c r="H12" s="38">
        <v>35275.033333333333</v>
      </c>
      <c r="I12" s="38">
        <v>34579.916666666664</v>
      </c>
      <c r="J12" s="38">
        <v>37098.316666666658</v>
      </c>
      <c r="K12" s="38">
        <v>37793.433333333327</v>
      </c>
      <c r="L12" s="38">
        <v>38357.516666666656</v>
      </c>
      <c r="M12" s="28">
        <v>37229.35</v>
      </c>
      <c r="N12" s="28">
        <v>35970.15</v>
      </c>
      <c r="O12" s="39">
        <v>2757550</v>
      </c>
      <c r="P12" s="40">
        <v>5.0045218715788473E-2</v>
      </c>
    </row>
    <row r="13" spans="1:16" ht="12.75" customHeight="1">
      <c r="A13" s="28">
        <v>3</v>
      </c>
      <c r="B13" s="29" t="s">
        <v>35</v>
      </c>
      <c r="C13" s="30" t="s">
        <v>826</v>
      </c>
      <c r="D13" s="31">
        <v>44677</v>
      </c>
      <c r="E13" s="37">
        <v>16728.400000000001</v>
      </c>
      <c r="F13" s="37">
        <v>16778.483333333334</v>
      </c>
      <c r="G13" s="38">
        <v>16491.966666666667</v>
      </c>
      <c r="H13" s="38">
        <v>16255.533333333333</v>
      </c>
      <c r="I13" s="38">
        <v>15969.016666666666</v>
      </c>
      <c r="J13" s="38">
        <v>17014.916666666668</v>
      </c>
      <c r="K13" s="38">
        <v>17301.433333333338</v>
      </c>
      <c r="L13" s="38">
        <v>17537.866666666669</v>
      </c>
      <c r="M13" s="28">
        <v>17065</v>
      </c>
      <c r="N13" s="28">
        <v>16542.05</v>
      </c>
      <c r="O13" s="39">
        <v>2680</v>
      </c>
      <c r="P13" s="40">
        <v>0.13559322033898305</v>
      </c>
    </row>
    <row r="14" spans="1:16" ht="12.75" customHeight="1">
      <c r="A14" s="28">
        <v>4</v>
      </c>
      <c r="B14" s="29" t="s">
        <v>35</v>
      </c>
      <c r="C14" s="30" t="s">
        <v>856</v>
      </c>
      <c r="D14" s="31">
        <v>44677</v>
      </c>
      <c r="E14" s="37">
        <v>7268.25</v>
      </c>
      <c r="F14" s="37">
        <v>7321.0666666666666</v>
      </c>
      <c r="G14" s="38">
        <v>7172.2333333333336</v>
      </c>
      <c r="H14" s="38">
        <v>7076.2166666666672</v>
      </c>
      <c r="I14" s="38">
        <v>6927.3833333333341</v>
      </c>
      <c r="J14" s="38">
        <v>7417.083333333333</v>
      </c>
      <c r="K14" s="38">
        <v>7565.916666666667</v>
      </c>
      <c r="L14" s="38">
        <v>7661.9333333333325</v>
      </c>
      <c r="M14" s="28">
        <v>7469.9</v>
      </c>
      <c r="N14" s="28">
        <v>7225.05</v>
      </c>
      <c r="O14" s="39">
        <v>1575</v>
      </c>
      <c r="P14" s="40">
        <v>-0.22222222222222221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44679</v>
      </c>
      <c r="E15" s="37">
        <v>936.25</v>
      </c>
      <c r="F15" s="37">
        <v>939.7166666666667</v>
      </c>
      <c r="G15" s="38">
        <v>922.43333333333339</v>
      </c>
      <c r="H15" s="38">
        <v>908.61666666666667</v>
      </c>
      <c r="I15" s="38">
        <v>891.33333333333337</v>
      </c>
      <c r="J15" s="38">
        <v>953.53333333333342</v>
      </c>
      <c r="K15" s="38">
        <v>970.81666666666672</v>
      </c>
      <c r="L15" s="38">
        <v>984.63333333333344</v>
      </c>
      <c r="M15" s="28">
        <v>957</v>
      </c>
      <c r="N15" s="28">
        <v>925.9</v>
      </c>
      <c r="O15" s="39">
        <v>2015350</v>
      </c>
      <c r="P15" s="40">
        <v>-6.7029744449099288E-3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44679</v>
      </c>
      <c r="E16" s="37">
        <v>2152.4</v>
      </c>
      <c r="F16" s="37">
        <v>2162.6</v>
      </c>
      <c r="G16" s="38">
        <v>2112.1999999999998</v>
      </c>
      <c r="H16" s="38">
        <v>2072</v>
      </c>
      <c r="I16" s="38">
        <v>2021.6</v>
      </c>
      <c r="J16" s="38">
        <v>2202.7999999999997</v>
      </c>
      <c r="K16" s="38">
        <v>2253.2000000000003</v>
      </c>
      <c r="L16" s="38">
        <v>2293.3999999999996</v>
      </c>
      <c r="M16" s="28">
        <v>2213</v>
      </c>
      <c r="N16" s="28">
        <v>2122.4</v>
      </c>
      <c r="O16" s="39">
        <v>256750</v>
      </c>
      <c r="P16" s="40">
        <v>-5.6066176470588237E-2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44679</v>
      </c>
      <c r="E17" s="37">
        <v>16960.400000000001</v>
      </c>
      <c r="F17" s="37">
        <v>17092.283333333336</v>
      </c>
      <c r="G17" s="38">
        <v>16679.916666666672</v>
      </c>
      <c r="H17" s="38">
        <v>16399.433333333334</v>
      </c>
      <c r="I17" s="38">
        <v>15987.066666666669</v>
      </c>
      <c r="J17" s="38">
        <v>17372.766666666674</v>
      </c>
      <c r="K17" s="38">
        <v>17785.133333333335</v>
      </c>
      <c r="L17" s="38">
        <v>18065.616666666676</v>
      </c>
      <c r="M17" s="28">
        <v>17504.650000000001</v>
      </c>
      <c r="N17" s="28">
        <v>16811.8</v>
      </c>
      <c r="O17" s="39">
        <v>35125</v>
      </c>
      <c r="P17" s="40">
        <v>2.7046783625730993E-2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44679</v>
      </c>
      <c r="E18" s="37">
        <v>109.65</v>
      </c>
      <c r="F18" s="37">
        <v>110.96666666666668</v>
      </c>
      <c r="G18" s="38">
        <v>106.23333333333336</v>
      </c>
      <c r="H18" s="38">
        <v>102.81666666666668</v>
      </c>
      <c r="I18" s="38">
        <v>98.083333333333357</v>
      </c>
      <c r="J18" s="38">
        <v>114.38333333333337</v>
      </c>
      <c r="K18" s="38">
        <v>119.11666666666669</v>
      </c>
      <c r="L18" s="38">
        <v>122.53333333333337</v>
      </c>
      <c r="M18" s="28">
        <v>115.7</v>
      </c>
      <c r="N18" s="28">
        <v>107.55</v>
      </c>
      <c r="O18" s="39">
        <v>21617200</v>
      </c>
      <c r="P18" s="40">
        <v>-4.3419003115264795E-2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44679</v>
      </c>
      <c r="E19" s="37">
        <v>291.25</v>
      </c>
      <c r="F19" s="37">
        <v>291.86666666666662</v>
      </c>
      <c r="G19" s="38">
        <v>282.83333333333326</v>
      </c>
      <c r="H19" s="38">
        <v>274.41666666666663</v>
      </c>
      <c r="I19" s="38">
        <v>265.38333333333327</v>
      </c>
      <c r="J19" s="38">
        <v>300.28333333333325</v>
      </c>
      <c r="K19" s="38">
        <v>309.31666666666666</v>
      </c>
      <c r="L19" s="38">
        <v>317.73333333333323</v>
      </c>
      <c r="M19" s="28">
        <v>300.89999999999998</v>
      </c>
      <c r="N19" s="28">
        <v>283.45</v>
      </c>
      <c r="O19" s="39">
        <v>11957400</v>
      </c>
      <c r="P19" s="40">
        <v>5.905511811023622E-3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44679</v>
      </c>
      <c r="E20" s="37">
        <v>2053.9</v>
      </c>
      <c r="F20" s="37">
        <v>2085.6</v>
      </c>
      <c r="G20" s="38">
        <v>1993.25</v>
      </c>
      <c r="H20" s="38">
        <v>1932.6000000000001</v>
      </c>
      <c r="I20" s="38">
        <v>1840.2500000000002</v>
      </c>
      <c r="J20" s="38">
        <v>2146.25</v>
      </c>
      <c r="K20" s="38">
        <v>2238.5999999999995</v>
      </c>
      <c r="L20" s="38">
        <v>2299.2499999999995</v>
      </c>
      <c r="M20" s="28">
        <v>2177.9499999999998</v>
      </c>
      <c r="N20" s="28">
        <v>2024.95</v>
      </c>
      <c r="O20" s="39">
        <v>3245000</v>
      </c>
      <c r="P20" s="40">
        <v>2.1484221295349021E-2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44679</v>
      </c>
      <c r="E21" s="37">
        <v>2166.65</v>
      </c>
      <c r="F21" s="37">
        <v>2188.5500000000002</v>
      </c>
      <c r="G21" s="38">
        <v>2118.1500000000005</v>
      </c>
      <c r="H21" s="38">
        <v>2069.6500000000005</v>
      </c>
      <c r="I21" s="38">
        <v>1999.2500000000009</v>
      </c>
      <c r="J21" s="38">
        <v>2237.0500000000002</v>
      </c>
      <c r="K21" s="38">
        <v>2307.4499999999998</v>
      </c>
      <c r="L21" s="38">
        <v>2355.9499999999998</v>
      </c>
      <c r="M21" s="28">
        <v>2258.9499999999998</v>
      </c>
      <c r="N21" s="28">
        <v>2140.0500000000002</v>
      </c>
      <c r="O21" s="39">
        <v>19030000</v>
      </c>
      <c r="P21" s="40">
        <v>-7.6654325494081455E-3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44679</v>
      </c>
      <c r="E22" s="37">
        <v>819.55</v>
      </c>
      <c r="F22" s="37">
        <v>826.58333333333337</v>
      </c>
      <c r="G22" s="38">
        <v>801.16666666666674</v>
      </c>
      <c r="H22" s="38">
        <v>782.78333333333342</v>
      </c>
      <c r="I22" s="38">
        <v>757.36666666666679</v>
      </c>
      <c r="J22" s="38">
        <v>844.9666666666667</v>
      </c>
      <c r="K22" s="38">
        <v>870.38333333333344</v>
      </c>
      <c r="L22" s="38">
        <v>888.76666666666665</v>
      </c>
      <c r="M22" s="28">
        <v>852</v>
      </c>
      <c r="N22" s="28">
        <v>808.2</v>
      </c>
      <c r="O22" s="39">
        <v>76706250</v>
      </c>
      <c r="P22" s="40">
        <v>2.1720668931277764E-3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44679</v>
      </c>
      <c r="E23" s="37">
        <v>3378.35</v>
      </c>
      <c r="F23" s="37">
        <v>3423.6333333333332</v>
      </c>
      <c r="G23" s="38">
        <v>3324.7166666666662</v>
      </c>
      <c r="H23" s="38">
        <v>3271.083333333333</v>
      </c>
      <c r="I23" s="38">
        <v>3172.1666666666661</v>
      </c>
      <c r="J23" s="38">
        <v>3477.2666666666664</v>
      </c>
      <c r="K23" s="38">
        <v>3576.1833333333334</v>
      </c>
      <c r="L23" s="38">
        <v>3629.8166666666666</v>
      </c>
      <c r="M23" s="28">
        <v>3522.55</v>
      </c>
      <c r="N23" s="28">
        <v>3370</v>
      </c>
      <c r="O23" s="39">
        <v>194200</v>
      </c>
      <c r="P23" s="40">
        <v>-8.8262910798122068E-2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44679</v>
      </c>
      <c r="E24" s="37">
        <v>560.25</v>
      </c>
      <c r="F24" s="37">
        <v>566.38333333333333</v>
      </c>
      <c r="G24" s="38">
        <v>547.81666666666661</v>
      </c>
      <c r="H24" s="38">
        <v>535.38333333333333</v>
      </c>
      <c r="I24" s="38">
        <v>516.81666666666661</v>
      </c>
      <c r="J24" s="38">
        <v>578.81666666666661</v>
      </c>
      <c r="K24" s="38">
        <v>597.38333333333344</v>
      </c>
      <c r="L24" s="38">
        <v>609.81666666666661</v>
      </c>
      <c r="M24" s="28">
        <v>584.95000000000005</v>
      </c>
      <c r="N24" s="28">
        <v>553.95000000000005</v>
      </c>
      <c r="O24" s="39">
        <v>7124000</v>
      </c>
      <c r="P24" s="40">
        <v>-8.9037284362826936E-3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44679</v>
      </c>
      <c r="E25" s="37">
        <v>354.75</v>
      </c>
      <c r="F25" s="37">
        <v>359.23333333333329</v>
      </c>
      <c r="G25" s="38">
        <v>347.66666666666657</v>
      </c>
      <c r="H25" s="38">
        <v>340.58333333333326</v>
      </c>
      <c r="I25" s="38">
        <v>329.01666666666654</v>
      </c>
      <c r="J25" s="38">
        <v>366.31666666666661</v>
      </c>
      <c r="K25" s="38">
        <v>377.88333333333333</v>
      </c>
      <c r="L25" s="38">
        <v>384.96666666666664</v>
      </c>
      <c r="M25" s="28">
        <v>370.8</v>
      </c>
      <c r="N25" s="28">
        <v>352.15</v>
      </c>
      <c r="O25" s="39">
        <v>29013000</v>
      </c>
      <c r="P25" s="40">
        <v>-3.85724227060344E-2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44679</v>
      </c>
      <c r="E26" s="37">
        <v>749.15</v>
      </c>
      <c r="F26" s="37">
        <v>756.13333333333321</v>
      </c>
      <c r="G26" s="38">
        <v>738.71666666666647</v>
      </c>
      <c r="H26" s="38">
        <v>728.2833333333333</v>
      </c>
      <c r="I26" s="38">
        <v>710.86666666666656</v>
      </c>
      <c r="J26" s="38">
        <v>766.56666666666638</v>
      </c>
      <c r="K26" s="38">
        <v>783.98333333333312</v>
      </c>
      <c r="L26" s="38">
        <v>794.41666666666629</v>
      </c>
      <c r="M26" s="28">
        <v>773.55</v>
      </c>
      <c r="N26" s="28">
        <v>745.7</v>
      </c>
      <c r="O26" s="39">
        <v>1815800</v>
      </c>
      <c r="P26" s="40">
        <v>4.4283413848631242E-2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44679</v>
      </c>
      <c r="E27" s="37">
        <v>4811.8999999999996</v>
      </c>
      <c r="F27" s="37">
        <v>4752.5666666666666</v>
      </c>
      <c r="G27" s="38">
        <v>4636.1333333333332</v>
      </c>
      <c r="H27" s="38">
        <v>4460.3666666666668</v>
      </c>
      <c r="I27" s="38">
        <v>4343.9333333333334</v>
      </c>
      <c r="J27" s="38">
        <v>4928.333333333333</v>
      </c>
      <c r="K27" s="38">
        <v>5044.7666666666655</v>
      </c>
      <c r="L27" s="38">
        <v>5220.5333333333328</v>
      </c>
      <c r="M27" s="28">
        <v>4869</v>
      </c>
      <c r="N27" s="28">
        <v>4576.8</v>
      </c>
      <c r="O27" s="39">
        <v>1768625</v>
      </c>
      <c r="P27" s="40">
        <v>-4.4954438069524129E-2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44679</v>
      </c>
      <c r="E28" s="37">
        <v>189.05</v>
      </c>
      <c r="F28" s="37">
        <v>190.06666666666669</v>
      </c>
      <c r="G28" s="38">
        <v>185.93333333333339</v>
      </c>
      <c r="H28" s="38">
        <v>182.81666666666669</v>
      </c>
      <c r="I28" s="38">
        <v>178.68333333333339</v>
      </c>
      <c r="J28" s="38">
        <v>193.18333333333339</v>
      </c>
      <c r="K28" s="38">
        <v>197.31666666666666</v>
      </c>
      <c r="L28" s="38">
        <v>200.43333333333339</v>
      </c>
      <c r="M28" s="28">
        <v>194.2</v>
      </c>
      <c r="N28" s="28">
        <v>186.95</v>
      </c>
      <c r="O28" s="39">
        <v>13972500</v>
      </c>
      <c r="P28" s="40">
        <v>-1.0723860589812334E-3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44679</v>
      </c>
      <c r="E29" s="37">
        <v>124.75</v>
      </c>
      <c r="F29" s="37">
        <v>126</v>
      </c>
      <c r="G29" s="38">
        <v>122.25</v>
      </c>
      <c r="H29" s="38">
        <v>119.75</v>
      </c>
      <c r="I29" s="38">
        <v>116</v>
      </c>
      <c r="J29" s="38">
        <v>128.5</v>
      </c>
      <c r="K29" s="38">
        <v>132.25</v>
      </c>
      <c r="L29" s="38">
        <v>134.75</v>
      </c>
      <c r="M29" s="28">
        <v>129.75</v>
      </c>
      <c r="N29" s="28">
        <v>123.5</v>
      </c>
      <c r="O29" s="39">
        <v>30910500</v>
      </c>
      <c r="P29" s="40">
        <v>-2.4428348245987785E-2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44679</v>
      </c>
      <c r="E30" s="37">
        <v>2995.3</v>
      </c>
      <c r="F30" s="37">
        <v>3009</v>
      </c>
      <c r="G30" s="38">
        <v>2956.3</v>
      </c>
      <c r="H30" s="38">
        <v>2917.3</v>
      </c>
      <c r="I30" s="38">
        <v>2864.6000000000004</v>
      </c>
      <c r="J30" s="38">
        <v>3048</v>
      </c>
      <c r="K30" s="38">
        <v>3100.7</v>
      </c>
      <c r="L30" s="38">
        <v>3139.7</v>
      </c>
      <c r="M30" s="28">
        <v>3061.7</v>
      </c>
      <c r="N30" s="28">
        <v>2970</v>
      </c>
      <c r="O30" s="39">
        <v>5168700</v>
      </c>
      <c r="P30" s="40">
        <v>1.4126787921596327E-2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44679</v>
      </c>
      <c r="E31" s="37">
        <v>2089.1</v>
      </c>
      <c r="F31" s="37">
        <v>2095.85</v>
      </c>
      <c r="G31" s="38">
        <v>2049.75</v>
      </c>
      <c r="H31" s="38">
        <v>2010.4</v>
      </c>
      <c r="I31" s="38">
        <v>1964.3000000000002</v>
      </c>
      <c r="J31" s="38">
        <v>2135.1999999999998</v>
      </c>
      <c r="K31" s="38">
        <v>2181.2999999999993</v>
      </c>
      <c r="L31" s="38">
        <v>2220.6499999999996</v>
      </c>
      <c r="M31" s="28">
        <v>2141.9499999999998</v>
      </c>
      <c r="N31" s="28">
        <v>2056.5</v>
      </c>
      <c r="O31" s="39">
        <v>675950</v>
      </c>
      <c r="P31" s="40">
        <v>-1.1263073209975865E-2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44679</v>
      </c>
      <c r="E32" s="37">
        <v>9847.9</v>
      </c>
      <c r="F32" s="37">
        <v>9886.1833333333343</v>
      </c>
      <c r="G32" s="38">
        <v>9737.3666666666686</v>
      </c>
      <c r="H32" s="38">
        <v>9626.8333333333339</v>
      </c>
      <c r="I32" s="38">
        <v>9478.0166666666682</v>
      </c>
      <c r="J32" s="38">
        <v>9996.716666666669</v>
      </c>
      <c r="K32" s="38">
        <v>10145.533333333335</v>
      </c>
      <c r="L32" s="38">
        <v>10256.066666666669</v>
      </c>
      <c r="M32" s="28">
        <v>10035</v>
      </c>
      <c r="N32" s="28">
        <v>9775.65</v>
      </c>
      <c r="O32" s="39">
        <v>145950</v>
      </c>
      <c r="P32" s="40">
        <v>-3.1358885017421602E-2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44679</v>
      </c>
      <c r="E33" s="37">
        <v>1420.15</v>
      </c>
      <c r="F33" s="37">
        <v>1428.25</v>
      </c>
      <c r="G33" s="38">
        <v>1391.85</v>
      </c>
      <c r="H33" s="38">
        <v>1363.55</v>
      </c>
      <c r="I33" s="38">
        <v>1327.1499999999999</v>
      </c>
      <c r="J33" s="38">
        <v>1456.55</v>
      </c>
      <c r="K33" s="38">
        <v>1492.95</v>
      </c>
      <c r="L33" s="38">
        <v>1521.25</v>
      </c>
      <c r="M33" s="28">
        <v>1464.65</v>
      </c>
      <c r="N33" s="28">
        <v>1399.95</v>
      </c>
      <c r="O33" s="39">
        <v>2586000</v>
      </c>
      <c r="P33" s="40">
        <v>9.4371561574269999E-2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44679</v>
      </c>
      <c r="E34" s="37">
        <v>661.45</v>
      </c>
      <c r="F34" s="37">
        <v>667</v>
      </c>
      <c r="G34" s="38">
        <v>647.45000000000005</v>
      </c>
      <c r="H34" s="38">
        <v>633.45000000000005</v>
      </c>
      <c r="I34" s="38">
        <v>613.90000000000009</v>
      </c>
      <c r="J34" s="38">
        <v>681</v>
      </c>
      <c r="K34" s="38">
        <v>700.55</v>
      </c>
      <c r="L34" s="38">
        <v>714.55</v>
      </c>
      <c r="M34" s="28">
        <v>686.55</v>
      </c>
      <c r="N34" s="28">
        <v>653</v>
      </c>
      <c r="O34" s="39">
        <v>15708000</v>
      </c>
      <c r="P34" s="40">
        <v>1.1591962905718702E-2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44679</v>
      </c>
      <c r="E35" s="37">
        <v>796.9</v>
      </c>
      <c r="F35" s="37">
        <v>799.9</v>
      </c>
      <c r="G35" s="38">
        <v>782.55</v>
      </c>
      <c r="H35" s="38">
        <v>768.19999999999993</v>
      </c>
      <c r="I35" s="38">
        <v>750.84999999999991</v>
      </c>
      <c r="J35" s="38">
        <v>814.25</v>
      </c>
      <c r="K35" s="38">
        <v>831.60000000000014</v>
      </c>
      <c r="L35" s="38">
        <v>845.95</v>
      </c>
      <c r="M35" s="28">
        <v>817.25</v>
      </c>
      <c r="N35" s="28">
        <v>785.55</v>
      </c>
      <c r="O35" s="39">
        <v>46766400</v>
      </c>
      <c r="P35" s="40">
        <v>4.7352862133834987E-2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44679</v>
      </c>
      <c r="E36" s="37">
        <v>3643.05</v>
      </c>
      <c r="F36" s="37">
        <v>3674.8833333333337</v>
      </c>
      <c r="G36" s="38">
        <v>3590.6166666666672</v>
      </c>
      <c r="H36" s="38">
        <v>3538.1833333333334</v>
      </c>
      <c r="I36" s="38">
        <v>3453.916666666667</v>
      </c>
      <c r="J36" s="38">
        <v>3727.3166666666675</v>
      </c>
      <c r="K36" s="38">
        <v>3811.5833333333339</v>
      </c>
      <c r="L36" s="38">
        <v>3864.0166666666678</v>
      </c>
      <c r="M36" s="28">
        <v>3759.15</v>
      </c>
      <c r="N36" s="28">
        <v>3622.45</v>
      </c>
      <c r="O36" s="39">
        <v>2003250</v>
      </c>
      <c r="P36" s="40">
        <v>3.4335871950432424E-2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44679</v>
      </c>
      <c r="E37" s="37">
        <v>15717.5</v>
      </c>
      <c r="F37" s="37">
        <v>15808.066666666666</v>
      </c>
      <c r="G37" s="38">
        <v>15498.733333333332</v>
      </c>
      <c r="H37" s="38">
        <v>15279.966666666665</v>
      </c>
      <c r="I37" s="38">
        <v>14970.633333333331</v>
      </c>
      <c r="J37" s="38">
        <v>16026.833333333332</v>
      </c>
      <c r="K37" s="38">
        <v>16336.166666666668</v>
      </c>
      <c r="L37" s="38">
        <v>16554.933333333334</v>
      </c>
      <c r="M37" s="28">
        <v>16117.4</v>
      </c>
      <c r="N37" s="28">
        <v>15589.3</v>
      </c>
      <c r="O37" s="39">
        <v>639600</v>
      </c>
      <c r="P37" s="40">
        <v>-1.1742892459826947E-2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44679</v>
      </c>
      <c r="E38" s="37">
        <v>7255.4</v>
      </c>
      <c r="F38" s="37">
        <v>7287.3666666666659</v>
      </c>
      <c r="G38" s="38">
        <v>7126.1333333333314</v>
      </c>
      <c r="H38" s="38">
        <v>6996.8666666666659</v>
      </c>
      <c r="I38" s="38">
        <v>6835.6333333333314</v>
      </c>
      <c r="J38" s="38">
        <v>7416.6333333333314</v>
      </c>
      <c r="K38" s="38">
        <v>7577.8666666666668</v>
      </c>
      <c r="L38" s="38">
        <v>7707.1333333333314</v>
      </c>
      <c r="M38" s="28">
        <v>7448.6</v>
      </c>
      <c r="N38" s="28">
        <v>7158.1</v>
      </c>
      <c r="O38" s="39">
        <v>4037375</v>
      </c>
      <c r="P38" s="40">
        <v>-8.9899361806578294E-3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44679</v>
      </c>
      <c r="E39" s="37">
        <v>2095.3000000000002</v>
      </c>
      <c r="F39" s="37">
        <v>2113.6166666666668</v>
      </c>
      <c r="G39" s="38">
        <v>2054.2333333333336</v>
      </c>
      <c r="H39" s="38">
        <v>2013.166666666667</v>
      </c>
      <c r="I39" s="38">
        <v>1953.7833333333338</v>
      </c>
      <c r="J39" s="38">
        <v>2154.6833333333334</v>
      </c>
      <c r="K39" s="38">
        <v>2214.0666666666666</v>
      </c>
      <c r="L39" s="38">
        <v>2255.1333333333332</v>
      </c>
      <c r="M39" s="28">
        <v>2173</v>
      </c>
      <c r="N39" s="28">
        <v>2072.5500000000002</v>
      </c>
      <c r="O39" s="39">
        <v>1216200</v>
      </c>
      <c r="P39" s="40">
        <v>-4.9695264885138306E-2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44679</v>
      </c>
      <c r="E40" s="37">
        <v>485.65</v>
      </c>
      <c r="F40" s="37">
        <v>491.2</v>
      </c>
      <c r="G40" s="38">
        <v>469.5</v>
      </c>
      <c r="H40" s="38">
        <v>453.35</v>
      </c>
      <c r="I40" s="38">
        <v>431.65000000000003</v>
      </c>
      <c r="J40" s="38">
        <v>507.34999999999997</v>
      </c>
      <c r="K40" s="38">
        <v>529.04999999999995</v>
      </c>
      <c r="L40" s="38">
        <v>545.19999999999993</v>
      </c>
      <c r="M40" s="28">
        <v>512.9</v>
      </c>
      <c r="N40" s="28">
        <v>475.05</v>
      </c>
      <c r="O40" s="39">
        <v>8347200</v>
      </c>
      <c r="P40" s="40">
        <v>-2.4495138369483919E-2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44679</v>
      </c>
      <c r="E41" s="37">
        <v>323.60000000000002</v>
      </c>
      <c r="F41" s="37">
        <v>325.68333333333334</v>
      </c>
      <c r="G41" s="38">
        <v>315.01666666666665</v>
      </c>
      <c r="H41" s="38">
        <v>306.43333333333334</v>
      </c>
      <c r="I41" s="38">
        <v>295.76666666666665</v>
      </c>
      <c r="J41" s="38">
        <v>334.26666666666665</v>
      </c>
      <c r="K41" s="38">
        <v>344.93333333333328</v>
      </c>
      <c r="L41" s="38">
        <v>353.51666666666665</v>
      </c>
      <c r="M41" s="28">
        <v>336.35</v>
      </c>
      <c r="N41" s="28">
        <v>317.10000000000002</v>
      </c>
      <c r="O41" s="39">
        <v>37895400</v>
      </c>
      <c r="P41" s="40">
        <v>-2.2747737074072321E-3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44679</v>
      </c>
      <c r="E42" s="37">
        <v>113.55</v>
      </c>
      <c r="F42" s="37">
        <v>114.26666666666667</v>
      </c>
      <c r="G42" s="38">
        <v>111.33333333333333</v>
      </c>
      <c r="H42" s="38">
        <v>109.11666666666666</v>
      </c>
      <c r="I42" s="38">
        <v>106.18333333333332</v>
      </c>
      <c r="J42" s="38">
        <v>116.48333333333333</v>
      </c>
      <c r="K42" s="38">
        <v>119.41666666666667</v>
      </c>
      <c r="L42" s="38">
        <v>121.63333333333334</v>
      </c>
      <c r="M42" s="28">
        <v>117.2</v>
      </c>
      <c r="N42" s="28">
        <v>112.05</v>
      </c>
      <c r="O42" s="39">
        <v>117432900</v>
      </c>
      <c r="P42" s="40">
        <v>-1.093811588490343E-2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44679</v>
      </c>
      <c r="E43" s="37">
        <v>1923.3</v>
      </c>
      <c r="F43" s="37">
        <v>1938.5166666666664</v>
      </c>
      <c r="G43" s="38">
        <v>1883.1833333333329</v>
      </c>
      <c r="H43" s="38">
        <v>1843.0666666666666</v>
      </c>
      <c r="I43" s="38">
        <v>1787.7333333333331</v>
      </c>
      <c r="J43" s="38">
        <v>1978.6333333333328</v>
      </c>
      <c r="K43" s="38">
        <v>2033.9666666666662</v>
      </c>
      <c r="L43" s="38">
        <v>2074.0833333333326</v>
      </c>
      <c r="M43" s="28">
        <v>1993.85</v>
      </c>
      <c r="N43" s="28">
        <v>1898.4</v>
      </c>
      <c r="O43" s="39">
        <v>1505900</v>
      </c>
      <c r="P43" s="40">
        <v>-7.6114534251540411E-3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44679</v>
      </c>
      <c r="E44" s="37">
        <v>250.75</v>
      </c>
      <c r="F44" s="37">
        <v>253.19999999999996</v>
      </c>
      <c r="G44" s="38">
        <v>246.49999999999994</v>
      </c>
      <c r="H44" s="38">
        <v>242.24999999999997</v>
      </c>
      <c r="I44" s="38">
        <v>235.54999999999995</v>
      </c>
      <c r="J44" s="38">
        <v>257.44999999999993</v>
      </c>
      <c r="K44" s="38">
        <v>264.14999999999992</v>
      </c>
      <c r="L44" s="38">
        <v>268.39999999999992</v>
      </c>
      <c r="M44" s="28">
        <v>259.89999999999998</v>
      </c>
      <c r="N44" s="28">
        <v>248.95</v>
      </c>
      <c r="O44" s="39">
        <v>31399400</v>
      </c>
      <c r="P44" s="40">
        <v>-4.6173381045827078E-2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44679</v>
      </c>
      <c r="E45" s="37">
        <v>703.65</v>
      </c>
      <c r="F45" s="37">
        <v>711.36666666666667</v>
      </c>
      <c r="G45" s="38">
        <v>691.7833333333333</v>
      </c>
      <c r="H45" s="38">
        <v>679.91666666666663</v>
      </c>
      <c r="I45" s="38">
        <v>660.33333333333326</v>
      </c>
      <c r="J45" s="38">
        <v>723.23333333333335</v>
      </c>
      <c r="K45" s="38">
        <v>742.81666666666661</v>
      </c>
      <c r="L45" s="38">
        <v>754.68333333333339</v>
      </c>
      <c r="M45" s="28">
        <v>730.95</v>
      </c>
      <c r="N45" s="28">
        <v>699.5</v>
      </c>
      <c r="O45" s="39">
        <v>4062300</v>
      </c>
      <c r="P45" s="40">
        <v>-1.5462543321780858E-2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44679</v>
      </c>
      <c r="E46" s="37">
        <v>727.55</v>
      </c>
      <c r="F46" s="37">
        <v>722.16666666666663</v>
      </c>
      <c r="G46" s="38">
        <v>699.33333333333326</v>
      </c>
      <c r="H46" s="38">
        <v>671.11666666666667</v>
      </c>
      <c r="I46" s="38">
        <v>648.2833333333333</v>
      </c>
      <c r="J46" s="38">
        <v>750.38333333333321</v>
      </c>
      <c r="K46" s="38">
        <v>773.21666666666647</v>
      </c>
      <c r="L46" s="38">
        <v>801.43333333333317</v>
      </c>
      <c r="M46" s="28">
        <v>745</v>
      </c>
      <c r="N46" s="28">
        <v>693.95</v>
      </c>
      <c r="O46" s="39">
        <v>5555250</v>
      </c>
      <c r="P46" s="40">
        <v>1.9545767377838953E-2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44679</v>
      </c>
      <c r="E47" s="37">
        <v>724.7</v>
      </c>
      <c r="F47" s="37">
        <v>728.04999999999984</v>
      </c>
      <c r="G47" s="38">
        <v>716.6999999999997</v>
      </c>
      <c r="H47" s="38">
        <v>708.69999999999982</v>
      </c>
      <c r="I47" s="38">
        <v>697.34999999999968</v>
      </c>
      <c r="J47" s="38">
        <v>736.04999999999973</v>
      </c>
      <c r="K47" s="38">
        <v>747.39999999999986</v>
      </c>
      <c r="L47" s="38">
        <v>755.39999999999975</v>
      </c>
      <c r="M47" s="28">
        <v>739.4</v>
      </c>
      <c r="N47" s="28">
        <v>720.05</v>
      </c>
      <c r="O47" s="39">
        <v>50935200</v>
      </c>
      <c r="P47" s="40">
        <v>1.0642469052820254E-3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44679</v>
      </c>
      <c r="E48" s="37">
        <v>53.6</v>
      </c>
      <c r="F48" s="37">
        <v>54.166666666666664</v>
      </c>
      <c r="G48" s="38">
        <v>52.233333333333327</v>
      </c>
      <c r="H48" s="38">
        <v>50.86666666666666</v>
      </c>
      <c r="I48" s="38">
        <v>48.933333333333323</v>
      </c>
      <c r="J48" s="38">
        <v>55.533333333333331</v>
      </c>
      <c r="K48" s="38">
        <v>57.466666666666669</v>
      </c>
      <c r="L48" s="38">
        <v>58.833333333333336</v>
      </c>
      <c r="M48" s="28">
        <v>56.1</v>
      </c>
      <c r="N48" s="28">
        <v>52.8</v>
      </c>
      <c r="O48" s="39">
        <v>108286500</v>
      </c>
      <c r="P48" s="40">
        <v>-1.4242018734467597E-2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44679</v>
      </c>
      <c r="E49" s="37">
        <v>337.7</v>
      </c>
      <c r="F49" s="37">
        <v>340.06666666666666</v>
      </c>
      <c r="G49" s="38">
        <v>331.43333333333334</v>
      </c>
      <c r="H49" s="38">
        <v>325.16666666666669</v>
      </c>
      <c r="I49" s="38">
        <v>316.53333333333336</v>
      </c>
      <c r="J49" s="38">
        <v>346.33333333333331</v>
      </c>
      <c r="K49" s="38">
        <v>354.96666666666664</v>
      </c>
      <c r="L49" s="38">
        <v>361.23333333333329</v>
      </c>
      <c r="M49" s="28">
        <v>348.7</v>
      </c>
      <c r="N49" s="28">
        <v>333.8</v>
      </c>
      <c r="O49" s="39">
        <v>14952300</v>
      </c>
      <c r="P49" s="40">
        <v>-2.1488871834228701E-3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44679</v>
      </c>
      <c r="E50" s="37">
        <v>14164.9</v>
      </c>
      <c r="F50" s="37">
        <v>14320.35</v>
      </c>
      <c r="G50" s="38">
        <v>13910.75</v>
      </c>
      <c r="H50" s="38">
        <v>13656.6</v>
      </c>
      <c r="I50" s="38">
        <v>13247</v>
      </c>
      <c r="J50" s="38">
        <v>14574.5</v>
      </c>
      <c r="K50" s="38">
        <v>14984.100000000002</v>
      </c>
      <c r="L50" s="38">
        <v>15238.25</v>
      </c>
      <c r="M50" s="28">
        <v>14729.95</v>
      </c>
      <c r="N50" s="28">
        <v>14066.2</v>
      </c>
      <c r="O50" s="39">
        <v>152350</v>
      </c>
      <c r="P50" s="40">
        <v>-1.1356262167423751E-2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44679</v>
      </c>
      <c r="E51" s="37">
        <v>376.5</v>
      </c>
      <c r="F51" s="37">
        <v>378.31666666666666</v>
      </c>
      <c r="G51" s="38">
        <v>371.38333333333333</v>
      </c>
      <c r="H51" s="38">
        <v>366.26666666666665</v>
      </c>
      <c r="I51" s="38">
        <v>359.33333333333331</v>
      </c>
      <c r="J51" s="38">
        <v>383.43333333333334</v>
      </c>
      <c r="K51" s="38">
        <v>390.36666666666662</v>
      </c>
      <c r="L51" s="38">
        <v>395.48333333333335</v>
      </c>
      <c r="M51" s="28">
        <v>385.25</v>
      </c>
      <c r="N51" s="28">
        <v>373.2</v>
      </c>
      <c r="O51" s="39">
        <v>19168200</v>
      </c>
      <c r="P51" s="40">
        <v>4.5044160942100099E-2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44679</v>
      </c>
      <c r="E52" s="37">
        <v>3266.55</v>
      </c>
      <c r="F52" s="37">
        <v>3300.6666666666665</v>
      </c>
      <c r="G52" s="38">
        <v>3206.083333333333</v>
      </c>
      <c r="H52" s="38">
        <v>3145.6166666666663</v>
      </c>
      <c r="I52" s="38">
        <v>3051.0333333333328</v>
      </c>
      <c r="J52" s="38">
        <v>3361.1333333333332</v>
      </c>
      <c r="K52" s="38">
        <v>3455.7166666666662</v>
      </c>
      <c r="L52" s="38">
        <v>3516.1833333333334</v>
      </c>
      <c r="M52" s="28">
        <v>3395.25</v>
      </c>
      <c r="N52" s="28">
        <v>3240.2</v>
      </c>
      <c r="O52" s="39">
        <v>1378000</v>
      </c>
      <c r="P52" s="40">
        <v>-1.6276413478012564E-2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44679</v>
      </c>
      <c r="E53" s="37">
        <v>423.5</v>
      </c>
      <c r="F53" s="37">
        <v>425.8</v>
      </c>
      <c r="G53" s="38">
        <v>410.25</v>
      </c>
      <c r="H53" s="38">
        <v>397</v>
      </c>
      <c r="I53" s="38">
        <v>381.45</v>
      </c>
      <c r="J53" s="38">
        <v>439.05</v>
      </c>
      <c r="K53" s="38">
        <v>454.60000000000008</v>
      </c>
      <c r="L53" s="38">
        <v>467.85</v>
      </c>
      <c r="M53" s="28">
        <v>441.35</v>
      </c>
      <c r="N53" s="28">
        <v>412.55</v>
      </c>
      <c r="O53" s="39">
        <v>4832100</v>
      </c>
      <c r="P53" s="40">
        <v>-3.5547483134405811E-2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44679</v>
      </c>
      <c r="E54" s="37">
        <v>235.55</v>
      </c>
      <c r="F54" s="37">
        <v>237.01666666666665</v>
      </c>
      <c r="G54" s="38">
        <v>230.08333333333331</v>
      </c>
      <c r="H54" s="38">
        <v>224.61666666666667</v>
      </c>
      <c r="I54" s="38">
        <v>217.68333333333334</v>
      </c>
      <c r="J54" s="38">
        <v>242.48333333333329</v>
      </c>
      <c r="K54" s="38">
        <v>249.41666666666663</v>
      </c>
      <c r="L54" s="38">
        <v>254.88333333333327</v>
      </c>
      <c r="M54" s="28">
        <v>243.95</v>
      </c>
      <c r="N54" s="28">
        <v>231.55</v>
      </c>
      <c r="O54" s="39">
        <v>43659000</v>
      </c>
      <c r="P54" s="40">
        <v>-1.3302416402245545E-2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44679</v>
      </c>
      <c r="E55" s="37">
        <v>620.20000000000005</v>
      </c>
      <c r="F55" s="37">
        <v>626.18333333333339</v>
      </c>
      <c r="G55" s="38">
        <v>609.61666666666679</v>
      </c>
      <c r="H55" s="38">
        <v>599.03333333333342</v>
      </c>
      <c r="I55" s="38">
        <v>582.46666666666681</v>
      </c>
      <c r="J55" s="38">
        <v>636.76666666666677</v>
      </c>
      <c r="K55" s="38">
        <v>653.33333333333337</v>
      </c>
      <c r="L55" s="38">
        <v>663.91666666666674</v>
      </c>
      <c r="M55" s="28">
        <v>642.75</v>
      </c>
      <c r="N55" s="28">
        <v>615.6</v>
      </c>
      <c r="O55" s="39">
        <v>3354000</v>
      </c>
      <c r="P55" s="40">
        <v>-5.0510626552580734E-2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44679</v>
      </c>
      <c r="E56" s="37">
        <v>456.05</v>
      </c>
      <c r="F56" s="37">
        <v>471.48333333333335</v>
      </c>
      <c r="G56" s="38">
        <v>426.56666666666672</v>
      </c>
      <c r="H56" s="38">
        <v>397.08333333333337</v>
      </c>
      <c r="I56" s="38">
        <v>352.16666666666674</v>
      </c>
      <c r="J56" s="38">
        <v>500.9666666666667</v>
      </c>
      <c r="K56" s="38">
        <v>545.88333333333333</v>
      </c>
      <c r="L56" s="38">
        <v>575.36666666666667</v>
      </c>
      <c r="M56" s="28">
        <v>516.4</v>
      </c>
      <c r="N56" s="28">
        <v>442</v>
      </c>
      <c r="O56" s="39">
        <v>3504000</v>
      </c>
      <c r="P56" s="40">
        <v>5.2252252252252253E-2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44679</v>
      </c>
      <c r="E57" s="37">
        <v>736.75</v>
      </c>
      <c r="F57" s="37">
        <v>742.68333333333339</v>
      </c>
      <c r="G57" s="38">
        <v>723.36666666666679</v>
      </c>
      <c r="H57" s="38">
        <v>709.98333333333335</v>
      </c>
      <c r="I57" s="38">
        <v>690.66666666666674</v>
      </c>
      <c r="J57" s="38">
        <v>756.06666666666683</v>
      </c>
      <c r="K57" s="38">
        <v>775.38333333333344</v>
      </c>
      <c r="L57" s="38">
        <v>788.76666666666688</v>
      </c>
      <c r="M57" s="28">
        <v>762</v>
      </c>
      <c r="N57" s="28">
        <v>729.3</v>
      </c>
      <c r="O57" s="39">
        <v>8875000</v>
      </c>
      <c r="P57" s="40">
        <v>-7.0372976776917663E-4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44679</v>
      </c>
      <c r="E58" s="37">
        <v>1001.2</v>
      </c>
      <c r="F58" s="37">
        <v>1008.6999999999999</v>
      </c>
      <c r="G58" s="38">
        <v>975.89999999999986</v>
      </c>
      <c r="H58" s="38">
        <v>950.59999999999991</v>
      </c>
      <c r="I58" s="38">
        <v>917.79999999999984</v>
      </c>
      <c r="J58" s="38">
        <v>1034</v>
      </c>
      <c r="K58" s="38">
        <v>1066.7999999999997</v>
      </c>
      <c r="L58" s="38">
        <v>1092.0999999999999</v>
      </c>
      <c r="M58" s="28">
        <v>1041.5</v>
      </c>
      <c r="N58" s="28">
        <v>983.4</v>
      </c>
      <c r="O58" s="39">
        <v>8517600</v>
      </c>
      <c r="P58" s="40">
        <v>2.0958317101675106E-2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44679</v>
      </c>
      <c r="E59" s="37">
        <v>198.2</v>
      </c>
      <c r="F59" s="37">
        <v>197.85</v>
      </c>
      <c r="G59" s="38">
        <v>191.64999999999998</v>
      </c>
      <c r="H59" s="38">
        <v>185.1</v>
      </c>
      <c r="I59" s="38">
        <v>178.89999999999998</v>
      </c>
      <c r="J59" s="38">
        <v>204.39999999999998</v>
      </c>
      <c r="K59" s="38">
        <v>210.59999999999997</v>
      </c>
      <c r="L59" s="38">
        <v>217.14999999999998</v>
      </c>
      <c r="M59" s="28">
        <v>204.05</v>
      </c>
      <c r="N59" s="28">
        <v>191.3</v>
      </c>
      <c r="O59" s="39">
        <v>46359600</v>
      </c>
      <c r="P59" s="40">
        <v>0.11303821720278311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44679</v>
      </c>
      <c r="E60" s="37">
        <v>4019</v>
      </c>
      <c r="F60" s="37">
        <v>4054.0333333333333</v>
      </c>
      <c r="G60" s="38">
        <v>3939.2166666666662</v>
      </c>
      <c r="H60" s="38">
        <v>3859.4333333333329</v>
      </c>
      <c r="I60" s="38">
        <v>3744.6166666666659</v>
      </c>
      <c r="J60" s="38">
        <v>4133.8166666666666</v>
      </c>
      <c r="K60" s="38">
        <v>4248.6333333333332</v>
      </c>
      <c r="L60" s="38">
        <v>4328.416666666667</v>
      </c>
      <c r="M60" s="28">
        <v>4168.8500000000004</v>
      </c>
      <c r="N60" s="28">
        <v>3974.25</v>
      </c>
      <c r="O60" s="39">
        <v>943700</v>
      </c>
      <c r="P60" s="40">
        <v>-5.5922368947579029E-2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44679</v>
      </c>
      <c r="E61" s="37">
        <v>1502.7</v>
      </c>
      <c r="F61" s="37">
        <v>1522.1499999999999</v>
      </c>
      <c r="G61" s="38">
        <v>1468.4999999999998</v>
      </c>
      <c r="H61" s="38">
        <v>1434.3</v>
      </c>
      <c r="I61" s="38">
        <v>1380.6499999999999</v>
      </c>
      <c r="J61" s="38">
        <v>1556.3499999999997</v>
      </c>
      <c r="K61" s="38">
        <v>1609.9999999999998</v>
      </c>
      <c r="L61" s="38">
        <v>1644.1999999999996</v>
      </c>
      <c r="M61" s="28">
        <v>1575.8</v>
      </c>
      <c r="N61" s="28">
        <v>1487.95</v>
      </c>
      <c r="O61" s="39">
        <v>2379650</v>
      </c>
      <c r="P61" s="40">
        <v>1.5533980582524271E-2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44679</v>
      </c>
      <c r="E62" s="37">
        <v>655.9</v>
      </c>
      <c r="F62" s="37">
        <v>663.33333333333337</v>
      </c>
      <c r="G62" s="38">
        <v>640.91666666666674</v>
      </c>
      <c r="H62" s="38">
        <v>625.93333333333339</v>
      </c>
      <c r="I62" s="38">
        <v>603.51666666666677</v>
      </c>
      <c r="J62" s="38">
        <v>678.31666666666672</v>
      </c>
      <c r="K62" s="38">
        <v>700.73333333333346</v>
      </c>
      <c r="L62" s="38">
        <v>715.7166666666667</v>
      </c>
      <c r="M62" s="28">
        <v>685.75</v>
      </c>
      <c r="N62" s="28">
        <v>648.35</v>
      </c>
      <c r="O62" s="39">
        <v>5983200</v>
      </c>
      <c r="P62" s="40">
        <v>-5.1875498802873106E-3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44679</v>
      </c>
      <c r="E63" s="37">
        <v>834.5</v>
      </c>
      <c r="F63" s="37">
        <v>840.83333333333337</v>
      </c>
      <c r="G63" s="38">
        <v>813.66666666666674</v>
      </c>
      <c r="H63" s="38">
        <v>792.83333333333337</v>
      </c>
      <c r="I63" s="38">
        <v>765.66666666666674</v>
      </c>
      <c r="J63" s="38">
        <v>861.66666666666674</v>
      </c>
      <c r="K63" s="38">
        <v>888.83333333333348</v>
      </c>
      <c r="L63" s="38">
        <v>909.66666666666674</v>
      </c>
      <c r="M63" s="28">
        <v>868</v>
      </c>
      <c r="N63" s="28">
        <v>820</v>
      </c>
      <c r="O63" s="39">
        <v>1333750</v>
      </c>
      <c r="P63" s="40">
        <v>-3.7437979251240414E-2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44679</v>
      </c>
      <c r="E64" s="37">
        <v>374.15</v>
      </c>
      <c r="F64" s="37">
        <v>376.16666666666669</v>
      </c>
      <c r="G64" s="38">
        <v>368.33333333333337</v>
      </c>
      <c r="H64" s="38">
        <v>362.51666666666671</v>
      </c>
      <c r="I64" s="38">
        <v>354.68333333333339</v>
      </c>
      <c r="J64" s="38">
        <v>381.98333333333335</v>
      </c>
      <c r="K64" s="38">
        <v>389.81666666666672</v>
      </c>
      <c r="L64" s="38">
        <v>395.63333333333333</v>
      </c>
      <c r="M64" s="28">
        <v>384</v>
      </c>
      <c r="N64" s="28">
        <v>370.35</v>
      </c>
      <c r="O64" s="39">
        <v>4937900</v>
      </c>
      <c r="P64" s="40">
        <v>4.9250055965972686E-3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44679</v>
      </c>
      <c r="E65" s="37">
        <v>132.55000000000001</v>
      </c>
      <c r="F65" s="37">
        <v>134.75</v>
      </c>
      <c r="G65" s="38">
        <v>128.94999999999999</v>
      </c>
      <c r="H65" s="38">
        <v>125.35</v>
      </c>
      <c r="I65" s="38">
        <v>119.54999999999998</v>
      </c>
      <c r="J65" s="38">
        <v>138.35</v>
      </c>
      <c r="K65" s="38">
        <v>144.15</v>
      </c>
      <c r="L65" s="38">
        <v>147.75</v>
      </c>
      <c r="M65" s="28">
        <v>140.55000000000001</v>
      </c>
      <c r="N65" s="28">
        <v>131.15</v>
      </c>
      <c r="O65" s="39">
        <v>12821400</v>
      </c>
      <c r="P65" s="40">
        <v>-1.1274252753015208E-2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44679</v>
      </c>
      <c r="E66" s="37">
        <v>1071.5999999999999</v>
      </c>
      <c r="F66" s="37">
        <v>1079.5333333333335</v>
      </c>
      <c r="G66" s="38">
        <v>1057.616666666667</v>
      </c>
      <c r="H66" s="38">
        <v>1043.6333333333334</v>
      </c>
      <c r="I66" s="38">
        <v>1021.7166666666669</v>
      </c>
      <c r="J66" s="38">
        <v>1093.5166666666671</v>
      </c>
      <c r="K66" s="38">
        <v>1115.4333333333336</v>
      </c>
      <c r="L66" s="38">
        <v>1129.4166666666672</v>
      </c>
      <c r="M66" s="28">
        <v>1101.45</v>
      </c>
      <c r="N66" s="28">
        <v>1065.55</v>
      </c>
      <c r="O66" s="39">
        <v>1850400</v>
      </c>
      <c r="P66" s="40">
        <v>2.8000000000000001E-2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44679</v>
      </c>
      <c r="E67" s="37">
        <v>549.85</v>
      </c>
      <c r="F67" s="37">
        <v>555.38333333333333</v>
      </c>
      <c r="G67" s="38">
        <v>540.26666666666665</v>
      </c>
      <c r="H67" s="38">
        <v>530.68333333333328</v>
      </c>
      <c r="I67" s="38">
        <v>515.56666666666661</v>
      </c>
      <c r="J67" s="38">
        <v>564.9666666666667</v>
      </c>
      <c r="K67" s="38">
        <v>580.08333333333326</v>
      </c>
      <c r="L67" s="38">
        <v>589.66666666666674</v>
      </c>
      <c r="M67" s="28">
        <v>570.5</v>
      </c>
      <c r="N67" s="28">
        <v>545.79999999999995</v>
      </c>
      <c r="O67" s="39">
        <v>11148750</v>
      </c>
      <c r="P67" s="40">
        <v>-3.1070070613796848E-2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44679</v>
      </c>
      <c r="E68" s="37">
        <v>1568.25</v>
      </c>
      <c r="F68" s="37">
        <v>1578.75</v>
      </c>
      <c r="G68" s="38">
        <v>1529.5</v>
      </c>
      <c r="H68" s="38">
        <v>1490.75</v>
      </c>
      <c r="I68" s="38">
        <v>1441.5</v>
      </c>
      <c r="J68" s="38">
        <v>1617.5</v>
      </c>
      <c r="K68" s="38">
        <v>1666.75</v>
      </c>
      <c r="L68" s="38">
        <v>1705.5</v>
      </c>
      <c r="M68" s="28">
        <v>1628</v>
      </c>
      <c r="N68" s="28">
        <v>1540</v>
      </c>
      <c r="O68" s="39">
        <v>1222250</v>
      </c>
      <c r="P68" s="40">
        <v>-2.8031809145129226E-2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44679</v>
      </c>
      <c r="E69" s="37">
        <v>2212.4499999999998</v>
      </c>
      <c r="F69" s="37">
        <v>2233.8833333333332</v>
      </c>
      <c r="G69" s="38">
        <v>2163.2166666666662</v>
      </c>
      <c r="H69" s="38">
        <v>2113.9833333333331</v>
      </c>
      <c r="I69" s="38">
        <v>2043.3166666666662</v>
      </c>
      <c r="J69" s="38">
        <v>2283.1166666666663</v>
      </c>
      <c r="K69" s="38">
        <v>2353.7833333333333</v>
      </c>
      <c r="L69" s="38">
        <v>2403.0166666666664</v>
      </c>
      <c r="M69" s="28">
        <v>2304.5500000000002</v>
      </c>
      <c r="N69" s="28">
        <v>2184.65</v>
      </c>
      <c r="O69" s="39">
        <v>1842250</v>
      </c>
      <c r="P69" s="40">
        <v>-1.1403273410249531E-2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44679</v>
      </c>
      <c r="E70" s="37">
        <v>295.75</v>
      </c>
      <c r="F70" s="37">
        <v>298.55</v>
      </c>
      <c r="G70" s="38">
        <v>288.3</v>
      </c>
      <c r="H70" s="38">
        <v>280.85000000000002</v>
      </c>
      <c r="I70" s="38">
        <v>270.60000000000002</v>
      </c>
      <c r="J70" s="38">
        <v>306</v>
      </c>
      <c r="K70" s="38">
        <v>316.25</v>
      </c>
      <c r="L70" s="38">
        <v>323.7</v>
      </c>
      <c r="M70" s="28">
        <v>308.8</v>
      </c>
      <c r="N70" s="28">
        <v>291.10000000000002</v>
      </c>
      <c r="O70" s="39">
        <v>13330800</v>
      </c>
      <c r="P70" s="40">
        <v>-1.9952654717619207E-2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44679</v>
      </c>
      <c r="E71" s="37">
        <v>4417.6499999999996</v>
      </c>
      <c r="F71" s="37">
        <v>4453.7666666666664</v>
      </c>
      <c r="G71" s="38">
        <v>4328.6333333333332</v>
      </c>
      <c r="H71" s="38">
        <v>4239.6166666666668</v>
      </c>
      <c r="I71" s="38">
        <v>4114.4833333333336</v>
      </c>
      <c r="J71" s="38">
        <v>4542.7833333333328</v>
      </c>
      <c r="K71" s="38">
        <v>4667.9166666666661</v>
      </c>
      <c r="L71" s="38">
        <v>4756.9333333333325</v>
      </c>
      <c r="M71" s="28">
        <v>4578.8999999999996</v>
      </c>
      <c r="N71" s="28">
        <v>4364.75</v>
      </c>
      <c r="O71" s="39">
        <v>2170100</v>
      </c>
      <c r="P71" s="40">
        <v>1.5964419475655432E-2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44679</v>
      </c>
      <c r="E72" s="37">
        <v>4181.55</v>
      </c>
      <c r="F72" s="37">
        <v>4218.5666666666666</v>
      </c>
      <c r="G72" s="38">
        <v>4085.6333333333332</v>
      </c>
      <c r="H72" s="38">
        <v>3989.7166666666662</v>
      </c>
      <c r="I72" s="38">
        <v>3856.7833333333328</v>
      </c>
      <c r="J72" s="38">
        <v>4314.4833333333336</v>
      </c>
      <c r="K72" s="38">
        <v>4447.4166666666661</v>
      </c>
      <c r="L72" s="38">
        <v>4543.3333333333339</v>
      </c>
      <c r="M72" s="28">
        <v>4351.5</v>
      </c>
      <c r="N72" s="28">
        <v>4122.6499999999996</v>
      </c>
      <c r="O72" s="39">
        <v>681125</v>
      </c>
      <c r="P72" s="40">
        <v>2.9278428409520212E-2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44679</v>
      </c>
      <c r="E73" s="37">
        <v>378.55</v>
      </c>
      <c r="F73" s="37">
        <v>381.48333333333335</v>
      </c>
      <c r="G73" s="38">
        <v>370.16666666666669</v>
      </c>
      <c r="H73" s="38">
        <v>361.78333333333336</v>
      </c>
      <c r="I73" s="38">
        <v>350.4666666666667</v>
      </c>
      <c r="J73" s="38">
        <v>389.86666666666667</v>
      </c>
      <c r="K73" s="38">
        <v>401.18333333333328</v>
      </c>
      <c r="L73" s="38">
        <v>409.56666666666666</v>
      </c>
      <c r="M73" s="28">
        <v>392.8</v>
      </c>
      <c r="N73" s="28">
        <v>373.1</v>
      </c>
      <c r="O73" s="39">
        <v>39581850</v>
      </c>
      <c r="P73" s="40">
        <v>-5.5960868844304431E-3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44679</v>
      </c>
      <c r="E74" s="37">
        <v>4222.6000000000004</v>
      </c>
      <c r="F74" s="37">
        <v>4251.0666666666666</v>
      </c>
      <c r="G74" s="38">
        <v>4174.5333333333328</v>
      </c>
      <c r="H74" s="38">
        <v>4126.4666666666662</v>
      </c>
      <c r="I74" s="38">
        <v>4049.9333333333325</v>
      </c>
      <c r="J74" s="38">
        <v>4299.1333333333332</v>
      </c>
      <c r="K74" s="38">
        <v>4375.6666666666679</v>
      </c>
      <c r="L74" s="38">
        <v>4423.7333333333336</v>
      </c>
      <c r="M74" s="28">
        <v>4327.6000000000004</v>
      </c>
      <c r="N74" s="28">
        <v>4203</v>
      </c>
      <c r="O74" s="39">
        <v>2804750</v>
      </c>
      <c r="P74" s="40">
        <v>-9.928076600626572E-3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44679</v>
      </c>
      <c r="E75" s="37">
        <v>2458.0500000000002</v>
      </c>
      <c r="F75" s="37">
        <v>2487.4833333333336</v>
      </c>
      <c r="G75" s="38">
        <v>2395.666666666667</v>
      </c>
      <c r="H75" s="38">
        <v>2333.2833333333333</v>
      </c>
      <c r="I75" s="38">
        <v>2241.4666666666667</v>
      </c>
      <c r="J75" s="38">
        <v>2549.8666666666672</v>
      </c>
      <c r="K75" s="38">
        <v>2641.6833333333338</v>
      </c>
      <c r="L75" s="38">
        <v>2704.0666666666675</v>
      </c>
      <c r="M75" s="28">
        <v>2579.3000000000002</v>
      </c>
      <c r="N75" s="28">
        <v>2425.1</v>
      </c>
      <c r="O75" s="39">
        <v>3428250</v>
      </c>
      <c r="P75" s="40">
        <v>1.1984709164169853E-2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44679</v>
      </c>
      <c r="E76" s="37">
        <v>1547</v>
      </c>
      <c r="F76" s="37">
        <v>1548.3999999999999</v>
      </c>
      <c r="G76" s="38">
        <v>1528.5999999999997</v>
      </c>
      <c r="H76" s="38">
        <v>1510.1999999999998</v>
      </c>
      <c r="I76" s="38">
        <v>1490.3999999999996</v>
      </c>
      <c r="J76" s="38">
        <v>1566.7999999999997</v>
      </c>
      <c r="K76" s="38">
        <v>1586.6</v>
      </c>
      <c r="L76" s="38">
        <v>1604.9999999999998</v>
      </c>
      <c r="M76" s="28">
        <v>1568.2</v>
      </c>
      <c r="N76" s="28">
        <v>1530</v>
      </c>
      <c r="O76" s="39">
        <v>4096950</v>
      </c>
      <c r="P76" s="40">
        <v>-4.7076883714980172E-2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44679</v>
      </c>
      <c r="E77" s="37">
        <v>152.85</v>
      </c>
      <c r="F77" s="37">
        <v>153.70000000000002</v>
      </c>
      <c r="G77" s="38">
        <v>150.25000000000003</v>
      </c>
      <c r="H77" s="38">
        <v>147.65</v>
      </c>
      <c r="I77" s="38">
        <v>144.20000000000002</v>
      </c>
      <c r="J77" s="38">
        <v>156.30000000000004</v>
      </c>
      <c r="K77" s="38">
        <v>159.75000000000003</v>
      </c>
      <c r="L77" s="38">
        <v>162.35000000000005</v>
      </c>
      <c r="M77" s="28">
        <v>157.15</v>
      </c>
      <c r="N77" s="28">
        <v>151.1</v>
      </c>
      <c r="O77" s="39">
        <v>22593600</v>
      </c>
      <c r="P77" s="40">
        <v>-4.2836744407425036E-3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44679</v>
      </c>
      <c r="E78" s="37">
        <v>96.15</v>
      </c>
      <c r="F78" s="37">
        <v>96.633333333333326</v>
      </c>
      <c r="G78" s="38">
        <v>94.466666666666654</v>
      </c>
      <c r="H78" s="38">
        <v>92.783333333333331</v>
      </c>
      <c r="I78" s="38">
        <v>90.61666666666666</v>
      </c>
      <c r="J78" s="38">
        <v>98.316666666666649</v>
      </c>
      <c r="K78" s="38">
        <v>100.48333333333333</v>
      </c>
      <c r="L78" s="38">
        <v>102.16666666666664</v>
      </c>
      <c r="M78" s="28">
        <v>98.8</v>
      </c>
      <c r="N78" s="28">
        <v>94.95</v>
      </c>
      <c r="O78" s="39">
        <v>68040000</v>
      </c>
      <c r="P78" s="40">
        <v>-7.1501532175689483E-3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44679</v>
      </c>
      <c r="E79" s="37">
        <v>124.9</v>
      </c>
      <c r="F79" s="37">
        <v>125.73333333333335</v>
      </c>
      <c r="G79" s="38">
        <v>121.56666666666669</v>
      </c>
      <c r="H79" s="38">
        <v>118.23333333333335</v>
      </c>
      <c r="I79" s="38">
        <v>114.06666666666669</v>
      </c>
      <c r="J79" s="38">
        <v>129.06666666666669</v>
      </c>
      <c r="K79" s="38">
        <v>133.23333333333335</v>
      </c>
      <c r="L79" s="38">
        <v>136.56666666666669</v>
      </c>
      <c r="M79" s="28">
        <v>129.9</v>
      </c>
      <c r="N79" s="28">
        <v>122.4</v>
      </c>
      <c r="O79" s="39">
        <v>13626600</v>
      </c>
      <c r="P79" s="40">
        <v>-2.4385703648548026E-2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44679</v>
      </c>
      <c r="E80" s="37">
        <v>169.55</v>
      </c>
      <c r="F80" s="37">
        <v>170.29999999999998</v>
      </c>
      <c r="G80" s="38">
        <v>167.34999999999997</v>
      </c>
      <c r="H80" s="38">
        <v>165.14999999999998</v>
      </c>
      <c r="I80" s="38">
        <v>162.19999999999996</v>
      </c>
      <c r="J80" s="38">
        <v>172.49999999999997</v>
      </c>
      <c r="K80" s="38">
        <v>175.44999999999996</v>
      </c>
      <c r="L80" s="38">
        <v>177.64999999999998</v>
      </c>
      <c r="M80" s="28">
        <v>173.25</v>
      </c>
      <c r="N80" s="28">
        <v>168.1</v>
      </c>
      <c r="O80" s="39">
        <v>30805000</v>
      </c>
      <c r="P80" s="40">
        <v>2.1233569261880688E-2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44679</v>
      </c>
      <c r="E81" s="37">
        <v>460.2</v>
      </c>
      <c r="F81" s="37">
        <v>463.76666666666671</v>
      </c>
      <c r="G81" s="38">
        <v>452.53333333333342</v>
      </c>
      <c r="H81" s="38">
        <v>444.86666666666673</v>
      </c>
      <c r="I81" s="38">
        <v>433.63333333333344</v>
      </c>
      <c r="J81" s="38">
        <v>471.43333333333339</v>
      </c>
      <c r="K81" s="38">
        <v>482.66666666666663</v>
      </c>
      <c r="L81" s="38">
        <v>490.33333333333337</v>
      </c>
      <c r="M81" s="28">
        <v>475</v>
      </c>
      <c r="N81" s="28">
        <v>456.1</v>
      </c>
      <c r="O81" s="39">
        <v>6227250</v>
      </c>
      <c r="P81" s="40">
        <v>-1.0416666666666666E-2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44679</v>
      </c>
      <c r="E82" s="37">
        <v>37.049999999999997</v>
      </c>
      <c r="F82" s="37">
        <v>37.449999999999996</v>
      </c>
      <c r="G82" s="38">
        <v>35.999999999999993</v>
      </c>
      <c r="H82" s="38">
        <v>34.949999999999996</v>
      </c>
      <c r="I82" s="38">
        <v>33.499999999999993</v>
      </c>
      <c r="J82" s="38">
        <v>38.499999999999993</v>
      </c>
      <c r="K82" s="38">
        <v>39.949999999999996</v>
      </c>
      <c r="L82" s="38">
        <v>40.999999999999993</v>
      </c>
      <c r="M82" s="28">
        <v>38.9</v>
      </c>
      <c r="N82" s="28">
        <v>36.4</v>
      </c>
      <c r="O82" s="39">
        <v>112927500</v>
      </c>
      <c r="P82" s="40">
        <v>4.2016806722689074E-3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44679</v>
      </c>
      <c r="E83" s="37">
        <v>855.4</v>
      </c>
      <c r="F83" s="37">
        <v>867.11666666666679</v>
      </c>
      <c r="G83" s="38">
        <v>828.23333333333358</v>
      </c>
      <c r="H83" s="38">
        <v>801.06666666666683</v>
      </c>
      <c r="I83" s="38">
        <v>762.18333333333362</v>
      </c>
      <c r="J83" s="38">
        <v>894.28333333333353</v>
      </c>
      <c r="K83" s="38">
        <v>933.16666666666674</v>
      </c>
      <c r="L83" s="38">
        <v>960.33333333333348</v>
      </c>
      <c r="M83" s="28">
        <v>906</v>
      </c>
      <c r="N83" s="28">
        <v>839.95</v>
      </c>
      <c r="O83" s="39">
        <v>3203200</v>
      </c>
      <c r="P83" s="40">
        <v>-5.8823529411764705E-2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44679</v>
      </c>
      <c r="E84" s="37">
        <v>776.2</v>
      </c>
      <c r="F84" s="37">
        <v>783.30000000000007</v>
      </c>
      <c r="G84" s="38">
        <v>760.60000000000014</v>
      </c>
      <c r="H84" s="38">
        <v>745.00000000000011</v>
      </c>
      <c r="I84" s="38">
        <v>722.30000000000018</v>
      </c>
      <c r="J84" s="38">
        <v>798.90000000000009</v>
      </c>
      <c r="K84" s="38">
        <v>821.60000000000014</v>
      </c>
      <c r="L84" s="38">
        <v>837.2</v>
      </c>
      <c r="M84" s="28">
        <v>806</v>
      </c>
      <c r="N84" s="28">
        <v>767.7</v>
      </c>
      <c r="O84" s="39">
        <v>5853500</v>
      </c>
      <c r="P84" s="40">
        <v>-3.7015711112939047E-2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44679</v>
      </c>
      <c r="E85" s="37">
        <v>1565.2</v>
      </c>
      <c r="F85" s="37">
        <v>1579.3666666666668</v>
      </c>
      <c r="G85" s="38">
        <v>1526.8333333333335</v>
      </c>
      <c r="H85" s="38">
        <v>1488.4666666666667</v>
      </c>
      <c r="I85" s="38">
        <v>1435.9333333333334</v>
      </c>
      <c r="J85" s="38">
        <v>1617.7333333333336</v>
      </c>
      <c r="K85" s="38">
        <v>1670.2666666666669</v>
      </c>
      <c r="L85" s="38">
        <v>1708.6333333333337</v>
      </c>
      <c r="M85" s="28">
        <v>1631.9</v>
      </c>
      <c r="N85" s="28">
        <v>1541</v>
      </c>
      <c r="O85" s="39">
        <v>4222725</v>
      </c>
      <c r="P85" s="40">
        <v>-1.0763435073422004E-3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44679</v>
      </c>
      <c r="E86" s="37">
        <v>290.45</v>
      </c>
      <c r="F86" s="37">
        <v>292.38333333333327</v>
      </c>
      <c r="G86" s="38">
        <v>283.86666666666656</v>
      </c>
      <c r="H86" s="38">
        <v>277.2833333333333</v>
      </c>
      <c r="I86" s="38">
        <v>268.76666666666659</v>
      </c>
      <c r="J86" s="38">
        <v>298.96666666666653</v>
      </c>
      <c r="K86" s="38">
        <v>307.48333333333329</v>
      </c>
      <c r="L86" s="38">
        <v>314.06666666666649</v>
      </c>
      <c r="M86" s="28">
        <v>300.89999999999998</v>
      </c>
      <c r="N86" s="28">
        <v>285.8</v>
      </c>
      <c r="O86" s="39">
        <v>11603300</v>
      </c>
      <c r="P86" s="40">
        <v>-5.4470572605287634E-3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44679</v>
      </c>
      <c r="E87" s="37">
        <v>1717.45</v>
      </c>
      <c r="F87" s="37">
        <v>1729.8666666666668</v>
      </c>
      <c r="G87" s="38">
        <v>1685.5333333333335</v>
      </c>
      <c r="H87" s="38">
        <v>1653.6166666666668</v>
      </c>
      <c r="I87" s="38">
        <v>1609.2833333333335</v>
      </c>
      <c r="J87" s="38">
        <v>1761.7833333333335</v>
      </c>
      <c r="K87" s="38">
        <v>1806.1166666666666</v>
      </c>
      <c r="L87" s="38">
        <v>1838.0333333333335</v>
      </c>
      <c r="M87" s="28">
        <v>1774.2</v>
      </c>
      <c r="N87" s="28">
        <v>1697.95</v>
      </c>
      <c r="O87" s="39">
        <v>9584550</v>
      </c>
      <c r="P87" s="40">
        <v>-1.2286455528904987E-2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44679</v>
      </c>
      <c r="E88" s="37">
        <v>277.2</v>
      </c>
      <c r="F88" s="37">
        <v>278.81666666666666</v>
      </c>
      <c r="G88" s="38">
        <v>272.63333333333333</v>
      </c>
      <c r="H88" s="38">
        <v>268.06666666666666</v>
      </c>
      <c r="I88" s="38">
        <v>261.88333333333333</v>
      </c>
      <c r="J88" s="38">
        <v>283.38333333333333</v>
      </c>
      <c r="K88" s="38">
        <v>289.56666666666661</v>
      </c>
      <c r="L88" s="38">
        <v>294.13333333333333</v>
      </c>
      <c r="M88" s="28">
        <v>285</v>
      </c>
      <c r="N88" s="28">
        <v>274.25</v>
      </c>
      <c r="O88" s="39">
        <v>2720000</v>
      </c>
      <c r="P88" s="40">
        <v>6.8804275217100863E-2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44679</v>
      </c>
      <c r="E89" s="37">
        <v>511.9</v>
      </c>
      <c r="F89" s="37">
        <v>517.9666666666667</v>
      </c>
      <c r="G89" s="38">
        <v>499.58333333333337</v>
      </c>
      <c r="H89" s="38">
        <v>487.26666666666665</v>
      </c>
      <c r="I89" s="38">
        <v>468.88333333333333</v>
      </c>
      <c r="J89" s="38">
        <v>530.28333333333342</v>
      </c>
      <c r="K89" s="38">
        <v>548.66666666666663</v>
      </c>
      <c r="L89" s="38">
        <v>560.98333333333346</v>
      </c>
      <c r="M89" s="28">
        <v>536.35</v>
      </c>
      <c r="N89" s="28">
        <v>505.65</v>
      </c>
      <c r="O89" s="39">
        <v>3357500</v>
      </c>
      <c r="P89" s="40">
        <v>-5.0547896783315657E-2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44679</v>
      </c>
      <c r="E90" s="37">
        <v>1688.15</v>
      </c>
      <c r="F90" s="37">
        <v>1705.0166666666664</v>
      </c>
      <c r="G90" s="38">
        <v>1651.2333333333329</v>
      </c>
      <c r="H90" s="38">
        <v>1614.3166666666664</v>
      </c>
      <c r="I90" s="38">
        <v>1560.5333333333328</v>
      </c>
      <c r="J90" s="38">
        <v>1741.9333333333329</v>
      </c>
      <c r="K90" s="38">
        <v>1795.7166666666667</v>
      </c>
      <c r="L90" s="38">
        <v>1832.633333333333</v>
      </c>
      <c r="M90" s="28">
        <v>1758.8</v>
      </c>
      <c r="N90" s="28">
        <v>1668.1</v>
      </c>
      <c r="O90" s="39">
        <v>2498025</v>
      </c>
      <c r="P90" s="40">
        <v>-8.4754611903933172E-2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44679</v>
      </c>
      <c r="E91" s="37">
        <v>1284.8</v>
      </c>
      <c r="F91" s="37">
        <v>1288.2166666666667</v>
      </c>
      <c r="G91" s="38">
        <v>1266.9833333333333</v>
      </c>
      <c r="H91" s="38">
        <v>1249.1666666666667</v>
      </c>
      <c r="I91" s="38">
        <v>1227.9333333333334</v>
      </c>
      <c r="J91" s="38">
        <v>1306.0333333333333</v>
      </c>
      <c r="K91" s="38">
        <v>1327.2666666666669</v>
      </c>
      <c r="L91" s="38">
        <v>1345.0833333333333</v>
      </c>
      <c r="M91" s="28">
        <v>1309.45</v>
      </c>
      <c r="N91" s="28">
        <v>1270.4000000000001</v>
      </c>
      <c r="O91" s="39">
        <v>5042500</v>
      </c>
      <c r="P91" s="40">
        <v>2.1886715979329213E-2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44679</v>
      </c>
      <c r="E92" s="37">
        <v>1061.55</v>
      </c>
      <c r="F92" s="37">
        <v>1074.05</v>
      </c>
      <c r="G92" s="38">
        <v>1039.1499999999999</v>
      </c>
      <c r="H92" s="38">
        <v>1016.75</v>
      </c>
      <c r="I92" s="38">
        <v>981.84999999999991</v>
      </c>
      <c r="J92" s="38">
        <v>1096.4499999999998</v>
      </c>
      <c r="K92" s="38">
        <v>1131.3499999999999</v>
      </c>
      <c r="L92" s="38">
        <v>1153.7499999999998</v>
      </c>
      <c r="M92" s="28">
        <v>1108.95</v>
      </c>
      <c r="N92" s="28">
        <v>1051.6500000000001</v>
      </c>
      <c r="O92" s="39">
        <v>22906100</v>
      </c>
      <c r="P92" s="40">
        <v>-2.152916903387854E-2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44679</v>
      </c>
      <c r="E93" s="37">
        <v>2147.5</v>
      </c>
      <c r="F93" s="37">
        <v>2179.25</v>
      </c>
      <c r="G93" s="38">
        <v>2088.65</v>
      </c>
      <c r="H93" s="38">
        <v>2029.8000000000002</v>
      </c>
      <c r="I93" s="38">
        <v>1939.2000000000003</v>
      </c>
      <c r="J93" s="38">
        <v>2238.1</v>
      </c>
      <c r="K93" s="38">
        <v>2328.7000000000003</v>
      </c>
      <c r="L93" s="38">
        <v>2387.5499999999997</v>
      </c>
      <c r="M93" s="28">
        <v>2269.85</v>
      </c>
      <c r="N93" s="28">
        <v>2120.4</v>
      </c>
      <c r="O93" s="39">
        <v>28716600</v>
      </c>
      <c r="P93" s="40">
        <v>0.19217356648233946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44679</v>
      </c>
      <c r="E94" s="37">
        <v>2097.35</v>
      </c>
      <c r="F94" s="37">
        <v>2121.8000000000002</v>
      </c>
      <c r="G94" s="38">
        <v>2041.6000000000004</v>
      </c>
      <c r="H94" s="38">
        <v>1985.8500000000004</v>
      </c>
      <c r="I94" s="38">
        <v>1905.6500000000005</v>
      </c>
      <c r="J94" s="38">
        <v>2177.5500000000002</v>
      </c>
      <c r="K94" s="38">
        <v>2257.75</v>
      </c>
      <c r="L94" s="38">
        <v>2313.5</v>
      </c>
      <c r="M94" s="28">
        <v>2202</v>
      </c>
      <c r="N94" s="28">
        <v>2066.0500000000002</v>
      </c>
      <c r="O94" s="39">
        <v>3260800</v>
      </c>
      <c r="P94" s="40">
        <v>3.7216107894904253E-2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44679</v>
      </c>
      <c r="E95" s="37">
        <v>1348.15</v>
      </c>
      <c r="F95" s="37">
        <v>1359.0333333333335</v>
      </c>
      <c r="G95" s="38">
        <v>1322.0666666666671</v>
      </c>
      <c r="H95" s="38">
        <v>1295.9833333333336</v>
      </c>
      <c r="I95" s="38">
        <v>1259.0166666666671</v>
      </c>
      <c r="J95" s="38">
        <v>1385.116666666667</v>
      </c>
      <c r="K95" s="38">
        <v>1422.0833333333337</v>
      </c>
      <c r="L95" s="38">
        <v>1448.166666666667</v>
      </c>
      <c r="M95" s="28">
        <v>1396</v>
      </c>
      <c r="N95" s="28">
        <v>1332.95</v>
      </c>
      <c r="O95" s="39">
        <v>80364350</v>
      </c>
      <c r="P95" s="40">
        <v>0.21095116149938259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44679</v>
      </c>
      <c r="E96" s="37">
        <v>548.04999999999995</v>
      </c>
      <c r="F96" s="37">
        <v>556.83333333333337</v>
      </c>
      <c r="G96" s="38">
        <v>534.2166666666667</v>
      </c>
      <c r="H96" s="38">
        <v>520.38333333333333</v>
      </c>
      <c r="I96" s="38">
        <v>497.76666666666665</v>
      </c>
      <c r="J96" s="38">
        <v>570.66666666666674</v>
      </c>
      <c r="K96" s="38">
        <v>593.2833333333333</v>
      </c>
      <c r="L96" s="38">
        <v>607.11666666666679</v>
      </c>
      <c r="M96" s="28">
        <v>579.45000000000005</v>
      </c>
      <c r="N96" s="28">
        <v>543</v>
      </c>
      <c r="O96" s="39">
        <v>26253700</v>
      </c>
      <c r="P96" s="40">
        <v>2.7509901842603754E-2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44679</v>
      </c>
      <c r="E97" s="37">
        <v>2271.1999999999998</v>
      </c>
      <c r="F97" s="37">
        <v>2284.4500000000003</v>
      </c>
      <c r="G97" s="38">
        <v>2236.9000000000005</v>
      </c>
      <c r="H97" s="38">
        <v>2202.6000000000004</v>
      </c>
      <c r="I97" s="38">
        <v>2155.0500000000006</v>
      </c>
      <c r="J97" s="38">
        <v>2318.7500000000005</v>
      </c>
      <c r="K97" s="38">
        <v>2366.3000000000006</v>
      </c>
      <c r="L97" s="38">
        <v>2400.6000000000004</v>
      </c>
      <c r="M97" s="28">
        <v>2332</v>
      </c>
      <c r="N97" s="28">
        <v>2250.15</v>
      </c>
      <c r="O97" s="39">
        <v>3802800</v>
      </c>
      <c r="P97" s="40">
        <v>-2.8137698382274017E-2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44679</v>
      </c>
      <c r="E98" s="37">
        <v>542.29999999999995</v>
      </c>
      <c r="F98" s="37">
        <v>546.30000000000007</v>
      </c>
      <c r="G98" s="38">
        <v>534.10000000000014</v>
      </c>
      <c r="H98" s="38">
        <v>525.90000000000009</v>
      </c>
      <c r="I98" s="38">
        <v>513.70000000000016</v>
      </c>
      <c r="J98" s="38">
        <v>554.50000000000011</v>
      </c>
      <c r="K98" s="38">
        <v>566.70000000000016</v>
      </c>
      <c r="L98" s="38">
        <v>574.90000000000009</v>
      </c>
      <c r="M98" s="28">
        <v>558.5</v>
      </c>
      <c r="N98" s="28">
        <v>538.1</v>
      </c>
      <c r="O98" s="39">
        <v>27348000</v>
      </c>
      <c r="P98" s="40">
        <v>1.5568862275449102E-2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44679</v>
      </c>
      <c r="E99" s="37">
        <v>124.6</v>
      </c>
      <c r="F99" s="37">
        <v>125.45</v>
      </c>
      <c r="G99" s="38">
        <v>121</v>
      </c>
      <c r="H99" s="38">
        <v>117.39999999999999</v>
      </c>
      <c r="I99" s="38">
        <v>112.94999999999999</v>
      </c>
      <c r="J99" s="38">
        <v>129.05000000000001</v>
      </c>
      <c r="K99" s="38">
        <v>133.50000000000003</v>
      </c>
      <c r="L99" s="38">
        <v>137.10000000000002</v>
      </c>
      <c r="M99" s="28">
        <v>129.9</v>
      </c>
      <c r="N99" s="28">
        <v>121.85</v>
      </c>
      <c r="O99" s="39">
        <v>17698800</v>
      </c>
      <c r="P99" s="40">
        <v>4.8828125E-3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44679</v>
      </c>
      <c r="E100" s="37">
        <v>293.2</v>
      </c>
      <c r="F100" s="37">
        <v>292.16666666666669</v>
      </c>
      <c r="G100" s="38">
        <v>285.78333333333336</v>
      </c>
      <c r="H100" s="38">
        <v>278.36666666666667</v>
      </c>
      <c r="I100" s="38">
        <v>271.98333333333335</v>
      </c>
      <c r="J100" s="38">
        <v>299.58333333333337</v>
      </c>
      <c r="K100" s="38">
        <v>305.9666666666667</v>
      </c>
      <c r="L100" s="38">
        <v>313.38333333333338</v>
      </c>
      <c r="M100" s="28">
        <v>298.55</v>
      </c>
      <c r="N100" s="28">
        <v>284.75</v>
      </c>
      <c r="O100" s="39">
        <v>13551300</v>
      </c>
      <c r="P100" s="40">
        <v>-5.5691439322671683E-2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44679</v>
      </c>
      <c r="E101" s="37">
        <v>2114.4</v>
      </c>
      <c r="F101" s="37">
        <v>2140.7833333333333</v>
      </c>
      <c r="G101" s="38">
        <v>2075.6166666666668</v>
      </c>
      <c r="H101" s="38">
        <v>2036.8333333333335</v>
      </c>
      <c r="I101" s="38">
        <v>1971.666666666667</v>
      </c>
      <c r="J101" s="38">
        <v>2179.5666666666666</v>
      </c>
      <c r="K101" s="38">
        <v>2244.7333333333336</v>
      </c>
      <c r="L101" s="38">
        <v>2283.5166666666664</v>
      </c>
      <c r="M101" s="28">
        <v>2205.9499999999998</v>
      </c>
      <c r="N101" s="28">
        <v>2102</v>
      </c>
      <c r="O101" s="39">
        <v>10884900</v>
      </c>
      <c r="P101" s="40">
        <v>-2.3232649545038498E-2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44679</v>
      </c>
      <c r="E102" s="37">
        <v>40122.35</v>
      </c>
      <c r="F102" s="37">
        <v>40148.26666666667</v>
      </c>
      <c r="G102" s="38">
        <v>39696.53333333334</v>
      </c>
      <c r="H102" s="38">
        <v>39270.716666666667</v>
      </c>
      <c r="I102" s="38">
        <v>38818.983333333337</v>
      </c>
      <c r="J102" s="38">
        <v>40574.083333333343</v>
      </c>
      <c r="K102" s="38">
        <v>41025.816666666666</v>
      </c>
      <c r="L102" s="38">
        <v>41451.633333333346</v>
      </c>
      <c r="M102" s="28">
        <v>40600</v>
      </c>
      <c r="N102" s="28">
        <v>39722.449999999997</v>
      </c>
      <c r="O102" s="39">
        <v>6765</v>
      </c>
      <c r="P102" s="40">
        <v>5.128205128205128E-2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44679</v>
      </c>
      <c r="E103" s="37">
        <v>156.55000000000001</v>
      </c>
      <c r="F103" s="37">
        <v>158.36666666666667</v>
      </c>
      <c r="G103" s="38">
        <v>152.18333333333334</v>
      </c>
      <c r="H103" s="38">
        <v>147.81666666666666</v>
      </c>
      <c r="I103" s="38">
        <v>141.63333333333333</v>
      </c>
      <c r="J103" s="38">
        <v>162.73333333333335</v>
      </c>
      <c r="K103" s="38">
        <v>168.91666666666669</v>
      </c>
      <c r="L103" s="38">
        <v>173.28333333333336</v>
      </c>
      <c r="M103" s="28">
        <v>164.55</v>
      </c>
      <c r="N103" s="28">
        <v>154</v>
      </c>
      <c r="O103" s="39">
        <v>41112200</v>
      </c>
      <c r="P103" s="40">
        <v>-2.9136163982430453E-2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44679</v>
      </c>
      <c r="E104" s="37">
        <v>764.75</v>
      </c>
      <c r="F104" s="37">
        <v>766.48333333333323</v>
      </c>
      <c r="G104" s="38">
        <v>754.76666666666642</v>
      </c>
      <c r="H104" s="38">
        <v>744.78333333333319</v>
      </c>
      <c r="I104" s="38">
        <v>733.06666666666638</v>
      </c>
      <c r="J104" s="38">
        <v>776.46666666666647</v>
      </c>
      <c r="K104" s="38">
        <v>788.18333333333339</v>
      </c>
      <c r="L104" s="38">
        <v>798.16666666666652</v>
      </c>
      <c r="M104" s="28">
        <v>778.2</v>
      </c>
      <c r="N104" s="28">
        <v>756.5</v>
      </c>
      <c r="O104" s="39">
        <v>104373500</v>
      </c>
      <c r="P104" s="40">
        <v>1.3850489508621496E-2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44679</v>
      </c>
      <c r="E105" s="37">
        <v>1343.25</v>
      </c>
      <c r="F105" s="37">
        <v>1354.2333333333333</v>
      </c>
      <c r="G105" s="38">
        <v>1323.4166666666667</v>
      </c>
      <c r="H105" s="38">
        <v>1303.5833333333335</v>
      </c>
      <c r="I105" s="38">
        <v>1272.7666666666669</v>
      </c>
      <c r="J105" s="38">
        <v>1374.0666666666666</v>
      </c>
      <c r="K105" s="38">
        <v>1404.8833333333332</v>
      </c>
      <c r="L105" s="38">
        <v>1424.7166666666665</v>
      </c>
      <c r="M105" s="28">
        <v>1385.05</v>
      </c>
      <c r="N105" s="28">
        <v>1334.4</v>
      </c>
      <c r="O105" s="39">
        <v>2820300</v>
      </c>
      <c r="P105" s="40">
        <v>-2.138327680283144E-2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44679</v>
      </c>
      <c r="E106" s="37">
        <v>516.1</v>
      </c>
      <c r="F106" s="37">
        <v>526.4666666666667</v>
      </c>
      <c r="G106" s="38">
        <v>499.98333333333335</v>
      </c>
      <c r="H106" s="38">
        <v>483.86666666666667</v>
      </c>
      <c r="I106" s="38">
        <v>457.38333333333333</v>
      </c>
      <c r="J106" s="38">
        <v>542.58333333333337</v>
      </c>
      <c r="K106" s="38">
        <v>569.06666666666672</v>
      </c>
      <c r="L106" s="38">
        <v>585.18333333333339</v>
      </c>
      <c r="M106" s="28">
        <v>552.95000000000005</v>
      </c>
      <c r="N106" s="28">
        <v>510.35</v>
      </c>
      <c r="O106" s="39">
        <v>5897250</v>
      </c>
      <c r="P106" s="40">
        <v>-5.2308063155357361E-2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44679</v>
      </c>
      <c r="E107" s="37">
        <v>9.9499999999999993</v>
      </c>
      <c r="F107" s="37">
        <v>10</v>
      </c>
      <c r="G107" s="38">
        <v>9.75</v>
      </c>
      <c r="H107" s="38">
        <v>9.5500000000000007</v>
      </c>
      <c r="I107" s="38">
        <v>9.3000000000000007</v>
      </c>
      <c r="J107" s="38">
        <v>10.199999999999999</v>
      </c>
      <c r="K107" s="38">
        <v>10.45</v>
      </c>
      <c r="L107" s="38">
        <v>10.649999999999999</v>
      </c>
      <c r="M107" s="28">
        <v>10.25</v>
      </c>
      <c r="N107" s="28">
        <v>9.8000000000000007</v>
      </c>
      <c r="O107" s="39">
        <v>771120000</v>
      </c>
      <c r="P107" s="40">
        <v>3.5528833014484831E-3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44679</v>
      </c>
      <c r="E108" s="37">
        <v>58.35</v>
      </c>
      <c r="F108" s="37">
        <v>58.70000000000001</v>
      </c>
      <c r="G108" s="38">
        <v>57.200000000000017</v>
      </c>
      <c r="H108" s="38">
        <v>56.050000000000004</v>
      </c>
      <c r="I108" s="38">
        <v>54.550000000000011</v>
      </c>
      <c r="J108" s="38">
        <v>59.850000000000023</v>
      </c>
      <c r="K108" s="38">
        <v>61.350000000000009</v>
      </c>
      <c r="L108" s="38">
        <v>62.500000000000028</v>
      </c>
      <c r="M108" s="28">
        <v>60.2</v>
      </c>
      <c r="N108" s="28">
        <v>57.55</v>
      </c>
      <c r="O108" s="39">
        <v>114380000</v>
      </c>
      <c r="P108" s="40">
        <v>8.7504375218760934E-4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44679</v>
      </c>
      <c r="E109" s="37">
        <v>40.049999999999997</v>
      </c>
      <c r="F109" s="37">
        <v>40.283333333333331</v>
      </c>
      <c r="G109" s="38">
        <v>39.316666666666663</v>
      </c>
      <c r="H109" s="38">
        <v>38.583333333333329</v>
      </c>
      <c r="I109" s="38">
        <v>37.61666666666666</v>
      </c>
      <c r="J109" s="38">
        <v>41.016666666666666</v>
      </c>
      <c r="K109" s="38">
        <v>41.983333333333334</v>
      </c>
      <c r="L109" s="38">
        <v>42.716666666666669</v>
      </c>
      <c r="M109" s="28">
        <v>41.25</v>
      </c>
      <c r="N109" s="28">
        <v>39.549999999999997</v>
      </c>
      <c r="O109" s="39">
        <v>241158600</v>
      </c>
      <c r="P109" s="40">
        <v>1.2914354981584223E-2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44679</v>
      </c>
      <c r="E110" s="37">
        <v>228.05</v>
      </c>
      <c r="F110" s="37">
        <v>229.95000000000002</v>
      </c>
      <c r="G110" s="38">
        <v>223.10000000000002</v>
      </c>
      <c r="H110" s="38">
        <v>218.15</v>
      </c>
      <c r="I110" s="38">
        <v>211.3</v>
      </c>
      <c r="J110" s="38">
        <v>234.90000000000003</v>
      </c>
      <c r="K110" s="38">
        <v>241.75</v>
      </c>
      <c r="L110" s="38">
        <v>246.70000000000005</v>
      </c>
      <c r="M110" s="28">
        <v>236.8</v>
      </c>
      <c r="N110" s="28">
        <v>225</v>
      </c>
      <c r="O110" s="39">
        <v>40762500</v>
      </c>
      <c r="P110" s="40">
        <v>5.3644099149093597E-3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44679</v>
      </c>
      <c r="E111" s="37">
        <v>379.25</v>
      </c>
      <c r="F111" s="37">
        <v>386.58333333333331</v>
      </c>
      <c r="G111" s="38">
        <v>368.46666666666664</v>
      </c>
      <c r="H111" s="38">
        <v>357.68333333333334</v>
      </c>
      <c r="I111" s="38">
        <v>339.56666666666666</v>
      </c>
      <c r="J111" s="38">
        <v>397.36666666666662</v>
      </c>
      <c r="K111" s="38">
        <v>415.48333333333329</v>
      </c>
      <c r="L111" s="38">
        <v>426.26666666666659</v>
      </c>
      <c r="M111" s="28">
        <v>404.7</v>
      </c>
      <c r="N111" s="28">
        <v>375.8</v>
      </c>
      <c r="O111" s="39">
        <v>16486250</v>
      </c>
      <c r="P111" s="40">
        <v>-1.8741304525738602E-2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44679</v>
      </c>
      <c r="E112" s="37">
        <v>244.6</v>
      </c>
      <c r="F112" s="37">
        <v>246.21666666666667</v>
      </c>
      <c r="G112" s="38">
        <v>238.53333333333333</v>
      </c>
      <c r="H112" s="38">
        <v>232.46666666666667</v>
      </c>
      <c r="I112" s="38">
        <v>224.78333333333333</v>
      </c>
      <c r="J112" s="38">
        <v>252.28333333333333</v>
      </c>
      <c r="K112" s="38">
        <v>259.9666666666667</v>
      </c>
      <c r="L112" s="38">
        <v>266.0333333333333</v>
      </c>
      <c r="M112" s="28">
        <v>253.9</v>
      </c>
      <c r="N112" s="28">
        <v>240.15</v>
      </c>
      <c r="O112" s="39">
        <v>23878614</v>
      </c>
      <c r="P112" s="40">
        <v>-3.5246727089627392E-3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44679</v>
      </c>
      <c r="E113" s="37">
        <v>207.6</v>
      </c>
      <c r="F113" s="37">
        <v>210.6</v>
      </c>
      <c r="G113" s="38">
        <v>201.2</v>
      </c>
      <c r="H113" s="38">
        <v>194.79999999999998</v>
      </c>
      <c r="I113" s="38">
        <v>185.39999999999998</v>
      </c>
      <c r="J113" s="38">
        <v>217</v>
      </c>
      <c r="K113" s="38">
        <v>226.40000000000003</v>
      </c>
      <c r="L113" s="38">
        <v>232.8</v>
      </c>
      <c r="M113" s="28">
        <v>220</v>
      </c>
      <c r="N113" s="28">
        <v>204.2</v>
      </c>
      <c r="O113" s="39">
        <v>14734900</v>
      </c>
      <c r="P113" s="40">
        <v>-7.6171874999999998E-3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44679</v>
      </c>
      <c r="E114" s="37">
        <v>4687.8</v>
      </c>
      <c r="F114" s="37">
        <v>4747.3166666666666</v>
      </c>
      <c r="G114" s="38">
        <v>4529.6833333333334</v>
      </c>
      <c r="H114" s="38">
        <v>4371.5666666666666</v>
      </c>
      <c r="I114" s="38">
        <v>4153.9333333333334</v>
      </c>
      <c r="J114" s="38">
        <v>4905.4333333333334</v>
      </c>
      <c r="K114" s="38">
        <v>5123.0666666666666</v>
      </c>
      <c r="L114" s="38">
        <v>5281.1833333333334</v>
      </c>
      <c r="M114" s="28">
        <v>4964.95</v>
      </c>
      <c r="N114" s="28">
        <v>4589.2</v>
      </c>
      <c r="O114" s="39">
        <v>331950</v>
      </c>
      <c r="P114" s="40">
        <v>1.5840687938447613E-3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44679</v>
      </c>
      <c r="E115" s="37">
        <v>1867.7</v>
      </c>
      <c r="F115" s="37">
        <v>1871.7333333333333</v>
      </c>
      <c r="G115" s="38">
        <v>1813.9666666666667</v>
      </c>
      <c r="H115" s="38">
        <v>1760.2333333333333</v>
      </c>
      <c r="I115" s="38">
        <v>1702.4666666666667</v>
      </c>
      <c r="J115" s="38">
        <v>1925.4666666666667</v>
      </c>
      <c r="K115" s="38">
        <v>1983.2333333333336</v>
      </c>
      <c r="L115" s="38">
        <v>2036.9666666666667</v>
      </c>
      <c r="M115" s="28">
        <v>1929.5</v>
      </c>
      <c r="N115" s="28">
        <v>1818</v>
      </c>
      <c r="O115" s="39">
        <v>2613000</v>
      </c>
      <c r="P115" s="40">
        <v>-3.8277511961722487E-2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44679</v>
      </c>
      <c r="E116" s="37">
        <v>963.2</v>
      </c>
      <c r="F116" s="37">
        <v>969</v>
      </c>
      <c r="G116" s="38">
        <v>946.4</v>
      </c>
      <c r="H116" s="38">
        <v>929.6</v>
      </c>
      <c r="I116" s="38">
        <v>907</v>
      </c>
      <c r="J116" s="38">
        <v>985.8</v>
      </c>
      <c r="K116" s="38">
        <v>1008.3999999999999</v>
      </c>
      <c r="L116" s="38">
        <v>1025.1999999999998</v>
      </c>
      <c r="M116" s="28">
        <v>991.6</v>
      </c>
      <c r="N116" s="28">
        <v>952.2</v>
      </c>
      <c r="O116" s="39">
        <v>25418700</v>
      </c>
      <c r="P116" s="40">
        <v>3.4463156398777802E-3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44679</v>
      </c>
      <c r="E117" s="37">
        <v>213.9</v>
      </c>
      <c r="F117" s="37">
        <v>215.65</v>
      </c>
      <c r="G117" s="38">
        <v>210.4</v>
      </c>
      <c r="H117" s="38">
        <v>206.9</v>
      </c>
      <c r="I117" s="38">
        <v>201.65</v>
      </c>
      <c r="J117" s="38">
        <v>219.15</v>
      </c>
      <c r="K117" s="38">
        <v>224.4</v>
      </c>
      <c r="L117" s="38">
        <v>227.9</v>
      </c>
      <c r="M117" s="28">
        <v>220.9</v>
      </c>
      <c r="N117" s="28">
        <v>212.15</v>
      </c>
      <c r="O117" s="39">
        <v>17077200</v>
      </c>
      <c r="P117" s="40">
        <v>3.6202073391476057E-3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44679</v>
      </c>
      <c r="E118" s="37">
        <v>1566.05</v>
      </c>
      <c r="F118" s="37">
        <v>1585.3</v>
      </c>
      <c r="G118" s="38">
        <v>1534.6</v>
      </c>
      <c r="H118" s="38">
        <v>1503.1499999999999</v>
      </c>
      <c r="I118" s="38">
        <v>1452.4499999999998</v>
      </c>
      <c r="J118" s="38">
        <v>1616.75</v>
      </c>
      <c r="K118" s="38">
        <v>1667.4500000000003</v>
      </c>
      <c r="L118" s="38">
        <v>1698.9</v>
      </c>
      <c r="M118" s="28">
        <v>1636</v>
      </c>
      <c r="N118" s="28">
        <v>1553.85</v>
      </c>
      <c r="O118" s="39">
        <v>42295500</v>
      </c>
      <c r="P118" s="40">
        <v>4.0617941866816255E-2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44679</v>
      </c>
      <c r="E119" s="37">
        <v>832.75</v>
      </c>
      <c r="F119" s="37">
        <v>846.18333333333339</v>
      </c>
      <c r="G119" s="38">
        <v>807.71666666666681</v>
      </c>
      <c r="H119" s="38">
        <v>782.68333333333339</v>
      </c>
      <c r="I119" s="38">
        <v>744.21666666666681</v>
      </c>
      <c r="J119" s="38">
        <v>871.21666666666681</v>
      </c>
      <c r="K119" s="38">
        <v>909.68333333333351</v>
      </c>
      <c r="L119" s="38">
        <v>934.71666666666681</v>
      </c>
      <c r="M119" s="28">
        <v>884.65</v>
      </c>
      <c r="N119" s="28">
        <v>821.15</v>
      </c>
      <c r="O119" s="39">
        <v>1827000</v>
      </c>
      <c r="P119" s="40">
        <v>4.8643994834266034E-2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44679</v>
      </c>
      <c r="E120" s="37">
        <v>130.55000000000001</v>
      </c>
      <c r="F120" s="37">
        <v>130.66666666666669</v>
      </c>
      <c r="G120" s="38">
        <v>127.93333333333337</v>
      </c>
      <c r="H120" s="38">
        <v>125.31666666666669</v>
      </c>
      <c r="I120" s="38">
        <v>122.58333333333337</v>
      </c>
      <c r="J120" s="38">
        <v>133.28333333333336</v>
      </c>
      <c r="K120" s="38">
        <v>136.01666666666671</v>
      </c>
      <c r="L120" s="38">
        <v>138.63333333333335</v>
      </c>
      <c r="M120" s="28">
        <v>133.4</v>
      </c>
      <c r="N120" s="28">
        <v>128.05000000000001</v>
      </c>
      <c r="O120" s="39">
        <v>58519500</v>
      </c>
      <c r="P120" s="40">
        <v>4.1411220358588782E-2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44679</v>
      </c>
      <c r="E121" s="37">
        <v>1014.4</v>
      </c>
      <c r="F121" s="37">
        <v>1017.1</v>
      </c>
      <c r="G121" s="38">
        <v>1005.3</v>
      </c>
      <c r="H121" s="38">
        <v>996.19999999999993</v>
      </c>
      <c r="I121" s="38">
        <v>984.39999999999986</v>
      </c>
      <c r="J121" s="38">
        <v>1026.2</v>
      </c>
      <c r="K121" s="38">
        <v>1038</v>
      </c>
      <c r="L121" s="38">
        <v>1047.1000000000001</v>
      </c>
      <c r="M121" s="28">
        <v>1028.9000000000001</v>
      </c>
      <c r="N121" s="28">
        <v>1008</v>
      </c>
      <c r="O121" s="39">
        <v>735750</v>
      </c>
      <c r="P121" s="40">
        <v>3.1545741324921134E-2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44679</v>
      </c>
      <c r="E122" s="37">
        <v>739.85</v>
      </c>
      <c r="F122" s="37">
        <v>747.5</v>
      </c>
      <c r="G122" s="38">
        <v>723.9</v>
      </c>
      <c r="H122" s="38">
        <v>707.94999999999993</v>
      </c>
      <c r="I122" s="38">
        <v>684.34999999999991</v>
      </c>
      <c r="J122" s="38">
        <v>763.45</v>
      </c>
      <c r="K122" s="38">
        <v>787.05</v>
      </c>
      <c r="L122" s="38">
        <v>803.00000000000011</v>
      </c>
      <c r="M122" s="28">
        <v>771.1</v>
      </c>
      <c r="N122" s="28">
        <v>731.55</v>
      </c>
      <c r="O122" s="39">
        <v>14954625</v>
      </c>
      <c r="P122" s="40">
        <v>5.5912516989991348E-2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44679</v>
      </c>
      <c r="E123" s="37">
        <v>262</v>
      </c>
      <c r="F123" s="37">
        <v>264.76666666666665</v>
      </c>
      <c r="G123" s="38">
        <v>256.5333333333333</v>
      </c>
      <c r="H123" s="38">
        <v>251.06666666666666</v>
      </c>
      <c r="I123" s="38">
        <v>242.83333333333331</v>
      </c>
      <c r="J123" s="38">
        <v>270.23333333333329</v>
      </c>
      <c r="K123" s="38">
        <v>278.46666666666664</v>
      </c>
      <c r="L123" s="38">
        <v>283.93333333333328</v>
      </c>
      <c r="M123" s="28">
        <v>273</v>
      </c>
      <c r="N123" s="28">
        <v>259.3</v>
      </c>
      <c r="O123" s="39">
        <v>123875200</v>
      </c>
      <c r="P123" s="40">
        <v>-2.9191222570532915E-2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44679</v>
      </c>
      <c r="E124" s="37">
        <v>553.45000000000005</v>
      </c>
      <c r="F124" s="37">
        <v>556.9666666666667</v>
      </c>
      <c r="G124" s="38">
        <v>542.08333333333337</v>
      </c>
      <c r="H124" s="38">
        <v>530.7166666666667</v>
      </c>
      <c r="I124" s="38">
        <v>515.83333333333337</v>
      </c>
      <c r="J124" s="38">
        <v>568.33333333333337</v>
      </c>
      <c r="K124" s="38">
        <v>583.21666666666658</v>
      </c>
      <c r="L124" s="38">
        <v>594.58333333333337</v>
      </c>
      <c r="M124" s="28">
        <v>571.85</v>
      </c>
      <c r="N124" s="28">
        <v>545.6</v>
      </c>
      <c r="O124" s="39">
        <v>31250000</v>
      </c>
      <c r="P124" s="40">
        <v>9.2854259184497381E-3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44679</v>
      </c>
      <c r="E125" s="37">
        <v>2719.05</v>
      </c>
      <c r="F125" s="37">
        <v>2749.0166666666664</v>
      </c>
      <c r="G125" s="38">
        <v>2655.083333333333</v>
      </c>
      <c r="H125" s="38">
        <v>2591.1166666666668</v>
      </c>
      <c r="I125" s="38">
        <v>2497.1833333333334</v>
      </c>
      <c r="J125" s="38">
        <v>2812.9833333333327</v>
      </c>
      <c r="K125" s="38">
        <v>2906.9166666666661</v>
      </c>
      <c r="L125" s="38">
        <v>2970.8833333333323</v>
      </c>
      <c r="M125" s="28">
        <v>2842.95</v>
      </c>
      <c r="N125" s="28">
        <v>2685.05</v>
      </c>
      <c r="O125" s="39">
        <v>256025</v>
      </c>
      <c r="P125" s="40">
        <v>-7.1111111111111111E-2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44679</v>
      </c>
      <c r="E126" s="37">
        <v>747.9</v>
      </c>
      <c r="F126" s="37">
        <v>759.06666666666661</v>
      </c>
      <c r="G126" s="38">
        <v>727.58333333333326</v>
      </c>
      <c r="H126" s="38">
        <v>707.26666666666665</v>
      </c>
      <c r="I126" s="38">
        <v>675.7833333333333</v>
      </c>
      <c r="J126" s="38">
        <v>779.38333333333321</v>
      </c>
      <c r="K126" s="38">
        <v>810.86666666666656</v>
      </c>
      <c r="L126" s="38">
        <v>831.18333333333317</v>
      </c>
      <c r="M126" s="28">
        <v>790.55</v>
      </c>
      <c r="N126" s="28">
        <v>738.75</v>
      </c>
      <c r="O126" s="39">
        <v>29920050</v>
      </c>
      <c r="P126" s="40">
        <v>1.1178027192262067E-2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44679</v>
      </c>
      <c r="E127" s="37">
        <v>544.20000000000005</v>
      </c>
      <c r="F127" s="37">
        <v>551.23333333333335</v>
      </c>
      <c r="G127" s="38">
        <v>520.9666666666667</v>
      </c>
      <c r="H127" s="38">
        <v>497.73333333333335</v>
      </c>
      <c r="I127" s="38">
        <v>467.4666666666667</v>
      </c>
      <c r="J127" s="38">
        <v>574.4666666666667</v>
      </c>
      <c r="K127" s="38">
        <v>604.73333333333335</v>
      </c>
      <c r="L127" s="38">
        <v>627.9666666666667</v>
      </c>
      <c r="M127" s="28">
        <v>581.5</v>
      </c>
      <c r="N127" s="28">
        <v>528</v>
      </c>
      <c r="O127" s="39">
        <v>10361875</v>
      </c>
      <c r="P127" s="40">
        <v>3.4973415798611112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44679</v>
      </c>
      <c r="E128" s="37">
        <v>1709.9</v>
      </c>
      <c r="F128" s="37">
        <v>1722.05</v>
      </c>
      <c r="G128" s="38">
        <v>1675.85</v>
      </c>
      <c r="H128" s="38">
        <v>1641.8</v>
      </c>
      <c r="I128" s="38">
        <v>1595.6</v>
      </c>
      <c r="J128" s="38">
        <v>1756.1</v>
      </c>
      <c r="K128" s="38">
        <v>1802.3000000000002</v>
      </c>
      <c r="L128" s="38">
        <v>1836.35</v>
      </c>
      <c r="M128" s="28">
        <v>1768.25</v>
      </c>
      <c r="N128" s="28">
        <v>1688</v>
      </c>
      <c r="O128" s="39">
        <v>17876800</v>
      </c>
      <c r="P128" s="40">
        <v>-2.1879883902656844E-3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44679</v>
      </c>
      <c r="E129" s="37">
        <v>80.900000000000006</v>
      </c>
      <c r="F129" s="37">
        <v>81.466666666666669</v>
      </c>
      <c r="G129" s="38">
        <v>79.533333333333331</v>
      </c>
      <c r="H129" s="38">
        <v>78.166666666666657</v>
      </c>
      <c r="I129" s="38">
        <v>76.23333333333332</v>
      </c>
      <c r="J129" s="38">
        <v>82.833333333333343</v>
      </c>
      <c r="K129" s="38">
        <v>84.76666666666668</v>
      </c>
      <c r="L129" s="38">
        <v>86.133333333333354</v>
      </c>
      <c r="M129" s="28">
        <v>83.4</v>
      </c>
      <c r="N129" s="28">
        <v>80.099999999999994</v>
      </c>
      <c r="O129" s="39">
        <v>46913468</v>
      </c>
      <c r="P129" s="40">
        <v>-1.3297872340425532E-3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44679</v>
      </c>
      <c r="E130" s="37">
        <v>2673.5</v>
      </c>
      <c r="F130" s="37">
        <v>2699.7999999999997</v>
      </c>
      <c r="G130" s="38">
        <v>2606.5999999999995</v>
      </c>
      <c r="H130" s="38">
        <v>2539.6999999999998</v>
      </c>
      <c r="I130" s="38">
        <v>2446.4999999999995</v>
      </c>
      <c r="J130" s="38">
        <v>2766.6999999999994</v>
      </c>
      <c r="K130" s="38">
        <v>2859.8999999999992</v>
      </c>
      <c r="L130" s="38">
        <v>2926.7999999999993</v>
      </c>
      <c r="M130" s="28">
        <v>2793</v>
      </c>
      <c r="N130" s="28">
        <v>2632.9</v>
      </c>
      <c r="O130" s="39">
        <v>784250</v>
      </c>
      <c r="P130" s="40">
        <v>-4.1112639462020477E-2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44679</v>
      </c>
      <c r="E131" s="37">
        <v>596.95000000000005</v>
      </c>
      <c r="F131" s="37">
        <v>603.85</v>
      </c>
      <c r="G131" s="38">
        <v>578.80000000000007</v>
      </c>
      <c r="H131" s="38">
        <v>560.65000000000009</v>
      </c>
      <c r="I131" s="38">
        <v>535.60000000000014</v>
      </c>
      <c r="J131" s="38">
        <v>622</v>
      </c>
      <c r="K131" s="38">
        <v>647.04999999999995</v>
      </c>
      <c r="L131" s="38">
        <v>665.19999999999993</v>
      </c>
      <c r="M131" s="28">
        <v>628.9</v>
      </c>
      <c r="N131" s="28">
        <v>585.70000000000005</v>
      </c>
      <c r="O131" s="39">
        <v>7731000</v>
      </c>
      <c r="P131" s="40">
        <v>4.5775505234964695E-2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44679</v>
      </c>
      <c r="E132" s="37">
        <v>377.75</v>
      </c>
      <c r="F132" s="37">
        <v>379.5</v>
      </c>
      <c r="G132" s="38">
        <v>370.25</v>
      </c>
      <c r="H132" s="38">
        <v>362.75</v>
      </c>
      <c r="I132" s="38">
        <v>353.5</v>
      </c>
      <c r="J132" s="38">
        <v>387</v>
      </c>
      <c r="K132" s="38">
        <v>396.25</v>
      </c>
      <c r="L132" s="38">
        <v>403.75</v>
      </c>
      <c r="M132" s="28">
        <v>388.75</v>
      </c>
      <c r="N132" s="28">
        <v>372</v>
      </c>
      <c r="O132" s="39">
        <v>23780000</v>
      </c>
      <c r="P132" s="40">
        <v>-3.3528918692372171E-3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44679</v>
      </c>
      <c r="E133" s="37">
        <v>1706.35</v>
      </c>
      <c r="F133" s="37">
        <v>1719.5999999999997</v>
      </c>
      <c r="G133" s="38">
        <v>1674.1499999999994</v>
      </c>
      <c r="H133" s="38">
        <v>1641.9499999999998</v>
      </c>
      <c r="I133" s="38">
        <v>1596.4999999999995</v>
      </c>
      <c r="J133" s="38">
        <v>1751.7999999999993</v>
      </c>
      <c r="K133" s="38">
        <v>1797.2499999999995</v>
      </c>
      <c r="L133" s="38">
        <v>1829.4499999999991</v>
      </c>
      <c r="M133" s="28">
        <v>1765.05</v>
      </c>
      <c r="N133" s="28">
        <v>1687.4</v>
      </c>
      <c r="O133" s="39">
        <v>13583800</v>
      </c>
      <c r="P133" s="40">
        <v>4.9023090586145651E-2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44679</v>
      </c>
      <c r="E134" s="37">
        <v>5479.9</v>
      </c>
      <c r="F134" s="37">
        <v>5597.75</v>
      </c>
      <c r="G134" s="38">
        <v>5268.3</v>
      </c>
      <c r="H134" s="38">
        <v>5056.7</v>
      </c>
      <c r="I134" s="38">
        <v>4727.25</v>
      </c>
      <c r="J134" s="38">
        <v>5809.35</v>
      </c>
      <c r="K134" s="38">
        <v>6138.8000000000011</v>
      </c>
      <c r="L134" s="38">
        <v>6350.4000000000005</v>
      </c>
      <c r="M134" s="28">
        <v>5927.2</v>
      </c>
      <c r="N134" s="28">
        <v>5386.15</v>
      </c>
      <c r="O134" s="39">
        <v>1363500</v>
      </c>
      <c r="P134" s="40">
        <v>-4.716981132075472E-2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44679</v>
      </c>
      <c r="E135" s="37">
        <v>4206.5</v>
      </c>
      <c r="F135" s="37">
        <v>4260.4333333333334</v>
      </c>
      <c r="G135" s="38">
        <v>4101.3666666666668</v>
      </c>
      <c r="H135" s="38">
        <v>3996.2333333333336</v>
      </c>
      <c r="I135" s="38">
        <v>3837.166666666667</v>
      </c>
      <c r="J135" s="38">
        <v>4365.5666666666666</v>
      </c>
      <c r="K135" s="38">
        <v>4524.6333333333341</v>
      </c>
      <c r="L135" s="38">
        <v>4629.7666666666664</v>
      </c>
      <c r="M135" s="28">
        <v>4419.5</v>
      </c>
      <c r="N135" s="28">
        <v>4155.3</v>
      </c>
      <c r="O135" s="39">
        <v>1003400</v>
      </c>
      <c r="P135" s="40">
        <v>-2.0691001366386883E-2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44679</v>
      </c>
      <c r="E136" s="37">
        <v>769.65</v>
      </c>
      <c r="F136" s="37">
        <v>772.36666666666667</v>
      </c>
      <c r="G136" s="38">
        <v>761.33333333333337</v>
      </c>
      <c r="H136" s="38">
        <v>753.01666666666665</v>
      </c>
      <c r="I136" s="38">
        <v>741.98333333333335</v>
      </c>
      <c r="J136" s="38">
        <v>780.68333333333339</v>
      </c>
      <c r="K136" s="38">
        <v>791.7166666666667</v>
      </c>
      <c r="L136" s="38">
        <v>800.03333333333342</v>
      </c>
      <c r="M136" s="28">
        <v>783.4</v>
      </c>
      <c r="N136" s="28">
        <v>764.05</v>
      </c>
      <c r="O136" s="39">
        <v>8414150</v>
      </c>
      <c r="P136" s="40">
        <v>-4.0701618373873434E-2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44679</v>
      </c>
      <c r="E137" s="37">
        <v>872.05</v>
      </c>
      <c r="F137" s="37">
        <v>876.06666666666661</v>
      </c>
      <c r="G137" s="38">
        <v>864.33333333333326</v>
      </c>
      <c r="H137" s="38">
        <v>856.61666666666667</v>
      </c>
      <c r="I137" s="38">
        <v>844.88333333333333</v>
      </c>
      <c r="J137" s="38">
        <v>883.78333333333319</v>
      </c>
      <c r="K137" s="38">
        <v>895.51666666666654</v>
      </c>
      <c r="L137" s="38">
        <v>903.23333333333312</v>
      </c>
      <c r="M137" s="28">
        <v>887.8</v>
      </c>
      <c r="N137" s="28">
        <v>868.35</v>
      </c>
      <c r="O137" s="39">
        <v>11584300</v>
      </c>
      <c r="P137" s="40">
        <v>2.8590962769594132E-2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44679</v>
      </c>
      <c r="E138" s="37">
        <v>178.9</v>
      </c>
      <c r="F138" s="37">
        <v>180.06666666666669</v>
      </c>
      <c r="G138" s="38">
        <v>175.63333333333338</v>
      </c>
      <c r="H138" s="38">
        <v>172.3666666666667</v>
      </c>
      <c r="I138" s="38">
        <v>167.93333333333339</v>
      </c>
      <c r="J138" s="38">
        <v>183.33333333333337</v>
      </c>
      <c r="K138" s="38">
        <v>187.76666666666671</v>
      </c>
      <c r="L138" s="38">
        <v>191.03333333333336</v>
      </c>
      <c r="M138" s="28">
        <v>184.5</v>
      </c>
      <c r="N138" s="28">
        <v>176.8</v>
      </c>
      <c r="O138" s="39">
        <v>33936000</v>
      </c>
      <c r="P138" s="40">
        <v>-1.6119679925779892E-2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44679</v>
      </c>
      <c r="E139" s="37">
        <v>118</v>
      </c>
      <c r="F139" s="37">
        <v>119.08333333333333</v>
      </c>
      <c r="G139" s="38">
        <v>113.41666666666666</v>
      </c>
      <c r="H139" s="38">
        <v>108.83333333333333</v>
      </c>
      <c r="I139" s="38">
        <v>103.16666666666666</v>
      </c>
      <c r="J139" s="38">
        <v>123.66666666666666</v>
      </c>
      <c r="K139" s="38">
        <v>129.33333333333331</v>
      </c>
      <c r="L139" s="38">
        <v>133.91666666666666</v>
      </c>
      <c r="M139" s="28">
        <v>124.75</v>
      </c>
      <c r="N139" s="28">
        <v>114.5</v>
      </c>
      <c r="O139" s="39">
        <v>34293000</v>
      </c>
      <c r="P139" s="40">
        <v>2.1628385021002769E-2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44679</v>
      </c>
      <c r="E140" s="37">
        <v>505.15</v>
      </c>
      <c r="F140" s="37">
        <v>510.48333333333335</v>
      </c>
      <c r="G140" s="38">
        <v>496.7166666666667</v>
      </c>
      <c r="H140" s="38">
        <v>488.28333333333336</v>
      </c>
      <c r="I140" s="38">
        <v>474.51666666666671</v>
      </c>
      <c r="J140" s="38">
        <v>518.91666666666674</v>
      </c>
      <c r="K140" s="38">
        <v>532.68333333333339</v>
      </c>
      <c r="L140" s="38">
        <v>541.11666666666667</v>
      </c>
      <c r="M140" s="28">
        <v>524.25</v>
      </c>
      <c r="N140" s="28">
        <v>502.05</v>
      </c>
      <c r="O140" s="39">
        <v>7567000</v>
      </c>
      <c r="P140" s="40">
        <v>-1.4970059880239521E-2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44679</v>
      </c>
      <c r="E141" s="37">
        <v>7454.85</v>
      </c>
      <c r="F141" s="37">
        <v>7508.8833333333341</v>
      </c>
      <c r="G141" s="38">
        <v>7327.7666666666682</v>
      </c>
      <c r="H141" s="38">
        <v>7200.6833333333343</v>
      </c>
      <c r="I141" s="38">
        <v>7019.5666666666684</v>
      </c>
      <c r="J141" s="38">
        <v>7635.9666666666681</v>
      </c>
      <c r="K141" s="38">
        <v>7817.0833333333348</v>
      </c>
      <c r="L141" s="38">
        <v>7944.1666666666679</v>
      </c>
      <c r="M141" s="28">
        <v>7690</v>
      </c>
      <c r="N141" s="28">
        <v>7381.8</v>
      </c>
      <c r="O141" s="39">
        <v>2164200</v>
      </c>
      <c r="P141" s="40">
        <v>-2.8635547576301615E-2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44679</v>
      </c>
      <c r="E142" s="37">
        <v>861.35</v>
      </c>
      <c r="F142" s="37">
        <v>872.38333333333333</v>
      </c>
      <c r="G142" s="38">
        <v>839.7166666666667</v>
      </c>
      <c r="H142" s="38">
        <v>818.08333333333337</v>
      </c>
      <c r="I142" s="38">
        <v>785.41666666666674</v>
      </c>
      <c r="J142" s="38">
        <v>894.01666666666665</v>
      </c>
      <c r="K142" s="38">
        <v>926.68333333333339</v>
      </c>
      <c r="L142" s="38">
        <v>948.31666666666661</v>
      </c>
      <c r="M142" s="28">
        <v>905.05</v>
      </c>
      <c r="N142" s="28">
        <v>850.75</v>
      </c>
      <c r="O142" s="39">
        <v>13557500</v>
      </c>
      <c r="P142" s="40">
        <v>3.1446540880503146E-3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44679</v>
      </c>
      <c r="E143" s="37">
        <v>1338.9</v>
      </c>
      <c r="F143" s="37">
        <v>1350.9833333333333</v>
      </c>
      <c r="G143" s="38">
        <v>1306.9666666666667</v>
      </c>
      <c r="H143" s="38">
        <v>1275.0333333333333</v>
      </c>
      <c r="I143" s="38">
        <v>1231.0166666666667</v>
      </c>
      <c r="J143" s="38">
        <v>1382.9166666666667</v>
      </c>
      <c r="K143" s="38">
        <v>1426.9333333333336</v>
      </c>
      <c r="L143" s="38">
        <v>1458.8666666666668</v>
      </c>
      <c r="M143" s="28">
        <v>1395</v>
      </c>
      <c r="N143" s="28">
        <v>1319.05</v>
      </c>
      <c r="O143" s="39">
        <v>2236850</v>
      </c>
      <c r="P143" s="40">
        <v>-1.6920473773265651E-2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44679</v>
      </c>
      <c r="E144" s="37">
        <v>2389.9499999999998</v>
      </c>
      <c r="F144" s="37">
        <v>2413.5499999999997</v>
      </c>
      <c r="G144" s="38">
        <v>2332.3999999999996</v>
      </c>
      <c r="H144" s="38">
        <v>2274.85</v>
      </c>
      <c r="I144" s="38">
        <v>2193.6999999999998</v>
      </c>
      <c r="J144" s="38">
        <v>2471.0999999999995</v>
      </c>
      <c r="K144" s="38">
        <v>2552.25</v>
      </c>
      <c r="L144" s="38">
        <v>2609.7999999999993</v>
      </c>
      <c r="M144" s="28">
        <v>2494.6999999999998</v>
      </c>
      <c r="N144" s="28">
        <v>2356</v>
      </c>
      <c r="O144" s="39">
        <v>479400</v>
      </c>
      <c r="P144" s="40">
        <v>-4.1701417848206837E-4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44679</v>
      </c>
      <c r="E145" s="37">
        <v>739.7</v>
      </c>
      <c r="F145" s="37">
        <v>751.63333333333333</v>
      </c>
      <c r="G145" s="38">
        <v>719.4666666666667</v>
      </c>
      <c r="H145" s="38">
        <v>699.23333333333335</v>
      </c>
      <c r="I145" s="38">
        <v>667.06666666666672</v>
      </c>
      <c r="J145" s="38">
        <v>771.86666666666667</v>
      </c>
      <c r="K145" s="38">
        <v>804.03333333333342</v>
      </c>
      <c r="L145" s="38">
        <v>824.26666666666665</v>
      </c>
      <c r="M145" s="28">
        <v>783.8</v>
      </c>
      <c r="N145" s="28">
        <v>731.4</v>
      </c>
      <c r="O145" s="39">
        <v>1848600</v>
      </c>
      <c r="P145" s="40">
        <v>-1.31852879944483E-2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44679</v>
      </c>
      <c r="E146" s="37">
        <v>809.35</v>
      </c>
      <c r="F146" s="37">
        <v>815.26666666666677</v>
      </c>
      <c r="G146" s="38">
        <v>793.18333333333351</v>
      </c>
      <c r="H146" s="38">
        <v>777.01666666666677</v>
      </c>
      <c r="I146" s="38">
        <v>754.93333333333351</v>
      </c>
      <c r="J146" s="38">
        <v>831.43333333333351</v>
      </c>
      <c r="K146" s="38">
        <v>853.51666666666677</v>
      </c>
      <c r="L146" s="38">
        <v>869.68333333333351</v>
      </c>
      <c r="M146" s="28">
        <v>837.35</v>
      </c>
      <c r="N146" s="28">
        <v>799.1</v>
      </c>
      <c r="O146" s="39">
        <v>2930400</v>
      </c>
      <c r="P146" s="40">
        <v>-1.3930950938824955E-2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44679</v>
      </c>
      <c r="E147" s="37">
        <v>3642.45</v>
      </c>
      <c r="F147" s="37">
        <v>3768.3333333333335</v>
      </c>
      <c r="G147" s="38">
        <v>3452.0666666666671</v>
      </c>
      <c r="H147" s="38">
        <v>3261.6833333333334</v>
      </c>
      <c r="I147" s="38">
        <v>2945.416666666667</v>
      </c>
      <c r="J147" s="38">
        <v>3958.7166666666672</v>
      </c>
      <c r="K147" s="38">
        <v>4274.9833333333336</v>
      </c>
      <c r="L147" s="38">
        <v>4465.3666666666668</v>
      </c>
      <c r="M147" s="28">
        <v>4084.6</v>
      </c>
      <c r="N147" s="28">
        <v>3577.95</v>
      </c>
      <c r="O147" s="39">
        <v>3053000</v>
      </c>
      <c r="P147" s="40">
        <v>9.790302308659125E-3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44679</v>
      </c>
      <c r="E148" s="37">
        <v>133.94999999999999</v>
      </c>
      <c r="F148" s="37">
        <v>135.93333333333331</v>
      </c>
      <c r="G148" s="38">
        <v>130.61666666666662</v>
      </c>
      <c r="H148" s="38">
        <v>127.2833333333333</v>
      </c>
      <c r="I148" s="38">
        <v>121.96666666666661</v>
      </c>
      <c r="J148" s="38">
        <v>139.26666666666662</v>
      </c>
      <c r="K148" s="38">
        <v>144.58333333333329</v>
      </c>
      <c r="L148" s="38">
        <v>147.91666666666663</v>
      </c>
      <c r="M148" s="28">
        <v>141.25</v>
      </c>
      <c r="N148" s="28">
        <v>132.6</v>
      </c>
      <c r="O148" s="39">
        <v>27814500</v>
      </c>
      <c r="P148" s="40">
        <v>5.4402834008097168E-3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44679</v>
      </c>
      <c r="E149" s="37">
        <v>2866.15</v>
      </c>
      <c r="F149" s="37">
        <v>2895.4833333333336</v>
      </c>
      <c r="G149" s="38">
        <v>2807.166666666667</v>
      </c>
      <c r="H149" s="38">
        <v>2748.1833333333334</v>
      </c>
      <c r="I149" s="38">
        <v>2659.8666666666668</v>
      </c>
      <c r="J149" s="38">
        <v>2954.4666666666672</v>
      </c>
      <c r="K149" s="38">
        <v>3042.7833333333338</v>
      </c>
      <c r="L149" s="38">
        <v>3101.7666666666673</v>
      </c>
      <c r="M149" s="28">
        <v>2983.8</v>
      </c>
      <c r="N149" s="28">
        <v>2836.5</v>
      </c>
      <c r="O149" s="39">
        <v>1700825</v>
      </c>
      <c r="P149" s="40">
        <v>-8.2074046089913102E-2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44679</v>
      </c>
      <c r="E150" s="37">
        <v>65921.600000000006</v>
      </c>
      <c r="F150" s="37">
        <v>66253.166666666672</v>
      </c>
      <c r="G150" s="38">
        <v>65056.333333333343</v>
      </c>
      <c r="H150" s="38">
        <v>64191.066666666673</v>
      </c>
      <c r="I150" s="38">
        <v>62994.233333333344</v>
      </c>
      <c r="J150" s="38">
        <v>67118.433333333349</v>
      </c>
      <c r="K150" s="38">
        <v>68315.266666666692</v>
      </c>
      <c r="L150" s="38">
        <v>69180.53333333334</v>
      </c>
      <c r="M150" s="28">
        <v>67450</v>
      </c>
      <c r="N150" s="28">
        <v>65387.9</v>
      </c>
      <c r="O150" s="39">
        <v>108480</v>
      </c>
      <c r="P150" s="40">
        <v>1.10914344300494E-2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44679</v>
      </c>
      <c r="E151" s="37">
        <v>1283.8</v>
      </c>
      <c r="F151" s="37">
        <v>1293.9000000000001</v>
      </c>
      <c r="G151" s="38">
        <v>1259.8000000000002</v>
      </c>
      <c r="H151" s="38">
        <v>1235.8000000000002</v>
      </c>
      <c r="I151" s="38">
        <v>1201.7000000000003</v>
      </c>
      <c r="J151" s="38">
        <v>1317.9</v>
      </c>
      <c r="K151" s="38">
        <v>1352</v>
      </c>
      <c r="L151" s="38">
        <v>1376</v>
      </c>
      <c r="M151" s="28">
        <v>1328</v>
      </c>
      <c r="N151" s="28">
        <v>1269.9000000000001</v>
      </c>
      <c r="O151" s="39">
        <v>3686625</v>
      </c>
      <c r="P151" s="40">
        <v>6.0376586164551781E-3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44679</v>
      </c>
      <c r="E152" s="37">
        <v>320.10000000000002</v>
      </c>
      <c r="F152" s="37">
        <v>323.43333333333334</v>
      </c>
      <c r="G152" s="38">
        <v>313.61666666666667</v>
      </c>
      <c r="H152" s="38">
        <v>307.13333333333333</v>
      </c>
      <c r="I152" s="38">
        <v>297.31666666666666</v>
      </c>
      <c r="J152" s="38">
        <v>329.91666666666669</v>
      </c>
      <c r="K152" s="38">
        <v>339.73333333333341</v>
      </c>
      <c r="L152" s="38">
        <v>346.2166666666667</v>
      </c>
      <c r="M152" s="28">
        <v>333.25</v>
      </c>
      <c r="N152" s="28">
        <v>316.95</v>
      </c>
      <c r="O152" s="39">
        <v>2820800</v>
      </c>
      <c r="P152" s="40">
        <v>1.0894495412844037E-2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44679</v>
      </c>
      <c r="E153" s="37">
        <v>119.45</v>
      </c>
      <c r="F153" s="37">
        <v>120.16666666666667</v>
      </c>
      <c r="G153" s="38">
        <v>116.83333333333334</v>
      </c>
      <c r="H153" s="38">
        <v>114.21666666666667</v>
      </c>
      <c r="I153" s="38">
        <v>110.88333333333334</v>
      </c>
      <c r="J153" s="38">
        <v>122.78333333333335</v>
      </c>
      <c r="K153" s="38">
        <v>126.11666666666669</v>
      </c>
      <c r="L153" s="38">
        <v>128.73333333333335</v>
      </c>
      <c r="M153" s="28">
        <v>123.5</v>
      </c>
      <c r="N153" s="28">
        <v>117.55</v>
      </c>
      <c r="O153" s="39">
        <v>84566500</v>
      </c>
      <c r="P153" s="40">
        <v>-3.3044999514044125E-2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44679</v>
      </c>
      <c r="E154" s="37">
        <v>4624.3500000000004</v>
      </c>
      <c r="F154" s="37">
        <v>4654.7666666666664</v>
      </c>
      <c r="G154" s="38">
        <v>4531.583333333333</v>
      </c>
      <c r="H154" s="38">
        <v>4438.8166666666666</v>
      </c>
      <c r="I154" s="38">
        <v>4315.6333333333332</v>
      </c>
      <c r="J154" s="38">
        <v>4747.5333333333328</v>
      </c>
      <c r="K154" s="38">
        <v>4870.7166666666672</v>
      </c>
      <c r="L154" s="38">
        <v>4963.4833333333327</v>
      </c>
      <c r="M154" s="28">
        <v>4777.95</v>
      </c>
      <c r="N154" s="28">
        <v>4562</v>
      </c>
      <c r="O154" s="39">
        <v>1402750</v>
      </c>
      <c r="P154" s="40">
        <v>-1.8197725284339456E-2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44679</v>
      </c>
      <c r="E155" s="37">
        <v>3908.3</v>
      </c>
      <c r="F155" s="37">
        <v>3952.3166666666671</v>
      </c>
      <c r="G155" s="38">
        <v>3808.6333333333341</v>
      </c>
      <c r="H155" s="38">
        <v>3708.9666666666672</v>
      </c>
      <c r="I155" s="38">
        <v>3565.2833333333342</v>
      </c>
      <c r="J155" s="38">
        <v>4051.983333333334</v>
      </c>
      <c r="K155" s="38">
        <v>4195.6666666666679</v>
      </c>
      <c r="L155" s="38">
        <v>4295.3333333333339</v>
      </c>
      <c r="M155" s="28">
        <v>4096</v>
      </c>
      <c r="N155" s="28">
        <v>3852.65</v>
      </c>
      <c r="O155" s="39">
        <v>406800</v>
      </c>
      <c r="P155" s="40">
        <v>-1.8990775908844276E-2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44679</v>
      </c>
      <c r="E156" s="37">
        <v>38.85</v>
      </c>
      <c r="F156" s="37">
        <v>39.150000000000006</v>
      </c>
      <c r="G156" s="38">
        <v>37.850000000000009</v>
      </c>
      <c r="H156" s="38">
        <v>36.85</v>
      </c>
      <c r="I156" s="38">
        <v>35.550000000000004</v>
      </c>
      <c r="J156" s="38">
        <v>40.150000000000013</v>
      </c>
      <c r="K156" s="38">
        <v>41.45000000000001</v>
      </c>
      <c r="L156" s="38">
        <v>42.450000000000017</v>
      </c>
      <c r="M156" s="28">
        <v>40.450000000000003</v>
      </c>
      <c r="N156" s="28">
        <v>38.15</v>
      </c>
      <c r="O156" s="39">
        <v>29820000</v>
      </c>
      <c r="P156" s="40">
        <v>1.9278096800656275E-2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44679</v>
      </c>
      <c r="E157" s="37">
        <v>17937.45</v>
      </c>
      <c r="F157" s="37">
        <v>18149.533333333336</v>
      </c>
      <c r="G157" s="38">
        <v>17599.116666666672</v>
      </c>
      <c r="H157" s="38">
        <v>17260.783333333336</v>
      </c>
      <c r="I157" s="38">
        <v>16710.366666666672</v>
      </c>
      <c r="J157" s="38">
        <v>18487.866666666672</v>
      </c>
      <c r="K157" s="38">
        <v>19038.283333333336</v>
      </c>
      <c r="L157" s="38">
        <v>19376.616666666672</v>
      </c>
      <c r="M157" s="28">
        <v>18699.95</v>
      </c>
      <c r="N157" s="28">
        <v>17811.2</v>
      </c>
      <c r="O157" s="39">
        <v>295600</v>
      </c>
      <c r="P157" s="40">
        <v>1.5545821523662287E-2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44679</v>
      </c>
      <c r="E158" s="37">
        <v>169.3</v>
      </c>
      <c r="F158" s="37">
        <v>170.38333333333333</v>
      </c>
      <c r="G158" s="38">
        <v>166.56666666666666</v>
      </c>
      <c r="H158" s="38">
        <v>163.83333333333334</v>
      </c>
      <c r="I158" s="38">
        <v>160.01666666666668</v>
      </c>
      <c r="J158" s="38">
        <v>173.11666666666665</v>
      </c>
      <c r="K158" s="38">
        <v>176.93333333333331</v>
      </c>
      <c r="L158" s="38">
        <v>179.66666666666663</v>
      </c>
      <c r="M158" s="28">
        <v>174.2</v>
      </c>
      <c r="N158" s="28">
        <v>167.65</v>
      </c>
      <c r="O158" s="39">
        <v>60199500</v>
      </c>
      <c r="P158" s="40">
        <v>-3.7698192704290943E-3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44679</v>
      </c>
      <c r="E159" s="37">
        <v>160.94999999999999</v>
      </c>
      <c r="F159" s="37">
        <v>162.78333333333333</v>
      </c>
      <c r="G159" s="38">
        <v>157.81666666666666</v>
      </c>
      <c r="H159" s="38">
        <v>154.68333333333334</v>
      </c>
      <c r="I159" s="38">
        <v>149.71666666666667</v>
      </c>
      <c r="J159" s="38">
        <v>165.91666666666666</v>
      </c>
      <c r="K159" s="38">
        <v>170.8833333333333</v>
      </c>
      <c r="L159" s="38">
        <v>174.01666666666665</v>
      </c>
      <c r="M159" s="28">
        <v>167.75</v>
      </c>
      <c r="N159" s="28">
        <v>159.65</v>
      </c>
      <c r="O159" s="39">
        <v>81852000</v>
      </c>
      <c r="P159" s="40">
        <v>-4.4370493621741546E-3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44679</v>
      </c>
      <c r="E160" s="37">
        <v>964.9</v>
      </c>
      <c r="F160" s="37">
        <v>971.18333333333339</v>
      </c>
      <c r="G160" s="38">
        <v>936.21666666666681</v>
      </c>
      <c r="H160" s="38">
        <v>907.53333333333342</v>
      </c>
      <c r="I160" s="38">
        <v>872.56666666666683</v>
      </c>
      <c r="J160" s="38">
        <v>999.86666666666679</v>
      </c>
      <c r="K160" s="38">
        <v>1034.8333333333335</v>
      </c>
      <c r="L160" s="38">
        <v>1063.5166666666669</v>
      </c>
      <c r="M160" s="28">
        <v>1006.15</v>
      </c>
      <c r="N160" s="28">
        <v>942.5</v>
      </c>
      <c r="O160" s="39">
        <v>4138400</v>
      </c>
      <c r="P160" s="40">
        <v>-3.713355048859935E-2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44679</v>
      </c>
      <c r="E161" s="37">
        <v>3564.65</v>
      </c>
      <c r="F161" s="37">
        <v>3580.8166666666671</v>
      </c>
      <c r="G161" s="38">
        <v>3506.233333333334</v>
      </c>
      <c r="H161" s="38">
        <v>3447.8166666666671</v>
      </c>
      <c r="I161" s="38">
        <v>3373.233333333334</v>
      </c>
      <c r="J161" s="38">
        <v>3639.233333333334</v>
      </c>
      <c r="K161" s="38">
        <v>3713.8166666666671</v>
      </c>
      <c r="L161" s="38">
        <v>3772.233333333334</v>
      </c>
      <c r="M161" s="28">
        <v>3655.4</v>
      </c>
      <c r="N161" s="28">
        <v>3522.4</v>
      </c>
      <c r="O161" s="39">
        <v>467750</v>
      </c>
      <c r="P161" s="40">
        <v>-2.1443514644351465E-2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44679</v>
      </c>
      <c r="E162" s="37">
        <v>177.3</v>
      </c>
      <c r="F162" s="37">
        <v>177.93333333333331</v>
      </c>
      <c r="G162" s="38">
        <v>175.61666666666662</v>
      </c>
      <c r="H162" s="38">
        <v>173.93333333333331</v>
      </c>
      <c r="I162" s="38">
        <v>171.61666666666662</v>
      </c>
      <c r="J162" s="38">
        <v>179.61666666666662</v>
      </c>
      <c r="K162" s="38">
        <v>181.93333333333328</v>
      </c>
      <c r="L162" s="38">
        <v>183.61666666666662</v>
      </c>
      <c r="M162" s="28">
        <v>180.25</v>
      </c>
      <c r="N162" s="28">
        <v>176.25</v>
      </c>
      <c r="O162" s="39">
        <v>66143000</v>
      </c>
      <c r="P162" s="40">
        <v>0.12390422608923198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44679</v>
      </c>
      <c r="E163" s="37">
        <v>45507.85</v>
      </c>
      <c r="F163" s="37">
        <v>45731.266666666663</v>
      </c>
      <c r="G163" s="38">
        <v>44787.533333333326</v>
      </c>
      <c r="H163" s="38">
        <v>44067.21666666666</v>
      </c>
      <c r="I163" s="38">
        <v>43123.483333333323</v>
      </c>
      <c r="J163" s="38">
        <v>46451.583333333328</v>
      </c>
      <c r="K163" s="38">
        <v>47395.316666666666</v>
      </c>
      <c r="L163" s="38">
        <v>48115.633333333331</v>
      </c>
      <c r="M163" s="28">
        <v>46675</v>
      </c>
      <c r="N163" s="28">
        <v>45010.95</v>
      </c>
      <c r="O163" s="39">
        <v>86370</v>
      </c>
      <c r="P163" s="40">
        <v>5.9399021663172607E-3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44679</v>
      </c>
      <c r="E164" s="37">
        <v>2226.6</v>
      </c>
      <c r="F164" s="37">
        <v>2229.8166666666662</v>
      </c>
      <c r="G164" s="38">
        <v>2184.4333333333325</v>
      </c>
      <c r="H164" s="38">
        <v>2142.2666666666664</v>
      </c>
      <c r="I164" s="38">
        <v>2096.8833333333328</v>
      </c>
      <c r="J164" s="38">
        <v>2271.9833333333322</v>
      </c>
      <c r="K164" s="38">
        <v>2317.3666666666663</v>
      </c>
      <c r="L164" s="38">
        <v>2359.5333333333319</v>
      </c>
      <c r="M164" s="28">
        <v>2275.1999999999998</v>
      </c>
      <c r="N164" s="28">
        <v>2187.65</v>
      </c>
      <c r="O164" s="39">
        <v>3056625</v>
      </c>
      <c r="P164" s="40">
        <v>-2.576912963449908E-2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44679</v>
      </c>
      <c r="E165" s="37">
        <v>4183.05</v>
      </c>
      <c r="F165" s="37">
        <v>4227.6500000000005</v>
      </c>
      <c r="G165" s="38">
        <v>4090.4500000000007</v>
      </c>
      <c r="H165" s="38">
        <v>3997.8500000000004</v>
      </c>
      <c r="I165" s="38">
        <v>3860.6500000000005</v>
      </c>
      <c r="J165" s="38">
        <v>4320.2500000000009</v>
      </c>
      <c r="K165" s="38">
        <v>4457.45</v>
      </c>
      <c r="L165" s="38">
        <v>4550.0500000000011</v>
      </c>
      <c r="M165" s="28">
        <v>4364.8500000000004</v>
      </c>
      <c r="N165" s="28">
        <v>4135.05</v>
      </c>
      <c r="O165" s="39">
        <v>518250</v>
      </c>
      <c r="P165" s="40">
        <v>7.2886297376093291E-3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44679</v>
      </c>
      <c r="E166" s="37">
        <v>203.2</v>
      </c>
      <c r="F166" s="37">
        <v>204.35</v>
      </c>
      <c r="G166" s="38">
        <v>200.7</v>
      </c>
      <c r="H166" s="38">
        <v>198.2</v>
      </c>
      <c r="I166" s="38">
        <v>194.54999999999998</v>
      </c>
      <c r="J166" s="38">
        <v>206.85</v>
      </c>
      <c r="K166" s="38">
        <v>210.50000000000003</v>
      </c>
      <c r="L166" s="38">
        <v>213</v>
      </c>
      <c r="M166" s="28">
        <v>208</v>
      </c>
      <c r="N166" s="28">
        <v>201.85</v>
      </c>
      <c r="O166" s="39">
        <v>19512000</v>
      </c>
      <c r="P166" s="40">
        <v>-2.751196172248804E-2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44679</v>
      </c>
      <c r="E167" s="37">
        <v>118.6</v>
      </c>
      <c r="F167" s="37">
        <v>119.25</v>
      </c>
      <c r="G167" s="38">
        <v>117.05</v>
      </c>
      <c r="H167" s="38">
        <v>115.5</v>
      </c>
      <c r="I167" s="38">
        <v>113.3</v>
      </c>
      <c r="J167" s="38">
        <v>120.8</v>
      </c>
      <c r="K167" s="38">
        <v>122.99999999999999</v>
      </c>
      <c r="L167" s="38">
        <v>124.55</v>
      </c>
      <c r="M167" s="28">
        <v>121.45</v>
      </c>
      <c r="N167" s="28">
        <v>117.7</v>
      </c>
      <c r="O167" s="39">
        <v>42494800</v>
      </c>
      <c r="P167" s="40">
        <v>-1.2676462114664363E-2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44679</v>
      </c>
      <c r="E168" s="37">
        <v>4443.1499999999996</v>
      </c>
      <c r="F168" s="37">
        <v>4457.166666666667</v>
      </c>
      <c r="G168" s="38">
        <v>4415.3333333333339</v>
      </c>
      <c r="H168" s="38">
        <v>4387.5166666666673</v>
      </c>
      <c r="I168" s="38">
        <v>4345.6833333333343</v>
      </c>
      <c r="J168" s="38">
        <v>4484.9833333333336</v>
      </c>
      <c r="K168" s="38">
        <v>4526.8166666666675</v>
      </c>
      <c r="L168" s="38">
        <v>4554.6333333333332</v>
      </c>
      <c r="M168" s="28">
        <v>4499</v>
      </c>
      <c r="N168" s="28">
        <v>4429.3500000000004</v>
      </c>
      <c r="O168" s="39">
        <v>122125</v>
      </c>
      <c r="P168" s="40">
        <v>-9.6207215541165583E-2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44679</v>
      </c>
      <c r="E169" s="37">
        <v>2327.35</v>
      </c>
      <c r="F169" s="37">
        <v>2343.1666666666665</v>
      </c>
      <c r="G169" s="38">
        <v>2286.333333333333</v>
      </c>
      <c r="H169" s="38">
        <v>2245.3166666666666</v>
      </c>
      <c r="I169" s="38">
        <v>2188.4833333333331</v>
      </c>
      <c r="J169" s="38">
        <v>2384.1833333333329</v>
      </c>
      <c r="K169" s="38">
        <v>2441.016666666666</v>
      </c>
      <c r="L169" s="38">
        <v>2482.0333333333328</v>
      </c>
      <c r="M169" s="28">
        <v>2400</v>
      </c>
      <c r="N169" s="28">
        <v>2302.15</v>
      </c>
      <c r="O169" s="39">
        <v>2966500</v>
      </c>
      <c r="P169" s="40">
        <v>-1.2072267088502207E-2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44679</v>
      </c>
      <c r="E170" s="37">
        <v>2887.95</v>
      </c>
      <c r="F170" s="37">
        <v>2911.35</v>
      </c>
      <c r="G170" s="38">
        <v>2842.7</v>
      </c>
      <c r="H170" s="38">
        <v>2797.45</v>
      </c>
      <c r="I170" s="38">
        <v>2728.7999999999997</v>
      </c>
      <c r="J170" s="38">
        <v>2956.6</v>
      </c>
      <c r="K170" s="38">
        <v>3025.2500000000005</v>
      </c>
      <c r="L170" s="38">
        <v>3070.5</v>
      </c>
      <c r="M170" s="28">
        <v>2980</v>
      </c>
      <c r="N170" s="28">
        <v>2866.1</v>
      </c>
      <c r="O170" s="39">
        <v>1569750</v>
      </c>
      <c r="P170" s="40">
        <v>-1.3976130653266331E-2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44679</v>
      </c>
      <c r="E171" s="37">
        <v>35.700000000000003</v>
      </c>
      <c r="F171" s="37">
        <v>35.9</v>
      </c>
      <c r="G171" s="38">
        <v>35.049999999999997</v>
      </c>
      <c r="H171" s="38">
        <v>34.4</v>
      </c>
      <c r="I171" s="38">
        <v>33.549999999999997</v>
      </c>
      <c r="J171" s="38">
        <v>36.549999999999997</v>
      </c>
      <c r="K171" s="38">
        <v>37.400000000000006</v>
      </c>
      <c r="L171" s="38">
        <v>38.049999999999997</v>
      </c>
      <c r="M171" s="28">
        <v>36.75</v>
      </c>
      <c r="N171" s="28">
        <v>35.25</v>
      </c>
      <c r="O171" s="39">
        <v>234144000</v>
      </c>
      <c r="P171" s="40">
        <v>3.9102696027989298E-3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44679</v>
      </c>
      <c r="E172" s="37">
        <v>2604.5500000000002</v>
      </c>
      <c r="F172" s="37">
        <v>2619.5833333333335</v>
      </c>
      <c r="G172" s="38">
        <v>2560.8166666666671</v>
      </c>
      <c r="H172" s="38">
        <v>2517.0833333333335</v>
      </c>
      <c r="I172" s="38">
        <v>2458.3166666666671</v>
      </c>
      <c r="J172" s="38">
        <v>2663.3166666666671</v>
      </c>
      <c r="K172" s="38">
        <v>2722.0833333333335</v>
      </c>
      <c r="L172" s="38">
        <v>2765.8166666666671</v>
      </c>
      <c r="M172" s="28">
        <v>2678.35</v>
      </c>
      <c r="N172" s="28">
        <v>2575.85</v>
      </c>
      <c r="O172" s="39">
        <v>678000</v>
      </c>
      <c r="P172" s="40">
        <v>-5.3204859656472557E-2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44679</v>
      </c>
      <c r="E173" s="37">
        <v>228.25</v>
      </c>
      <c r="F173" s="37">
        <v>229.85</v>
      </c>
      <c r="G173" s="38">
        <v>225.7</v>
      </c>
      <c r="H173" s="38">
        <v>223.15</v>
      </c>
      <c r="I173" s="38">
        <v>219</v>
      </c>
      <c r="J173" s="38">
        <v>232.39999999999998</v>
      </c>
      <c r="K173" s="38">
        <v>236.55</v>
      </c>
      <c r="L173" s="38">
        <v>239.09999999999997</v>
      </c>
      <c r="M173" s="28">
        <v>234</v>
      </c>
      <c r="N173" s="28">
        <v>227.3</v>
      </c>
      <c r="O173" s="39">
        <v>40109493</v>
      </c>
      <c r="P173" s="40">
        <v>2.7318672312525612E-2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44679</v>
      </c>
      <c r="E174" s="37">
        <v>1786.65</v>
      </c>
      <c r="F174" s="37">
        <v>1805.1666666666667</v>
      </c>
      <c r="G174" s="38">
        <v>1745.4833333333336</v>
      </c>
      <c r="H174" s="38">
        <v>1704.3166666666668</v>
      </c>
      <c r="I174" s="38">
        <v>1644.6333333333337</v>
      </c>
      <c r="J174" s="38">
        <v>1846.3333333333335</v>
      </c>
      <c r="K174" s="38">
        <v>1906.0166666666664</v>
      </c>
      <c r="L174" s="38">
        <v>1947.1833333333334</v>
      </c>
      <c r="M174" s="28">
        <v>1864.85</v>
      </c>
      <c r="N174" s="28">
        <v>1764</v>
      </c>
      <c r="O174" s="39">
        <v>2602358</v>
      </c>
      <c r="P174" s="40">
        <v>-5.0066854850690831E-2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44679</v>
      </c>
      <c r="E175" s="37">
        <v>181.65</v>
      </c>
      <c r="F175" s="37">
        <v>183.04999999999998</v>
      </c>
      <c r="G175" s="38">
        <v>178.59999999999997</v>
      </c>
      <c r="H175" s="38">
        <v>175.54999999999998</v>
      </c>
      <c r="I175" s="38">
        <v>171.09999999999997</v>
      </c>
      <c r="J175" s="38">
        <v>186.09999999999997</v>
      </c>
      <c r="K175" s="38">
        <v>190.54999999999995</v>
      </c>
      <c r="L175" s="38">
        <v>193.59999999999997</v>
      </c>
      <c r="M175" s="28">
        <v>187.5</v>
      </c>
      <c r="N175" s="28">
        <v>180</v>
      </c>
      <c r="O175" s="39">
        <v>6592500</v>
      </c>
      <c r="P175" s="40">
        <v>-2.7654867256637169E-2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44679</v>
      </c>
      <c r="E176" s="37">
        <v>786.7</v>
      </c>
      <c r="F176" s="37">
        <v>790.85</v>
      </c>
      <c r="G176" s="38">
        <v>771.1</v>
      </c>
      <c r="H176" s="38">
        <v>755.5</v>
      </c>
      <c r="I176" s="38">
        <v>735.75</v>
      </c>
      <c r="J176" s="38">
        <v>806.45</v>
      </c>
      <c r="K176" s="38">
        <v>826.2</v>
      </c>
      <c r="L176" s="38">
        <v>841.80000000000007</v>
      </c>
      <c r="M176" s="28">
        <v>810.6</v>
      </c>
      <c r="N176" s="28">
        <v>775.25</v>
      </c>
      <c r="O176" s="39">
        <v>2665600</v>
      </c>
      <c r="P176" s="40">
        <v>-8.8495575221238937E-3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44679</v>
      </c>
      <c r="E177" s="37">
        <v>124.7</v>
      </c>
      <c r="F177" s="37">
        <v>126.61666666666667</v>
      </c>
      <c r="G177" s="38">
        <v>121.18333333333334</v>
      </c>
      <c r="H177" s="38">
        <v>117.66666666666666</v>
      </c>
      <c r="I177" s="38">
        <v>112.23333333333332</v>
      </c>
      <c r="J177" s="38">
        <v>130.13333333333335</v>
      </c>
      <c r="K177" s="38">
        <v>135.56666666666669</v>
      </c>
      <c r="L177" s="38">
        <v>139.08333333333337</v>
      </c>
      <c r="M177" s="28">
        <v>132.05000000000001</v>
      </c>
      <c r="N177" s="28">
        <v>123.1</v>
      </c>
      <c r="O177" s="39">
        <v>48261800</v>
      </c>
      <c r="P177" s="40">
        <v>-2.0194289078598764E-2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44679</v>
      </c>
      <c r="E178" s="37">
        <v>129.55000000000001</v>
      </c>
      <c r="F178" s="37">
        <v>130.25000000000003</v>
      </c>
      <c r="G178" s="38">
        <v>127.35000000000005</v>
      </c>
      <c r="H178" s="38">
        <v>125.15000000000003</v>
      </c>
      <c r="I178" s="38">
        <v>122.25000000000006</v>
      </c>
      <c r="J178" s="38">
        <v>132.45000000000005</v>
      </c>
      <c r="K178" s="38">
        <v>135.35000000000002</v>
      </c>
      <c r="L178" s="38">
        <v>137.55000000000004</v>
      </c>
      <c r="M178" s="28">
        <v>133.15</v>
      </c>
      <c r="N178" s="28">
        <v>128.05000000000001</v>
      </c>
      <c r="O178" s="39">
        <v>30702000</v>
      </c>
      <c r="P178" s="40">
        <v>-3.5053554040895812E-3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44679</v>
      </c>
      <c r="E179" s="37">
        <v>2639.8</v>
      </c>
      <c r="F179" s="37">
        <v>2622.65</v>
      </c>
      <c r="G179" s="38">
        <v>2574.1000000000004</v>
      </c>
      <c r="H179" s="38">
        <v>2508.4</v>
      </c>
      <c r="I179" s="38">
        <v>2459.8500000000004</v>
      </c>
      <c r="J179" s="38">
        <v>2688.3500000000004</v>
      </c>
      <c r="K179" s="38">
        <v>2736.9000000000005</v>
      </c>
      <c r="L179" s="38">
        <v>2802.6000000000004</v>
      </c>
      <c r="M179" s="28">
        <v>2671.2</v>
      </c>
      <c r="N179" s="28">
        <v>2556.9499999999998</v>
      </c>
      <c r="O179" s="39">
        <v>35326000</v>
      </c>
      <c r="P179" s="40">
        <v>-2.3637934012782864E-2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44679</v>
      </c>
      <c r="E180" s="37">
        <v>104.15</v>
      </c>
      <c r="F180" s="37">
        <v>105.06666666666668</v>
      </c>
      <c r="G180" s="38">
        <v>101.73333333333335</v>
      </c>
      <c r="H180" s="38">
        <v>99.316666666666677</v>
      </c>
      <c r="I180" s="38">
        <v>95.983333333333348</v>
      </c>
      <c r="J180" s="38">
        <v>107.48333333333335</v>
      </c>
      <c r="K180" s="38">
        <v>110.81666666666669</v>
      </c>
      <c r="L180" s="38">
        <v>113.23333333333335</v>
      </c>
      <c r="M180" s="28">
        <v>108.4</v>
      </c>
      <c r="N180" s="28">
        <v>102.65</v>
      </c>
      <c r="O180" s="39">
        <v>154303750</v>
      </c>
      <c r="P180" s="40">
        <v>1.290885847026909E-2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44679</v>
      </c>
      <c r="E181" s="37">
        <v>794.6</v>
      </c>
      <c r="F181" s="37">
        <v>800.01666666666677</v>
      </c>
      <c r="G181" s="38">
        <v>780.78333333333353</v>
      </c>
      <c r="H181" s="38">
        <v>766.96666666666681</v>
      </c>
      <c r="I181" s="38">
        <v>747.73333333333358</v>
      </c>
      <c r="J181" s="38">
        <v>813.83333333333348</v>
      </c>
      <c r="K181" s="38">
        <v>833.06666666666683</v>
      </c>
      <c r="L181" s="38">
        <v>846.88333333333344</v>
      </c>
      <c r="M181" s="28">
        <v>819.25</v>
      </c>
      <c r="N181" s="28">
        <v>786.2</v>
      </c>
      <c r="O181" s="39">
        <v>7773000</v>
      </c>
      <c r="P181" s="40">
        <v>2.0614495798319327E-2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44679</v>
      </c>
      <c r="E182" s="37">
        <v>1127.7</v>
      </c>
      <c r="F182" s="37">
        <v>1142.4666666666667</v>
      </c>
      <c r="G182" s="38">
        <v>1101.7333333333333</v>
      </c>
      <c r="H182" s="38">
        <v>1075.7666666666667</v>
      </c>
      <c r="I182" s="38">
        <v>1035.0333333333333</v>
      </c>
      <c r="J182" s="38">
        <v>1168.4333333333334</v>
      </c>
      <c r="K182" s="38">
        <v>1209.166666666667</v>
      </c>
      <c r="L182" s="38">
        <v>1235.1333333333334</v>
      </c>
      <c r="M182" s="28">
        <v>1183.2</v>
      </c>
      <c r="N182" s="28">
        <v>1116.5</v>
      </c>
      <c r="O182" s="39">
        <v>7365750</v>
      </c>
      <c r="P182" s="40">
        <v>-7.4785245073269325E-3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44679</v>
      </c>
      <c r="E183" s="37">
        <v>510.4</v>
      </c>
      <c r="F183" s="37">
        <v>512.58333333333337</v>
      </c>
      <c r="G183" s="38">
        <v>502.91666666666674</v>
      </c>
      <c r="H183" s="38">
        <v>495.43333333333339</v>
      </c>
      <c r="I183" s="38">
        <v>485.76666666666677</v>
      </c>
      <c r="J183" s="38">
        <v>520.06666666666672</v>
      </c>
      <c r="K183" s="38">
        <v>529.73333333333346</v>
      </c>
      <c r="L183" s="38">
        <v>537.2166666666667</v>
      </c>
      <c r="M183" s="28">
        <v>522.25</v>
      </c>
      <c r="N183" s="28">
        <v>505.1</v>
      </c>
      <c r="O183" s="39">
        <v>68908500</v>
      </c>
      <c r="P183" s="40">
        <v>-2.9635418866968018E-2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44679</v>
      </c>
      <c r="E184" s="37">
        <v>24926</v>
      </c>
      <c r="F184" s="37">
        <v>25062.166666666668</v>
      </c>
      <c r="G184" s="38">
        <v>24374.383333333335</v>
      </c>
      <c r="H184" s="38">
        <v>23822.766666666666</v>
      </c>
      <c r="I184" s="38">
        <v>23134.983333333334</v>
      </c>
      <c r="J184" s="38">
        <v>25613.783333333336</v>
      </c>
      <c r="K184" s="38">
        <v>26301.566666666669</v>
      </c>
      <c r="L184" s="38">
        <v>26853.183333333338</v>
      </c>
      <c r="M184" s="28">
        <v>25749.95</v>
      </c>
      <c r="N184" s="28">
        <v>24510.55</v>
      </c>
      <c r="O184" s="39">
        <v>183775</v>
      </c>
      <c r="P184" s="40">
        <v>-1.3288590604026845E-2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44679</v>
      </c>
      <c r="E185" s="37">
        <v>2382.4499999999998</v>
      </c>
      <c r="F185" s="37">
        <v>2406.8833333333332</v>
      </c>
      <c r="G185" s="38">
        <v>2331.8166666666666</v>
      </c>
      <c r="H185" s="38">
        <v>2281.1833333333334</v>
      </c>
      <c r="I185" s="38">
        <v>2206.1166666666668</v>
      </c>
      <c r="J185" s="38">
        <v>2457.5166666666664</v>
      </c>
      <c r="K185" s="38">
        <v>2532.583333333333</v>
      </c>
      <c r="L185" s="38">
        <v>2583.2166666666662</v>
      </c>
      <c r="M185" s="28">
        <v>2481.9499999999998</v>
      </c>
      <c r="N185" s="28">
        <v>2356.25</v>
      </c>
      <c r="O185" s="39">
        <v>1524875</v>
      </c>
      <c r="P185" s="40">
        <v>1.9488876631733775E-2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44679</v>
      </c>
      <c r="E186" s="37">
        <v>2534.65</v>
      </c>
      <c r="F186" s="37">
        <v>2559.8833333333337</v>
      </c>
      <c r="G186" s="38">
        <v>2461.2166666666672</v>
      </c>
      <c r="H186" s="38">
        <v>2387.7833333333333</v>
      </c>
      <c r="I186" s="38">
        <v>2289.1166666666668</v>
      </c>
      <c r="J186" s="38">
        <v>2633.3166666666675</v>
      </c>
      <c r="K186" s="38">
        <v>2731.9833333333345</v>
      </c>
      <c r="L186" s="38">
        <v>2805.4166666666679</v>
      </c>
      <c r="M186" s="28">
        <v>2658.55</v>
      </c>
      <c r="N186" s="28">
        <v>2486.4499999999998</v>
      </c>
      <c r="O186" s="39">
        <v>3219750</v>
      </c>
      <c r="P186" s="40">
        <v>-9.2314793445649659E-3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44679</v>
      </c>
      <c r="E187" s="37">
        <v>1121.6500000000001</v>
      </c>
      <c r="F187" s="37">
        <v>1141.5</v>
      </c>
      <c r="G187" s="38">
        <v>1085.2</v>
      </c>
      <c r="H187" s="38">
        <v>1048.75</v>
      </c>
      <c r="I187" s="38">
        <v>992.45</v>
      </c>
      <c r="J187" s="38">
        <v>1177.95</v>
      </c>
      <c r="K187" s="38">
        <v>1234.2500000000002</v>
      </c>
      <c r="L187" s="38">
        <v>1270.7</v>
      </c>
      <c r="M187" s="28">
        <v>1197.8</v>
      </c>
      <c r="N187" s="28">
        <v>1105.05</v>
      </c>
      <c r="O187" s="39">
        <v>4480000</v>
      </c>
      <c r="P187" s="40">
        <v>5.0262565641410351E-2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44679</v>
      </c>
      <c r="E188" s="37">
        <v>336.6</v>
      </c>
      <c r="F188" s="37">
        <v>342.0333333333333</v>
      </c>
      <c r="G188" s="38">
        <v>324.06666666666661</v>
      </c>
      <c r="H188" s="38">
        <v>311.5333333333333</v>
      </c>
      <c r="I188" s="38">
        <v>293.56666666666661</v>
      </c>
      <c r="J188" s="38">
        <v>354.56666666666661</v>
      </c>
      <c r="K188" s="38">
        <v>372.5333333333333</v>
      </c>
      <c r="L188" s="38">
        <v>385.06666666666661</v>
      </c>
      <c r="M188" s="28">
        <v>360</v>
      </c>
      <c r="N188" s="28">
        <v>329.5</v>
      </c>
      <c r="O188" s="39">
        <v>4928400</v>
      </c>
      <c r="P188" s="40">
        <v>5.1395007342143906E-3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44679</v>
      </c>
      <c r="E189" s="37">
        <v>921.15</v>
      </c>
      <c r="F189" s="37">
        <v>924.68333333333328</v>
      </c>
      <c r="G189" s="38">
        <v>911.56666666666661</v>
      </c>
      <c r="H189" s="38">
        <v>901.98333333333335</v>
      </c>
      <c r="I189" s="38">
        <v>888.86666666666667</v>
      </c>
      <c r="J189" s="38">
        <v>934.26666666666654</v>
      </c>
      <c r="K189" s="38">
        <v>947.3833333333331</v>
      </c>
      <c r="L189" s="38">
        <v>956.96666666666647</v>
      </c>
      <c r="M189" s="28">
        <v>937.8</v>
      </c>
      <c r="N189" s="28">
        <v>915.1</v>
      </c>
      <c r="O189" s="39">
        <v>16699200</v>
      </c>
      <c r="P189" s="40">
        <v>-1.3395847287340924E-3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44679</v>
      </c>
      <c r="E190" s="37">
        <v>499.25</v>
      </c>
      <c r="F190" s="37">
        <v>503.4666666666667</v>
      </c>
      <c r="G190" s="38">
        <v>490.93333333333339</v>
      </c>
      <c r="H190" s="38">
        <v>482.61666666666667</v>
      </c>
      <c r="I190" s="38">
        <v>470.08333333333337</v>
      </c>
      <c r="J190" s="38">
        <v>511.78333333333342</v>
      </c>
      <c r="K190" s="38">
        <v>524.31666666666672</v>
      </c>
      <c r="L190" s="38">
        <v>532.63333333333344</v>
      </c>
      <c r="M190" s="28">
        <v>516</v>
      </c>
      <c r="N190" s="28">
        <v>495.15</v>
      </c>
      <c r="O190" s="39">
        <v>13338000</v>
      </c>
      <c r="P190" s="40">
        <v>-4.812534974818131E-3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44679</v>
      </c>
      <c r="E191" s="37">
        <v>617.15</v>
      </c>
      <c r="F191" s="37">
        <v>625.35</v>
      </c>
      <c r="G191" s="38">
        <v>601.70000000000005</v>
      </c>
      <c r="H191" s="38">
        <v>586.25</v>
      </c>
      <c r="I191" s="38">
        <v>562.6</v>
      </c>
      <c r="J191" s="38">
        <v>640.80000000000007</v>
      </c>
      <c r="K191" s="38">
        <v>664.44999999999993</v>
      </c>
      <c r="L191" s="38">
        <v>679.90000000000009</v>
      </c>
      <c r="M191" s="28">
        <v>649</v>
      </c>
      <c r="N191" s="28">
        <v>609.9</v>
      </c>
      <c r="O191" s="39">
        <v>1058250</v>
      </c>
      <c r="P191" s="40">
        <v>-8.6573734409391048E-2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44679</v>
      </c>
      <c r="E192" s="37">
        <v>971.85</v>
      </c>
      <c r="F192" s="37">
        <v>979.83333333333337</v>
      </c>
      <c r="G192" s="38">
        <v>946.76666666666677</v>
      </c>
      <c r="H192" s="38">
        <v>921.68333333333339</v>
      </c>
      <c r="I192" s="38">
        <v>888.61666666666679</v>
      </c>
      <c r="J192" s="38">
        <v>1004.9166666666667</v>
      </c>
      <c r="K192" s="38">
        <v>1037.9833333333333</v>
      </c>
      <c r="L192" s="38">
        <v>1063.0666666666666</v>
      </c>
      <c r="M192" s="28">
        <v>1012.9</v>
      </c>
      <c r="N192" s="28">
        <v>954.75</v>
      </c>
      <c r="O192" s="39">
        <v>5727000</v>
      </c>
      <c r="P192" s="40">
        <v>7.7423895829667432E-3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44679</v>
      </c>
      <c r="E193" s="37">
        <v>1278.8</v>
      </c>
      <c r="F193" s="37">
        <v>1287.9000000000001</v>
      </c>
      <c r="G193" s="38">
        <v>1242.8000000000002</v>
      </c>
      <c r="H193" s="38">
        <v>1206.8000000000002</v>
      </c>
      <c r="I193" s="38">
        <v>1161.7000000000003</v>
      </c>
      <c r="J193" s="38">
        <v>1323.9</v>
      </c>
      <c r="K193" s="38">
        <v>1369</v>
      </c>
      <c r="L193" s="38">
        <v>1405</v>
      </c>
      <c r="M193" s="28">
        <v>1333</v>
      </c>
      <c r="N193" s="28">
        <v>1251.9000000000001</v>
      </c>
      <c r="O193" s="39">
        <v>4093600</v>
      </c>
      <c r="P193" s="40">
        <v>-2.2423710636638393E-3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44679</v>
      </c>
      <c r="E194" s="37">
        <v>792.8</v>
      </c>
      <c r="F194" s="37">
        <v>806.76666666666677</v>
      </c>
      <c r="G194" s="38">
        <v>773.68333333333351</v>
      </c>
      <c r="H194" s="38">
        <v>754.56666666666672</v>
      </c>
      <c r="I194" s="38">
        <v>721.48333333333346</v>
      </c>
      <c r="J194" s="38">
        <v>825.88333333333355</v>
      </c>
      <c r="K194" s="38">
        <v>858.96666666666681</v>
      </c>
      <c r="L194" s="38">
        <v>878.0833333333336</v>
      </c>
      <c r="M194" s="28">
        <v>839.85</v>
      </c>
      <c r="N194" s="28">
        <v>787.65</v>
      </c>
      <c r="O194" s="39">
        <v>8766225</v>
      </c>
      <c r="P194" s="40">
        <v>9.7970608817354796E-3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44679</v>
      </c>
      <c r="E195" s="37">
        <v>425.6</v>
      </c>
      <c r="F195" s="37">
        <v>427.73333333333335</v>
      </c>
      <c r="G195" s="38">
        <v>415.06666666666672</v>
      </c>
      <c r="H195" s="38">
        <v>404.53333333333336</v>
      </c>
      <c r="I195" s="38">
        <v>391.86666666666673</v>
      </c>
      <c r="J195" s="38">
        <v>438.26666666666671</v>
      </c>
      <c r="K195" s="38">
        <v>450.93333333333334</v>
      </c>
      <c r="L195" s="38">
        <v>461.4666666666667</v>
      </c>
      <c r="M195" s="28">
        <v>440.4</v>
      </c>
      <c r="N195" s="28">
        <v>417.2</v>
      </c>
      <c r="O195" s="39">
        <v>91060350</v>
      </c>
      <c r="P195" s="40">
        <v>-1.7678165160179549E-2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44679</v>
      </c>
      <c r="E196" s="37">
        <v>246.15</v>
      </c>
      <c r="F196" s="37">
        <v>250.08333333333334</v>
      </c>
      <c r="G196" s="38">
        <v>238.66666666666669</v>
      </c>
      <c r="H196" s="38">
        <v>231.18333333333334</v>
      </c>
      <c r="I196" s="38">
        <v>219.76666666666668</v>
      </c>
      <c r="J196" s="38">
        <v>257.56666666666672</v>
      </c>
      <c r="K196" s="38">
        <v>268.98333333333335</v>
      </c>
      <c r="L196" s="38">
        <v>276.4666666666667</v>
      </c>
      <c r="M196" s="28">
        <v>261.5</v>
      </c>
      <c r="N196" s="28">
        <v>242.6</v>
      </c>
      <c r="O196" s="39">
        <v>105603750</v>
      </c>
      <c r="P196" s="40">
        <v>-9.5612463148158855E-2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44679</v>
      </c>
      <c r="E197" s="37">
        <v>1327.4</v>
      </c>
      <c r="F197" s="37">
        <v>1336.5333333333335</v>
      </c>
      <c r="G197" s="38">
        <v>1302.0666666666671</v>
      </c>
      <c r="H197" s="38">
        <v>1276.7333333333336</v>
      </c>
      <c r="I197" s="38">
        <v>1242.2666666666671</v>
      </c>
      <c r="J197" s="38">
        <v>1361.866666666667</v>
      </c>
      <c r="K197" s="38">
        <v>1396.3333333333337</v>
      </c>
      <c r="L197" s="38">
        <v>1421.666666666667</v>
      </c>
      <c r="M197" s="28">
        <v>1371</v>
      </c>
      <c r="N197" s="28">
        <v>1311.2</v>
      </c>
      <c r="O197" s="39">
        <v>31469975</v>
      </c>
      <c r="P197" s="40">
        <v>-1.4428132195764731E-2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44679</v>
      </c>
      <c r="E198" s="37">
        <v>3474.5</v>
      </c>
      <c r="F198" s="37">
        <v>3495.7999999999997</v>
      </c>
      <c r="G198" s="38">
        <v>3422.5999999999995</v>
      </c>
      <c r="H198" s="38">
        <v>3370.7</v>
      </c>
      <c r="I198" s="38">
        <v>3297.4999999999995</v>
      </c>
      <c r="J198" s="38">
        <v>3547.6999999999994</v>
      </c>
      <c r="K198" s="38">
        <v>3620.8999999999992</v>
      </c>
      <c r="L198" s="38">
        <v>3672.7999999999993</v>
      </c>
      <c r="M198" s="28">
        <v>3569</v>
      </c>
      <c r="N198" s="28">
        <v>3443.9</v>
      </c>
      <c r="O198" s="39">
        <v>12265350</v>
      </c>
      <c r="P198" s="40">
        <v>3.1382046139680375E-2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44679</v>
      </c>
      <c r="E199" s="37">
        <v>1305.95</v>
      </c>
      <c r="F199" s="37">
        <v>1319.8166666666666</v>
      </c>
      <c r="G199" s="38">
        <v>1278.4333333333332</v>
      </c>
      <c r="H199" s="38">
        <v>1250.9166666666665</v>
      </c>
      <c r="I199" s="38">
        <v>1209.5333333333331</v>
      </c>
      <c r="J199" s="38">
        <v>1347.3333333333333</v>
      </c>
      <c r="K199" s="38">
        <v>1388.7166666666665</v>
      </c>
      <c r="L199" s="38">
        <v>1416.2333333333333</v>
      </c>
      <c r="M199" s="28">
        <v>1361.2</v>
      </c>
      <c r="N199" s="28">
        <v>1292.3</v>
      </c>
      <c r="O199" s="39">
        <v>14575200</v>
      </c>
      <c r="P199" s="40">
        <v>-5.9743023160651445E-3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44679</v>
      </c>
      <c r="E200" s="37">
        <v>2461.15</v>
      </c>
      <c r="F200" s="37">
        <v>2479.7166666666667</v>
      </c>
      <c r="G200" s="38">
        <v>2431.4333333333334</v>
      </c>
      <c r="H200" s="38">
        <v>2401.7166666666667</v>
      </c>
      <c r="I200" s="38">
        <v>2353.4333333333334</v>
      </c>
      <c r="J200" s="38">
        <v>2509.4333333333334</v>
      </c>
      <c r="K200" s="38">
        <v>2557.7166666666672</v>
      </c>
      <c r="L200" s="38">
        <v>2587.4333333333334</v>
      </c>
      <c r="M200" s="28">
        <v>2528</v>
      </c>
      <c r="N200" s="28">
        <v>2450</v>
      </c>
      <c r="O200" s="39">
        <v>5892750</v>
      </c>
      <c r="P200" s="40">
        <v>-3.3698192104292216E-2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44679</v>
      </c>
      <c r="E201" s="37">
        <v>2847.55</v>
      </c>
      <c r="F201" s="37">
        <v>2860.8333333333335</v>
      </c>
      <c r="G201" s="38">
        <v>2816.666666666667</v>
      </c>
      <c r="H201" s="38">
        <v>2785.7833333333333</v>
      </c>
      <c r="I201" s="38">
        <v>2741.6166666666668</v>
      </c>
      <c r="J201" s="38">
        <v>2891.7166666666672</v>
      </c>
      <c r="K201" s="38">
        <v>2935.8833333333341</v>
      </c>
      <c r="L201" s="38">
        <v>2966.7666666666673</v>
      </c>
      <c r="M201" s="28">
        <v>2905</v>
      </c>
      <c r="N201" s="28">
        <v>2829.95</v>
      </c>
      <c r="O201" s="39">
        <v>658750</v>
      </c>
      <c r="P201" s="40">
        <v>-3.797006206644761E-2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44679</v>
      </c>
      <c r="E202" s="37">
        <v>545.70000000000005</v>
      </c>
      <c r="F202" s="37">
        <v>553.1</v>
      </c>
      <c r="G202" s="38">
        <v>533.90000000000009</v>
      </c>
      <c r="H202" s="38">
        <v>522.1</v>
      </c>
      <c r="I202" s="38">
        <v>502.90000000000009</v>
      </c>
      <c r="J202" s="38">
        <v>564.90000000000009</v>
      </c>
      <c r="K202" s="38">
        <v>584.10000000000014</v>
      </c>
      <c r="L202" s="38">
        <v>595.90000000000009</v>
      </c>
      <c r="M202" s="28">
        <v>572.29999999999995</v>
      </c>
      <c r="N202" s="28">
        <v>541.29999999999995</v>
      </c>
      <c r="O202" s="39">
        <v>3189000</v>
      </c>
      <c r="P202" s="40">
        <v>-4.4064748201438846E-2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44679</v>
      </c>
      <c r="E203" s="37">
        <v>1249.7</v>
      </c>
      <c r="F203" s="37">
        <v>1256.45</v>
      </c>
      <c r="G203" s="38">
        <v>1228.1000000000001</v>
      </c>
      <c r="H203" s="38">
        <v>1206.5</v>
      </c>
      <c r="I203" s="38">
        <v>1178.1500000000001</v>
      </c>
      <c r="J203" s="38">
        <v>1278.0500000000002</v>
      </c>
      <c r="K203" s="38">
        <v>1306.4000000000001</v>
      </c>
      <c r="L203" s="38">
        <v>1328.0000000000002</v>
      </c>
      <c r="M203" s="28">
        <v>1284.8</v>
      </c>
      <c r="N203" s="28">
        <v>1234.8499999999999</v>
      </c>
      <c r="O203" s="39">
        <v>2960175</v>
      </c>
      <c r="P203" s="40">
        <v>2.7169811320754716E-2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44679</v>
      </c>
      <c r="E204" s="37">
        <v>639.54999999999995</v>
      </c>
      <c r="F204" s="37">
        <v>644.76666666666665</v>
      </c>
      <c r="G204" s="38">
        <v>629.33333333333326</v>
      </c>
      <c r="H204" s="38">
        <v>619.11666666666656</v>
      </c>
      <c r="I204" s="38">
        <v>603.68333333333317</v>
      </c>
      <c r="J204" s="38">
        <v>654.98333333333335</v>
      </c>
      <c r="K204" s="38">
        <v>670.41666666666674</v>
      </c>
      <c r="L204" s="38">
        <v>680.63333333333344</v>
      </c>
      <c r="M204" s="28">
        <v>660.2</v>
      </c>
      <c r="N204" s="28">
        <v>634.54999999999995</v>
      </c>
      <c r="O204" s="39">
        <v>7242200</v>
      </c>
      <c r="P204" s="40">
        <v>-2.0450672221170235E-2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44679</v>
      </c>
      <c r="E205" s="37">
        <v>1463.55</v>
      </c>
      <c r="F205" s="37">
        <v>1481.4666666666665</v>
      </c>
      <c r="G205" s="38">
        <v>1432.383333333333</v>
      </c>
      <c r="H205" s="38">
        <v>1401.2166666666665</v>
      </c>
      <c r="I205" s="38">
        <v>1352.133333333333</v>
      </c>
      <c r="J205" s="38">
        <v>1512.633333333333</v>
      </c>
      <c r="K205" s="38">
        <v>1561.7166666666665</v>
      </c>
      <c r="L205" s="38">
        <v>1592.883333333333</v>
      </c>
      <c r="M205" s="28">
        <v>1530.55</v>
      </c>
      <c r="N205" s="28">
        <v>1450.3</v>
      </c>
      <c r="O205" s="39">
        <v>1089550</v>
      </c>
      <c r="P205" s="40">
        <v>7.1174377224199285E-3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44679</v>
      </c>
      <c r="E206" s="37">
        <v>6589.55</v>
      </c>
      <c r="F206" s="37">
        <v>6628.2</v>
      </c>
      <c r="G206" s="38">
        <v>6486.45</v>
      </c>
      <c r="H206" s="38">
        <v>6383.35</v>
      </c>
      <c r="I206" s="38">
        <v>6241.6</v>
      </c>
      <c r="J206" s="38">
        <v>6731.2999999999993</v>
      </c>
      <c r="K206" s="38">
        <v>6873.0499999999993</v>
      </c>
      <c r="L206" s="38">
        <v>6976.1499999999987</v>
      </c>
      <c r="M206" s="28">
        <v>6769.95</v>
      </c>
      <c r="N206" s="28">
        <v>6525.1</v>
      </c>
      <c r="O206" s="39">
        <v>1936000</v>
      </c>
      <c r="P206" s="40">
        <v>-2.5568753774914434E-2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44679</v>
      </c>
      <c r="E207" s="37">
        <v>807</v>
      </c>
      <c r="F207" s="37">
        <v>811.83333333333337</v>
      </c>
      <c r="G207" s="38">
        <v>797.16666666666674</v>
      </c>
      <c r="H207" s="38">
        <v>787.33333333333337</v>
      </c>
      <c r="I207" s="38">
        <v>772.66666666666674</v>
      </c>
      <c r="J207" s="38">
        <v>821.66666666666674</v>
      </c>
      <c r="K207" s="38">
        <v>836.33333333333348</v>
      </c>
      <c r="L207" s="38">
        <v>846.16666666666674</v>
      </c>
      <c r="M207" s="28">
        <v>826.5</v>
      </c>
      <c r="N207" s="28">
        <v>802</v>
      </c>
      <c r="O207" s="39">
        <v>23084100</v>
      </c>
      <c r="P207" s="40">
        <v>-1.0421310744538564E-2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44679</v>
      </c>
      <c r="E208" s="37">
        <v>427.45</v>
      </c>
      <c r="F208" s="37">
        <v>429.58333333333331</v>
      </c>
      <c r="G208" s="38">
        <v>420.86666666666662</v>
      </c>
      <c r="H208" s="38">
        <v>414.2833333333333</v>
      </c>
      <c r="I208" s="38">
        <v>405.56666666666661</v>
      </c>
      <c r="J208" s="38">
        <v>436.16666666666663</v>
      </c>
      <c r="K208" s="38">
        <v>444.88333333333333</v>
      </c>
      <c r="L208" s="38">
        <v>451.46666666666664</v>
      </c>
      <c r="M208" s="28">
        <v>438.3</v>
      </c>
      <c r="N208" s="28">
        <v>423</v>
      </c>
      <c r="O208" s="39">
        <v>62973400</v>
      </c>
      <c r="P208" s="40">
        <v>2.3272214386459801E-2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44679</v>
      </c>
      <c r="E209" s="37">
        <v>1242.55</v>
      </c>
      <c r="F209" s="37">
        <v>1245.6000000000001</v>
      </c>
      <c r="G209" s="38">
        <v>1219.1500000000003</v>
      </c>
      <c r="H209" s="38">
        <v>1195.7500000000002</v>
      </c>
      <c r="I209" s="38">
        <v>1169.3000000000004</v>
      </c>
      <c r="J209" s="38">
        <v>1269.0000000000002</v>
      </c>
      <c r="K209" s="38">
        <v>1295.45</v>
      </c>
      <c r="L209" s="38">
        <v>1318.8500000000001</v>
      </c>
      <c r="M209" s="28">
        <v>1272.05</v>
      </c>
      <c r="N209" s="28">
        <v>1222.2</v>
      </c>
      <c r="O209" s="39">
        <v>3466500</v>
      </c>
      <c r="P209" s="40">
        <v>-3.9351531107108213E-2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44679</v>
      </c>
      <c r="E210" s="37">
        <v>1594.3</v>
      </c>
      <c r="F210" s="37">
        <v>1605.6833333333334</v>
      </c>
      <c r="G210" s="38">
        <v>1565.1166666666668</v>
      </c>
      <c r="H210" s="38">
        <v>1535.9333333333334</v>
      </c>
      <c r="I210" s="38">
        <v>1495.3666666666668</v>
      </c>
      <c r="J210" s="38">
        <v>1634.8666666666668</v>
      </c>
      <c r="K210" s="38">
        <v>1675.4333333333334</v>
      </c>
      <c r="L210" s="38">
        <v>1704.6166666666668</v>
      </c>
      <c r="M210" s="28">
        <v>1646.25</v>
      </c>
      <c r="N210" s="28">
        <v>1576.5</v>
      </c>
      <c r="O210" s="39">
        <v>1192750</v>
      </c>
      <c r="P210" s="40">
        <v>-5.8231346229767077E-2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44679</v>
      </c>
      <c r="E211" s="37">
        <v>532.1</v>
      </c>
      <c r="F211" s="37">
        <v>535.85</v>
      </c>
      <c r="G211" s="38">
        <v>523.95000000000005</v>
      </c>
      <c r="H211" s="38">
        <v>515.80000000000007</v>
      </c>
      <c r="I211" s="38">
        <v>503.90000000000009</v>
      </c>
      <c r="J211" s="38">
        <v>544</v>
      </c>
      <c r="K211" s="38">
        <v>555.89999999999986</v>
      </c>
      <c r="L211" s="38">
        <v>564.04999999999995</v>
      </c>
      <c r="M211" s="28">
        <v>547.75</v>
      </c>
      <c r="N211" s="28">
        <v>527.70000000000005</v>
      </c>
      <c r="O211" s="39">
        <v>32006400</v>
      </c>
      <c r="P211" s="40">
        <v>4.7513066093175625E-4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44679</v>
      </c>
      <c r="E212" s="37">
        <v>267.60000000000002</v>
      </c>
      <c r="F212" s="37">
        <v>270.41666666666669</v>
      </c>
      <c r="G212" s="38">
        <v>259.33333333333337</v>
      </c>
      <c r="H212" s="38">
        <v>251.06666666666666</v>
      </c>
      <c r="I212" s="38">
        <v>239.98333333333335</v>
      </c>
      <c r="J212" s="38">
        <v>278.68333333333339</v>
      </c>
      <c r="K212" s="38">
        <v>289.76666666666677</v>
      </c>
      <c r="L212" s="38">
        <v>298.03333333333342</v>
      </c>
      <c r="M212" s="28">
        <v>281.5</v>
      </c>
      <c r="N212" s="28">
        <v>262.14999999999998</v>
      </c>
      <c r="O212" s="39">
        <v>86319000</v>
      </c>
      <c r="P212" s="40">
        <v>-1.7718148299877098E-2</v>
      </c>
    </row>
    <row r="213" spans="1:16" ht="12.75" customHeight="1">
      <c r="A213" s="28">
        <v>203</v>
      </c>
      <c r="B213" s="29" t="s">
        <v>47</v>
      </c>
      <c r="C213" s="30" t="s">
        <v>865</v>
      </c>
      <c r="D213" s="31">
        <v>44679</v>
      </c>
      <c r="E213" s="37">
        <v>356.2</v>
      </c>
      <c r="F213" s="37">
        <v>359.40000000000003</v>
      </c>
      <c r="G213" s="38">
        <v>349.00000000000006</v>
      </c>
      <c r="H213" s="38">
        <v>341.8</v>
      </c>
      <c r="I213" s="38">
        <v>331.40000000000003</v>
      </c>
      <c r="J213" s="38">
        <v>366.60000000000008</v>
      </c>
      <c r="K213" s="38">
        <v>377.00000000000006</v>
      </c>
      <c r="L213" s="38">
        <v>384.2000000000001</v>
      </c>
      <c r="M213" s="28">
        <v>369.8</v>
      </c>
      <c r="N213" s="28">
        <v>352.2</v>
      </c>
      <c r="O213" s="39">
        <v>18064200</v>
      </c>
      <c r="P213" s="40">
        <v>-1.3338139870223503E-2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5"/>
      <c r="C216" s="295"/>
      <c r="D216" s="326"/>
      <c r="E216" s="296"/>
      <c r="F216" s="296"/>
      <c r="G216" s="327"/>
      <c r="H216" s="327"/>
      <c r="I216" s="327"/>
      <c r="J216" s="327"/>
      <c r="K216" s="327"/>
      <c r="L216" s="327"/>
      <c r="M216" s="295"/>
      <c r="N216" s="295"/>
      <c r="O216" s="328"/>
      <c r="P216" s="329"/>
    </row>
    <row r="217" spans="1:16" ht="12.75" customHeight="1">
      <c r="A217" s="295"/>
      <c r="B217" s="325"/>
      <c r="C217" s="295"/>
      <c r="D217" s="326"/>
      <c r="E217" s="296"/>
      <c r="F217" s="296"/>
      <c r="G217" s="327"/>
      <c r="H217" s="327"/>
      <c r="I217" s="327"/>
      <c r="J217" s="327"/>
      <c r="K217" s="327"/>
      <c r="L217" s="327"/>
      <c r="M217" s="295"/>
      <c r="N217" s="295"/>
      <c r="O217" s="328"/>
      <c r="P217" s="329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H24" sqref="H24:H2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44671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4" t="s">
        <v>16</v>
      </c>
      <c r="B8" s="466"/>
      <c r="C8" s="470" t="s">
        <v>20</v>
      </c>
      <c r="D8" s="470" t="s">
        <v>21</v>
      </c>
      <c r="E8" s="461" t="s">
        <v>22</v>
      </c>
      <c r="F8" s="462"/>
      <c r="G8" s="463"/>
      <c r="H8" s="461" t="s">
        <v>23</v>
      </c>
      <c r="I8" s="462"/>
      <c r="J8" s="463"/>
      <c r="K8" s="23"/>
      <c r="L8" s="50"/>
      <c r="M8" s="50"/>
      <c r="N8" s="1"/>
      <c r="O8" s="1"/>
    </row>
    <row r="9" spans="1:15" ht="36" customHeight="1">
      <c r="A9" s="468"/>
      <c r="B9" s="469"/>
      <c r="C9" s="469"/>
      <c r="D9" s="46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16958.650000000001</v>
      </c>
      <c r="D10" s="32">
        <v>17019.666666666668</v>
      </c>
      <c r="E10" s="32">
        <v>16763.683333333334</v>
      </c>
      <c r="F10" s="32">
        <v>16568.716666666667</v>
      </c>
      <c r="G10" s="32">
        <v>16312.733333333334</v>
      </c>
      <c r="H10" s="32">
        <v>17214.633333333335</v>
      </c>
      <c r="I10" s="32">
        <v>17470.616666666665</v>
      </c>
      <c r="J10" s="32">
        <v>17665.583333333336</v>
      </c>
      <c r="K10" s="34">
        <v>17275.650000000001</v>
      </c>
      <c r="L10" s="34">
        <v>16824.7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36341.599999999999</v>
      </c>
      <c r="D11" s="37">
        <v>36463.816666666666</v>
      </c>
      <c r="E11" s="37">
        <v>35804.083333333328</v>
      </c>
      <c r="F11" s="37">
        <v>35266.566666666666</v>
      </c>
      <c r="G11" s="37">
        <v>34606.833333333328</v>
      </c>
      <c r="H11" s="37">
        <v>37001.333333333328</v>
      </c>
      <c r="I11" s="37">
        <v>37661.066666666666</v>
      </c>
      <c r="J11" s="37">
        <v>38198.583333333328</v>
      </c>
      <c r="K11" s="28">
        <v>37123.550000000003</v>
      </c>
      <c r="L11" s="28">
        <v>35926.300000000003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2767.45</v>
      </c>
      <c r="D12" s="37">
        <v>2781.1166666666668</v>
      </c>
      <c r="E12" s="37">
        <v>2734.4833333333336</v>
      </c>
      <c r="F12" s="37">
        <v>2701.5166666666669</v>
      </c>
      <c r="G12" s="37">
        <v>2654.8833333333337</v>
      </c>
      <c r="H12" s="37">
        <v>2814.0833333333335</v>
      </c>
      <c r="I12" s="37">
        <v>2860.7166666666667</v>
      </c>
      <c r="J12" s="37">
        <v>2893.6833333333334</v>
      </c>
      <c r="K12" s="28">
        <v>2827.75</v>
      </c>
      <c r="L12" s="28">
        <v>2748.15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5102.8500000000004</v>
      </c>
      <c r="D13" s="37">
        <v>5118.4000000000005</v>
      </c>
      <c r="E13" s="37">
        <v>5049.7500000000009</v>
      </c>
      <c r="F13" s="37">
        <v>4996.6500000000005</v>
      </c>
      <c r="G13" s="37">
        <v>4928.0000000000009</v>
      </c>
      <c r="H13" s="37">
        <v>5171.5000000000009</v>
      </c>
      <c r="I13" s="37">
        <v>5240.1500000000005</v>
      </c>
      <c r="J13" s="37">
        <v>5293.2500000000009</v>
      </c>
      <c r="K13" s="28">
        <v>5187.05</v>
      </c>
      <c r="L13" s="28">
        <v>5065.3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31804.2</v>
      </c>
      <c r="D14" s="37">
        <v>32160.733333333337</v>
      </c>
      <c r="E14" s="37">
        <v>31212.816666666673</v>
      </c>
      <c r="F14" s="37">
        <v>30621.433333333334</v>
      </c>
      <c r="G14" s="37">
        <v>29673.51666666667</v>
      </c>
      <c r="H14" s="37">
        <v>32752.116666666676</v>
      </c>
      <c r="I14" s="37">
        <v>33700.03333333334</v>
      </c>
      <c r="J14" s="37">
        <v>34291.416666666679</v>
      </c>
      <c r="K14" s="28">
        <v>33108.65</v>
      </c>
      <c r="L14" s="28">
        <v>31569.35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4426</v>
      </c>
      <c r="D15" s="37">
        <v>4446.1333333333332</v>
      </c>
      <c r="E15" s="37">
        <v>4375.1166666666668</v>
      </c>
      <c r="F15" s="37">
        <v>4324.2333333333336</v>
      </c>
      <c r="G15" s="37">
        <v>4253.2166666666672</v>
      </c>
      <c r="H15" s="37">
        <v>4497.0166666666664</v>
      </c>
      <c r="I15" s="37">
        <v>4568.0333333333328</v>
      </c>
      <c r="J15" s="37">
        <v>4618.9166666666661</v>
      </c>
      <c r="K15" s="28">
        <v>4517.1499999999996</v>
      </c>
      <c r="L15" s="28">
        <v>4395.25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8253.2999999999993</v>
      </c>
      <c r="D16" s="37">
        <v>8291.4166666666661</v>
      </c>
      <c r="E16" s="37">
        <v>8135.2833333333328</v>
      </c>
      <c r="F16" s="37">
        <v>8017.2666666666664</v>
      </c>
      <c r="G16" s="37">
        <v>7861.1333333333332</v>
      </c>
      <c r="H16" s="37">
        <v>8409.4333333333325</v>
      </c>
      <c r="I16" s="37">
        <v>8565.5666666666675</v>
      </c>
      <c r="J16" s="37">
        <v>8683.5833333333321</v>
      </c>
      <c r="K16" s="28">
        <v>8447.5499999999993</v>
      </c>
      <c r="L16" s="28">
        <v>8173.4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2056.5</v>
      </c>
      <c r="D17" s="37">
        <v>2084.8833333333337</v>
      </c>
      <c r="E17" s="37">
        <v>1995.1666666666674</v>
      </c>
      <c r="F17" s="37">
        <v>1933.8333333333337</v>
      </c>
      <c r="G17" s="37">
        <v>1844.1166666666675</v>
      </c>
      <c r="H17" s="37">
        <v>2146.2166666666672</v>
      </c>
      <c r="I17" s="37">
        <v>2235.9333333333334</v>
      </c>
      <c r="J17" s="37">
        <v>2297.2666666666673</v>
      </c>
      <c r="K17" s="28">
        <v>2174.6</v>
      </c>
      <c r="L17" s="28">
        <v>2023.55</v>
      </c>
      <c r="M17" s="28">
        <v>8.2474000000000007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1420.5</v>
      </c>
      <c r="D18" s="37">
        <v>1425.1166666666668</v>
      </c>
      <c r="E18" s="37">
        <v>1390.4833333333336</v>
      </c>
      <c r="F18" s="37">
        <v>1360.4666666666667</v>
      </c>
      <c r="G18" s="37">
        <v>1325.8333333333335</v>
      </c>
      <c r="H18" s="37">
        <v>1455.1333333333337</v>
      </c>
      <c r="I18" s="37">
        <v>1489.7666666666669</v>
      </c>
      <c r="J18" s="37">
        <v>1519.7833333333338</v>
      </c>
      <c r="K18" s="28">
        <v>1459.75</v>
      </c>
      <c r="L18" s="28">
        <v>1395.1</v>
      </c>
      <c r="M18" s="28">
        <v>45.852490000000003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939.2</v>
      </c>
      <c r="D19" s="37">
        <v>938.86666666666667</v>
      </c>
      <c r="E19" s="37">
        <v>923.43333333333339</v>
      </c>
      <c r="F19" s="37">
        <v>907.66666666666674</v>
      </c>
      <c r="G19" s="37">
        <v>892.23333333333346</v>
      </c>
      <c r="H19" s="37">
        <v>954.63333333333333</v>
      </c>
      <c r="I19" s="37">
        <v>970.06666666666649</v>
      </c>
      <c r="J19" s="37">
        <v>985.83333333333326</v>
      </c>
      <c r="K19" s="28">
        <v>954.3</v>
      </c>
      <c r="L19" s="28">
        <v>923.1</v>
      </c>
      <c r="M19" s="28">
        <v>5.08256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2168.3000000000002</v>
      </c>
      <c r="D20" s="37">
        <v>2187.7999999999997</v>
      </c>
      <c r="E20" s="37">
        <v>2120.5999999999995</v>
      </c>
      <c r="F20" s="37">
        <v>2072.8999999999996</v>
      </c>
      <c r="G20" s="37">
        <v>2005.6999999999994</v>
      </c>
      <c r="H20" s="37">
        <v>2235.4999999999995</v>
      </c>
      <c r="I20" s="37">
        <v>2302.6999999999994</v>
      </c>
      <c r="J20" s="37">
        <v>2350.3999999999996</v>
      </c>
      <c r="K20" s="28">
        <v>2255</v>
      </c>
      <c r="L20" s="28">
        <v>2140.1</v>
      </c>
      <c r="M20" s="28">
        <v>16.392189999999999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2911.95</v>
      </c>
      <c r="D21" s="37">
        <v>2903.9833333333336</v>
      </c>
      <c r="E21" s="37">
        <v>2757.9666666666672</v>
      </c>
      <c r="F21" s="37">
        <v>2603.9833333333336</v>
      </c>
      <c r="G21" s="37">
        <v>2457.9666666666672</v>
      </c>
      <c r="H21" s="37">
        <v>3057.9666666666672</v>
      </c>
      <c r="I21" s="37">
        <v>3203.9833333333336</v>
      </c>
      <c r="J21" s="37">
        <v>3357.9666666666672</v>
      </c>
      <c r="K21" s="28">
        <v>3050</v>
      </c>
      <c r="L21" s="28">
        <v>2750</v>
      </c>
      <c r="M21" s="28">
        <v>25.29522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819.3</v>
      </c>
      <c r="D22" s="37">
        <v>825.51666666666677</v>
      </c>
      <c r="E22" s="37">
        <v>800.78333333333353</v>
      </c>
      <c r="F22" s="37">
        <v>782.26666666666677</v>
      </c>
      <c r="G22" s="37">
        <v>757.53333333333353</v>
      </c>
      <c r="H22" s="37">
        <v>844.03333333333353</v>
      </c>
      <c r="I22" s="37">
        <v>868.76666666666688</v>
      </c>
      <c r="J22" s="37">
        <v>887.28333333333353</v>
      </c>
      <c r="K22" s="28">
        <v>850.25</v>
      </c>
      <c r="L22" s="28">
        <v>807</v>
      </c>
      <c r="M22" s="28">
        <v>44.723199999999999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2369.4</v>
      </c>
      <c r="D23" s="37">
        <v>2407.1333333333332</v>
      </c>
      <c r="E23" s="37">
        <v>2262.2666666666664</v>
      </c>
      <c r="F23" s="37">
        <v>2155.1333333333332</v>
      </c>
      <c r="G23" s="37">
        <v>2010.2666666666664</v>
      </c>
      <c r="H23" s="37">
        <v>2514.2666666666664</v>
      </c>
      <c r="I23" s="37">
        <v>2659.1333333333332</v>
      </c>
      <c r="J23" s="37">
        <v>2766.2666666666664</v>
      </c>
      <c r="K23" s="28">
        <v>2552</v>
      </c>
      <c r="L23" s="28">
        <v>2300</v>
      </c>
      <c r="M23" s="28">
        <v>4.2080900000000003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2598.0500000000002</v>
      </c>
      <c r="D24" s="37">
        <v>2622.6166666666668</v>
      </c>
      <c r="E24" s="37">
        <v>2436.4833333333336</v>
      </c>
      <c r="F24" s="37">
        <v>2274.916666666667</v>
      </c>
      <c r="G24" s="37">
        <v>2088.7833333333338</v>
      </c>
      <c r="H24" s="37">
        <v>2784.1833333333334</v>
      </c>
      <c r="I24" s="37">
        <v>2970.3166666666666</v>
      </c>
      <c r="J24" s="37">
        <v>3131.8833333333332</v>
      </c>
      <c r="K24" s="28">
        <v>2808.75</v>
      </c>
      <c r="L24" s="28">
        <v>2461.0500000000002</v>
      </c>
      <c r="M24" s="28">
        <v>7.43147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109.75</v>
      </c>
      <c r="D25" s="37">
        <v>111.14999999999999</v>
      </c>
      <c r="E25" s="37">
        <v>106.59999999999998</v>
      </c>
      <c r="F25" s="37">
        <v>103.44999999999999</v>
      </c>
      <c r="G25" s="37">
        <v>98.899999999999977</v>
      </c>
      <c r="H25" s="37">
        <v>114.29999999999998</v>
      </c>
      <c r="I25" s="37">
        <v>118.85</v>
      </c>
      <c r="J25" s="37">
        <v>121.99999999999999</v>
      </c>
      <c r="K25" s="28">
        <v>115.7</v>
      </c>
      <c r="L25" s="28">
        <v>108</v>
      </c>
      <c r="M25" s="28">
        <v>69.519859999999994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292.85000000000002</v>
      </c>
      <c r="D26" s="37">
        <v>292.2166666666667</v>
      </c>
      <c r="E26" s="37">
        <v>283.63333333333338</v>
      </c>
      <c r="F26" s="37">
        <v>274.41666666666669</v>
      </c>
      <c r="G26" s="37">
        <v>265.83333333333337</v>
      </c>
      <c r="H26" s="37">
        <v>301.43333333333339</v>
      </c>
      <c r="I26" s="37">
        <v>310.01666666666665</v>
      </c>
      <c r="J26" s="37">
        <v>319.23333333333341</v>
      </c>
      <c r="K26" s="28">
        <v>300.8</v>
      </c>
      <c r="L26" s="28">
        <v>283</v>
      </c>
      <c r="M26" s="28">
        <v>25.345880000000001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1763</v>
      </c>
      <c r="D27" s="37">
        <v>1766.6666666666667</v>
      </c>
      <c r="E27" s="37">
        <v>1734.3333333333335</v>
      </c>
      <c r="F27" s="37">
        <v>1705.6666666666667</v>
      </c>
      <c r="G27" s="37">
        <v>1673.3333333333335</v>
      </c>
      <c r="H27" s="37">
        <v>1795.3333333333335</v>
      </c>
      <c r="I27" s="37">
        <v>1827.666666666667</v>
      </c>
      <c r="J27" s="37">
        <v>1856.3333333333335</v>
      </c>
      <c r="K27" s="28">
        <v>1799</v>
      </c>
      <c r="L27" s="28">
        <v>1738</v>
      </c>
      <c r="M27" s="28">
        <v>1.4073500000000001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749.7</v>
      </c>
      <c r="D28" s="37">
        <v>756.56666666666661</v>
      </c>
      <c r="E28" s="37">
        <v>738.13333333333321</v>
      </c>
      <c r="F28" s="37">
        <v>726.56666666666661</v>
      </c>
      <c r="G28" s="37">
        <v>708.13333333333321</v>
      </c>
      <c r="H28" s="37">
        <v>768.13333333333321</v>
      </c>
      <c r="I28" s="37">
        <v>786.56666666666661</v>
      </c>
      <c r="J28" s="37">
        <v>798.13333333333321</v>
      </c>
      <c r="K28" s="28">
        <v>775</v>
      </c>
      <c r="L28" s="28">
        <v>745</v>
      </c>
      <c r="M28" s="28">
        <v>3.1449799999999999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3374.85</v>
      </c>
      <c r="D29" s="37">
        <v>3418.8000000000006</v>
      </c>
      <c r="E29" s="37">
        <v>3322.6000000000013</v>
      </c>
      <c r="F29" s="37">
        <v>3270.3500000000008</v>
      </c>
      <c r="G29" s="37">
        <v>3174.1500000000015</v>
      </c>
      <c r="H29" s="37">
        <v>3471.0500000000011</v>
      </c>
      <c r="I29" s="37">
        <v>3567.2500000000009</v>
      </c>
      <c r="J29" s="37">
        <v>3619.5000000000009</v>
      </c>
      <c r="K29" s="28">
        <v>3515</v>
      </c>
      <c r="L29" s="28">
        <v>3366.55</v>
      </c>
      <c r="M29" s="28">
        <v>0.87763000000000002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559.35</v>
      </c>
      <c r="D30" s="37">
        <v>565.53333333333342</v>
      </c>
      <c r="E30" s="37">
        <v>546.61666666666679</v>
      </c>
      <c r="F30" s="37">
        <v>533.88333333333333</v>
      </c>
      <c r="G30" s="37">
        <v>514.9666666666667</v>
      </c>
      <c r="H30" s="37">
        <v>578.26666666666688</v>
      </c>
      <c r="I30" s="37">
        <v>597.18333333333362</v>
      </c>
      <c r="J30" s="37">
        <v>609.91666666666697</v>
      </c>
      <c r="K30" s="28">
        <v>584.45000000000005</v>
      </c>
      <c r="L30" s="28">
        <v>552.79999999999995</v>
      </c>
      <c r="M30" s="28">
        <v>7.4692600000000002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354.25</v>
      </c>
      <c r="D31" s="37">
        <v>358.41666666666669</v>
      </c>
      <c r="E31" s="37">
        <v>346.83333333333337</v>
      </c>
      <c r="F31" s="37">
        <v>339.41666666666669</v>
      </c>
      <c r="G31" s="37">
        <v>327.83333333333337</v>
      </c>
      <c r="H31" s="37">
        <v>365.83333333333337</v>
      </c>
      <c r="I31" s="37">
        <v>377.41666666666674</v>
      </c>
      <c r="J31" s="37">
        <v>384.83333333333337</v>
      </c>
      <c r="K31" s="28">
        <v>370</v>
      </c>
      <c r="L31" s="28">
        <v>351</v>
      </c>
      <c r="M31" s="28">
        <v>99.712389999999999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4816.3500000000004</v>
      </c>
      <c r="D32" s="37">
        <v>4756.583333333333</v>
      </c>
      <c r="E32" s="37">
        <v>4643.1666666666661</v>
      </c>
      <c r="F32" s="37">
        <v>4469.9833333333327</v>
      </c>
      <c r="G32" s="37">
        <v>4356.5666666666657</v>
      </c>
      <c r="H32" s="37">
        <v>4929.7666666666664</v>
      </c>
      <c r="I32" s="37">
        <v>5043.1833333333325</v>
      </c>
      <c r="J32" s="37">
        <v>5216.3666666666668</v>
      </c>
      <c r="K32" s="28">
        <v>4870</v>
      </c>
      <c r="L32" s="28">
        <v>4583.3999999999996</v>
      </c>
      <c r="M32" s="28">
        <v>17.13344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189.2</v>
      </c>
      <c r="D33" s="37">
        <v>190</v>
      </c>
      <c r="E33" s="37">
        <v>186.2</v>
      </c>
      <c r="F33" s="37">
        <v>183.2</v>
      </c>
      <c r="G33" s="37">
        <v>179.39999999999998</v>
      </c>
      <c r="H33" s="37">
        <v>193</v>
      </c>
      <c r="I33" s="37">
        <v>196.8</v>
      </c>
      <c r="J33" s="37">
        <v>199.8</v>
      </c>
      <c r="K33" s="28">
        <v>193.8</v>
      </c>
      <c r="L33" s="28">
        <v>187</v>
      </c>
      <c r="M33" s="28">
        <v>22.900539999999999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124.5</v>
      </c>
      <c r="D34" s="37">
        <v>125.64999999999999</v>
      </c>
      <c r="E34" s="37">
        <v>122.04999999999998</v>
      </c>
      <c r="F34" s="37">
        <v>119.6</v>
      </c>
      <c r="G34" s="37">
        <v>115.99999999999999</v>
      </c>
      <c r="H34" s="37">
        <v>128.09999999999997</v>
      </c>
      <c r="I34" s="37">
        <v>131.69999999999999</v>
      </c>
      <c r="J34" s="37">
        <v>134.14999999999998</v>
      </c>
      <c r="K34" s="28">
        <v>129.25</v>
      </c>
      <c r="L34" s="28">
        <v>123.2</v>
      </c>
      <c r="M34" s="28">
        <v>72.471209999999999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2991.2</v>
      </c>
      <c r="D35" s="37">
        <v>3006.7999999999997</v>
      </c>
      <c r="E35" s="37">
        <v>2954.3999999999996</v>
      </c>
      <c r="F35" s="37">
        <v>2917.6</v>
      </c>
      <c r="G35" s="37">
        <v>2865.2</v>
      </c>
      <c r="H35" s="37">
        <v>3043.5999999999995</v>
      </c>
      <c r="I35" s="37">
        <v>3096</v>
      </c>
      <c r="J35" s="37">
        <v>3132.7999999999993</v>
      </c>
      <c r="K35" s="28">
        <v>3059.2</v>
      </c>
      <c r="L35" s="28">
        <v>2970</v>
      </c>
      <c r="M35" s="28">
        <v>7.4978199999999999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2088.9499999999998</v>
      </c>
      <c r="D36" s="37">
        <v>2094.9833333333331</v>
      </c>
      <c r="E36" s="37">
        <v>2054.9666666666662</v>
      </c>
      <c r="F36" s="37">
        <v>2020.9833333333331</v>
      </c>
      <c r="G36" s="37">
        <v>1980.9666666666662</v>
      </c>
      <c r="H36" s="37">
        <v>2128.9666666666662</v>
      </c>
      <c r="I36" s="37">
        <v>2168.9833333333336</v>
      </c>
      <c r="J36" s="37">
        <v>2202.9666666666662</v>
      </c>
      <c r="K36" s="28">
        <v>2135</v>
      </c>
      <c r="L36" s="28">
        <v>2061</v>
      </c>
      <c r="M36" s="28">
        <v>3.7122299999999999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662.15</v>
      </c>
      <c r="D37" s="37">
        <v>666.4</v>
      </c>
      <c r="E37" s="37">
        <v>647.75</v>
      </c>
      <c r="F37" s="37">
        <v>633.35</v>
      </c>
      <c r="G37" s="37">
        <v>614.70000000000005</v>
      </c>
      <c r="H37" s="37">
        <v>680.8</v>
      </c>
      <c r="I37" s="37">
        <v>699.44999999999982</v>
      </c>
      <c r="J37" s="37">
        <v>713.84999999999991</v>
      </c>
      <c r="K37" s="28">
        <v>685.05</v>
      </c>
      <c r="L37" s="28">
        <v>652</v>
      </c>
      <c r="M37" s="28">
        <v>15.32926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4008.9</v>
      </c>
      <c r="D38" s="37">
        <v>4038.6</v>
      </c>
      <c r="E38" s="37">
        <v>3945.3</v>
      </c>
      <c r="F38" s="37">
        <v>3881.7000000000003</v>
      </c>
      <c r="G38" s="37">
        <v>3788.4000000000005</v>
      </c>
      <c r="H38" s="37">
        <v>4102.2</v>
      </c>
      <c r="I38" s="37">
        <v>4195.5</v>
      </c>
      <c r="J38" s="37">
        <v>4259.0999999999995</v>
      </c>
      <c r="K38" s="28">
        <v>4131.8999999999996</v>
      </c>
      <c r="L38" s="28">
        <v>3975</v>
      </c>
      <c r="M38" s="28">
        <v>2.2219500000000001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797.8</v>
      </c>
      <c r="D39" s="37">
        <v>799.85</v>
      </c>
      <c r="E39" s="37">
        <v>783.5</v>
      </c>
      <c r="F39" s="37">
        <v>769.19999999999993</v>
      </c>
      <c r="G39" s="37">
        <v>752.84999999999991</v>
      </c>
      <c r="H39" s="37">
        <v>814.15000000000009</v>
      </c>
      <c r="I39" s="37">
        <v>830.50000000000023</v>
      </c>
      <c r="J39" s="37">
        <v>844.80000000000018</v>
      </c>
      <c r="K39" s="28">
        <v>816.2</v>
      </c>
      <c r="L39" s="28">
        <v>785.55</v>
      </c>
      <c r="M39" s="28">
        <v>87.118160000000003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3657.15</v>
      </c>
      <c r="D40" s="37">
        <v>3683.3666666666668</v>
      </c>
      <c r="E40" s="37">
        <v>3592.1333333333337</v>
      </c>
      <c r="F40" s="37">
        <v>3527.1166666666668</v>
      </c>
      <c r="G40" s="37">
        <v>3435.8833333333337</v>
      </c>
      <c r="H40" s="37">
        <v>3748.3833333333337</v>
      </c>
      <c r="I40" s="37">
        <v>3839.6166666666672</v>
      </c>
      <c r="J40" s="37">
        <v>3904.6333333333337</v>
      </c>
      <c r="K40" s="28">
        <v>3774.6</v>
      </c>
      <c r="L40" s="28">
        <v>3618.35</v>
      </c>
      <c r="M40" s="28">
        <v>2.1191800000000001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7259.55</v>
      </c>
      <c r="D41" s="37">
        <v>7284.6166666666659</v>
      </c>
      <c r="E41" s="37">
        <v>7125.9333333333316</v>
      </c>
      <c r="F41" s="37">
        <v>6992.3166666666657</v>
      </c>
      <c r="G41" s="37">
        <v>6833.6333333333314</v>
      </c>
      <c r="H41" s="37">
        <v>7418.2333333333318</v>
      </c>
      <c r="I41" s="37">
        <v>7576.9166666666661</v>
      </c>
      <c r="J41" s="37">
        <v>7710.5333333333319</v>
      </c>
      <c r="K41" s="28">
        <v>7443.3</v>
      </c>
      <c r="L41" s="28">
        <v>7151</v>
      </c>
      <c r="M41" s="28">
        <v>11.911099999999999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15720.55</v>
      </c>
      <c r="D42" s="37">
        <v>15797.35</v>
      </c>
      <c r="E42" s="37">
        <v>15514.7</v>
      </c>
      <c r="F42" s="37">
        <v>15308.85</v>
      </c>
      <c r="G42" s="37">
        <v>15026.2</v>
      </c>
      <c r="H42" s="37">
        <v>16003.2</v>
      </c>
      <c r="I42" s="37">
        <v>16285.849999999999</v>
      </c>
      <c r="J42" s="37">
        <v>16491.7</v>
      </c>
      <c r="K42" s="28">
        <v>16080</v>
      </c>
      <c r="L42" s="28">
        <v>15591.5</v>
      </c>
      <c r="M42" s="28">
        <v>2.5969600000000002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5191.3</v>
      </c>
      <c r="D43" s="37">
        <v>5225.5999999999995</v>
      </c>
      <c r="E43" s="37">
        <v>5074.1999999999989</v>
      </c>
      <c r="F43" s="37">
        <v>4957.0999999999995</v>
      </c>
      <c r="G43" s="37">
        <v>4805.6999999999989</v>
      </c>
      <c r="H43" s="37">
        <v>5342.6999999999989</v>
      </c>
      <c r="I43" s="37">
        <v>5494.0999999999985</v>
      </c>
      <c r="J43" s="37">
        <v>5611.1999999999989</v>
      </c>
      <c r="K43" s="28">
        <v>5377</v>
      </c>
      <c r="L43" s="28">
        <v>5108.5</v>
      </c>
      <c r="M43" s="28">
        <v>2.08772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2097.9499999999998</v>
      </c>
      <c r="D44" s="37">
        <v>2114.9666666666667</v>
      </c>
      <c r="E44" s="37">
        <v>2057.9833333333336</v>
      </c>
      <c r="F44" s="37">
        <v>2018.0166666666669</v>
      </c>
      <c r="G44" s="37">
        <v>1961.0333333333338</v>
      </c>
      <c r="H44" s="37">
        <v>2154.9333333333334</v>
      </c>
      <c r="I44" s="37">
        <v>2211.9166666666661</v>
      </c>
      <c r="J44" s="37">
        <v>2251.8833333333332</v>
      </c>
      <c r="K44" s="28">
        <v>2171.9499999999998</v>
      </c>
      <c r="L44" s="28">
        <v>2075</v>
      </c>
      <c r="M44" s="28">
        <v>4.2217799999999999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323.60000000000002</v>
      </c>
      <c r="D45" s="37">
        <v>325.15000000000003</v>
      </c>
      <c r="E45" s="37">
        <v>315.30000000000007</v>
      </c>
      <c r="F45" s="37">
        <v>307.00000000000006</v>
      </c>
      <c r="G45" s="37">
        <v>297.15000000000009</v>
      </c>
      <c r="H45" s="37">
        <v>333.45000000000005</v>
      </c>
      <c r="I45" s="37">
        <v>343.30000000000007</v>
      </c>
      <c r="J45" s="37">
        <v>351.6</v>
      </c>
      <c r="K45" s="28">
        <v>335</v>
      </c>
      <c r="L45" s="28">
        <v>316.85000000000002</v>
      </c>
      <c r="M45" s="28">
        <v>132.63247999999999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113.05</v>
      </c>
      <c r="D46" s="37">
        <v>113.78333333333335</v>
      </c>
      <c r="E46" s="37">
        <v>110.86666666666669</v>
      </c>
      <c r="F46" s="37">
        <v>108.68333333333334</v>
      </c>
      <c r="G46" s="37">
        <v>105.76666666666668</v>
      </c>
      <c r="H46" s="37">
        <v>115.9666666666667</v>
      </c>
      <c r="I46" s="37">
        <v>118.88333333333335</v>
      </c>
      <c r="J46" s="37">
        <v>121.06666666666671</v>
      </c>
      <c r="K46" s="28">
        <v>116.7</v>
      </c>
      <c r="L46" s="28">
        <v>111.6</v>
      </c>
      <c r="M46" s="28">
        <v>298.39720999999997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49.45</v>
      </c>
      <c r="D47" s="37">
        <v>49.6</v>
      </c>
      <c r="E47" s="37">
        <v>48.35</v>
      </c>
      <c r="F47" s="37">
        <v>47.25</v>
      </c>
      <c r="G47" s="37">
        <v>46</v>
      </c>
      <c r="H47" s="37">
        <v>50.7</v>
      </c>
      <c r="I47" s="37">
        <v>51.95</v>
      </c>
      <c r="J47" s="37">
        <v>53.050000000000004</v>
      </c>
      <c r="K47" s="28">
        <v>50.85</v>
      </c>
      <c r="L47" s="28">
        <v>48.5</v>
      </c>
      <c r="M47" s="28">
        <v>33.052140000000001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1925.6</v>
      </c>
      <c r="D48" s="37">
        <v>1938.5</v>
      </c>
      <c r="E48" s="37">
        <v>1887.1</v>
      </c>
      <c r="F48" s="37">
        <v>1848.6</v>
      </c>
      <c r="G48" s="37">
        <v>1797.1999999999998</v>
      </c>
      <c r="H48" s="37">
        <v>1977</v>
      </c>
      <c r="I48" s="37">
        <v>2028.4</v>
      </c>
      <c r="J48" s="37">
        <v>2066.9</v>
      </c>
      <c r="K48" s="28">
        <v>1989.9</v>
      </c>
      <c r="L48" s="28">
        <v>1900</v>
      </c>
      <c r="M48" s="28">
        <v>4.2395699999999996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702.7</v>
      </c>
      <c r="D49" s="37">
        <v>709.18333333333339</v>
      </c>
      <c r="E49" s="37">
        <v>689.76666666666677</v>
      </c>
      <c r="F49" s="37">
        <v>676.83333333333337</v>
      </c>
      <c r="G49" s="37">
        <v>657.41666666666674</v>
      </c>
      <c r="H49" s="37">
        <v>722.11666666666679</v>
      </c>
      <c r="I49" s="37">
        <v>741.5333333333333</v>
      </c>
      <c r="J49" s="37">
        <v>754.46666666666681</v>
      </c>
      <c r="K49" s="28">
        <v>728.6</v>
      </c>
      <c r="L49" s="28">
        <v>696.25</v>
      </c>
      <c r="M49" s="28">
        <v>2.4376000000000002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250.3</v>
      </c>
      <c r="D50" s="37">
        <v>252.61666666666667</v>
      </c>
      <c r="E50" s="37">
        <v>245.73333333333335</v>
      </c>
      <c r="F50" s="37">
        <v>241.16666666666669</v>
      </c>
      <c r="G50" s="37">
        <v>234.28333333333336</v>
      </c>
      <c r="H50" s="37">
        <v>257.18333333333334</v>
      </c>
      <c r="I50" s="37">
        <v>264.06666666666666</v>
      </c>
      <c r="J50" s="37">
        <v>268.63333333333333</v>
      </c>
      <c r="K50" s="28">
        <v>259.5</v>
      </c>
      <c r="L50" s="28">
        <v>248.05</v>
      </c>
      <c r="M50" s="28">
        <v>130.64282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725.95</v>
      </c>
      <c r="D51" s="37">
        <v>728.91666666666663</v>
      </c>
      <c r="E51" s="37">
        <v>715.33333333333326</v>
      </c>
      <c r="F51" s="37">
        <v>704.71666666666658</v>
      </c>
      <c r="G51" s="37">
        <v>691.13333333333321</v>
      </c>
      <c r="H51" s="37">
        <v>739.5333333333333</v>
      </c>
      <c r="I51" s="37">
        <v>753.11666666666656</v>
      </c>
      <c r="J51" s="37">
        <v>763.73333333333335</v>
      </c>
      <c r="K51" s="28">
        <v>742.5</v>
      </c>
      <c r="L51" s="28">
        <v>718.3</v>
      </c>
      <c r="M51" s="28">
        <v>11.18319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53.55</v>
      </c>
      <c r="D52" s="37">
        <v>54.033333333333331</v>
      </c>
      <c r="E52" s="37">
        <v>52.166666666666664</v>
      </c>
      <c r="F52" s="37">
        <v>50.783333333333331</v>
      </c>
      <c r="G52" s="37">
        <v>48.916666666666664</v>
      </c>
      <c r="H52" s="37">
        <v>55.416666666666664</v>
      </c>
      <c r="I52" s="37">
        <v>57.283333333333339</v>
      </c>
      <c r="J52" s="37">
        <v>58.666666666666664</v>
      </c>
      <c r="K52" s="28">
        <v>55.9</v>
      </c>
      <c r="L52" s="28">
        <v>52.65</v>
      </c>
      <c r="M52" s="28">
        <v>265.07026999999999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375.85</v>
      </c>
      <c r="D53" s="37">
        <v>377.56666666666666</v>
      </c>
      <c r="E53" s="37">
        <v>371.2833333333333</v>
      </c>
      <c r="F53" s="37">
        <v>366.71666666666664</v>
      </c>
      <c r="G53" s="37">
        <v>360.43333333333328</v>
      </c>
      <c r="H53" s="37">
        <v>382.13333333333333</v>
      </c>
      <c r="I53" s="37">
        <v>388.41666666666674</v>
      </c>
      <c r="J53" s="37">
        <v>392.98333333333335</v>
      </c>
      <c r="K53" s="28">
        <v>383.85</v>
      </c>
      <c r="L53" s="28">
        <v>373</v>
      </c>
      <c r="M53" s="28">
        <v>57.963270000000001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723.5</v>
      </c>
      <c r="D54" s="37">
        <v>726.44999999999993</v>
      </c>
      <c r="E54" s="37">
        <v>713.89999999999986</v>
      </c>
      <c r="F54" s="37">
        <v>704.3</v>
      </c>
      <c r="G54" s="37">
        <v>691.74999999999989</v>
      </c>
      <c r="H54" s="37">
        <v>736.04999999999984</v>
      </c>
      <c r="I54" s="37">
        <v>748.5999999999998</v>
      </c>
      <c r="J54" s="37">
        <v>758.19999999999982</v>
      </c>
      <c r="K54" s="28">
        <v>739</v>
      </c>
      <c r="L54" s="28">
        <v>716.85</v>
      </c>
      <c r="M54" s="28">
        <v>99.570599999999999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337.95</v>
      </c>
      <c r="D55" s="37">
        <v>339.8</v>
      </c>
      <c r="E55" s="37">
        <v>331.15000000000003</v>
      </c>
      <c r="F55" s="37">
        <v>324.35000000000002</v>
      </c>
      <c r="G55" s="37">
        <v>315.70000000000005</v>
      </c>
      <c r="H55" s="37">
        <v>346.6</v>
      </c>
      <c r="I55" s="37">
        <v>355.25</v>
      </c>
      <c r="J55" s="37">
        <v>362.05</v>
      </c>
      <c r="K55" s="28">
        <v>348.45</v>
      </c>
      <c r="L55" s="28">
        <v>333</v>
      </c>
      <c r="M55" s="28">
        <v>24.389189999999999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14127.55</v>
      </c>
      <c r="D56" s="37">
        <v>14287.599999999999</v>
      </c>
      <c r="E56" s="37">
        <v>13883.049999999997</v>
      </c>
      <c r="F56" s="37">
        <v>13638.55</v>
      </c>
      <c r="G56" s="37">
        <v>13233.999999999998</v>
      </c>
      <c r="H56" s="37">
        <v>14532.099999999997</v>
      </c>
      <c r="I56" s="37">
        <v>14936.65</v>
      </c>
      <c r="J56" s="37">
        <v>15181.149999999996</v>
      </c>
      <c r="K56" s="28">
        <v>14692.15</v>
      </c>
      <c r="L56" s="28">
        <v>14043.1</v>
      </c>
      <c r="M56" s="28">
        <v>0.25638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3267.9</v>
      </c>
      <c r="D57" s="37">
        <v>3300.4</v>
      </c>
      <c r="E57" s="37">
        <v>3212.8</v>
      </c>
      <c r="F57" s="37">
        <v>3157.7000000000003</v>
      </c>
      <c r="G57" s="37">
        <v>3070.1000000000004</v>
      </c>
      <c r="H57" s="37">
        <v>3355.5</v>
      </c>
      <c r="I57" s="37">
        <v>3443.0999999999995</v>
      </c>
      <c r="J57" s="37">
        <v>3498.2</v>
      </c>
      <c r="K57" s="28">
        <v>3388</v>
      </c>
      <c r="L57" s="28">
        <v>3245.3</v>
      </c>
      <c r="M57" s="28">
        <v>2.9668000000000001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829.65</v>
      </c>
      <c r="D58" s="37">
        <v>845.56666666666661</v>
      </c>
      <c r="E58" s="37">
        <v>801.13333333333321</v>
      </c>
      <c r="F58" s="37">
        <v>772.61666666666656</v>
      </c>
      <c r="G58" s="37">
        <v>728.18333333333317</v>
      </c>
      <c r="H58" s="37">
        <v>874.08333333333326</v>
      </c>
      <c r="I58" s="37">
        <v>918.51666666666665</v>
      </c>
      <c r="J58" s="37">
        <v>947.0333333333333</v>
      </c>
      <c r="K58" s="28">
        <v>890</v>
      </c>
      <c r="L58" s="28">
        <v>817.05</v>
      </c>
      <c r="M58" s="28">
        <v>5.3030200000000001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234.65</v>
      </c>
      <c r="D59" s="37">
        <v>236.35</v>
      </c>
      <c r="E59" s="37">
        <v>229.25</v>
      </c>
      <c r="F59" s="37">
        <v>223.85</v>
      </c>
      <c r="G59" s="37">
        <v>216.75</v>
      </c>
      <c r="H59" s="37">
        <v>241.75</v>
      </c>
      <c r="I59" s="37">
        <v>248.84999999999997</v>
      </c>
      <c r="J59" s="37">
        <v>254.25</v>
      </c>
      <c r="K59" s="28">
        <v>243.45</v>
      </c>
      <c r="L59" s="28">
        <v>230.95</v>
      </c>
      <c r="M59" s="28">
        <v>88.88785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104.8</v>
      </c>
      <c r="D60" s="37">
        <v>104.98333333333335</v>
      </c>
      <c r="E60" s="37">
        <v>104.2166666666667</v>
      </c>
      <c r="F60" s="37">
        <v>103.63333333333335</v>
      </c>
      <c r="G60" s="37">
        <v>102.8666666666667</v>
      </c>
      <c r="H60" s="37">
        <v>105.56666666666669</v>
      </c>
      <c r="I60" s="37">
        <v>106.33333333333334</v>
      </c>
      <c r="J60" s="37">
        <v>106.91666666666669</v>
      </c>
      <c r="K60" s="28">
        <v>105.75</v>
      </c>
      <c r="L60" s="28">
        <v>104.4</v>
      </c>
      <c r="M60" s="28">
        <v>12.583780000000001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736.85</v>
      </c>
      <c r="D61" s="37">
        <v>741.98333333333323</v>
      </c>
      <c r="E61" s="37">
        <v>722.61666666666645</v>
      </c>
      <c r="F61" s="37">
        <v>708.38333333333321</v>
      </c>
      <c r="G61" s="37">
        <v>689.01666666666642</v>
      </c>
      <c r="H61" s="37">
        <v>756.21666666666647</v>
      </c>
      <c r="I61" s="37">
        <v>775.58333333333326</v>
      </c>
      <c r="J61" s="37">
        <v>789.81666666666649</v>
      </c>
      <c r="K61" s="28">
        <v>761.35</v>
      </c>
      <c r="L61" s="28">
        <v>727.75</v>
      </c>
      <c r="M61" s="28">
        <v>40.215760000000003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1000.3</v>
      </c>
      <c r="D62" s="37">
        <v>1006.5166666666668</v>
      </c>
      <c r="E62" s="37">
        <v>974.13333333333344</v>
      </c>
      <c r="F62" s="37">
        <v>947.9666666666667</v>
      </c>
      <c r="G62" s="37">
        <v>915.58333333333337</v>
      </c>
      <c r="H62" s="37">
        <v>1032.6833333333334</v>
      </c>
      <c r="I62" s="37">
        <v>1065.0666666666671</v>
      </c>
      <c r="J62" s="37">
        <v>1091.2333333333336</v>
      </c>
      <c r="K62" s="28">
        <v>1038.9000000000001</v>
      </c>
      <c r="L62" s="28">
        <v>980.35</v>
      </c>
      <c r="M62" s="28">
        <v>18.1389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132.4</v>
      </c>
      <c r="D63" s="37">
        <v>134.45000000000002</v>
      </c>
      <c r="E63" s="37">
        <v>128.95000000000005</v>
      </c>
      <c r="F63" s="37">
        <v>125.50000000000003</v>
      </c>
      <c r="G63" s="37">
        <v>120.00000000000006</v>
      </c>
      <c r="H63" s="37">
        <v>137.90000000000003</v>
      </c>
      <c r="I63" s="37">
        <v>143.39999999999998</v>
      </c>
      <c r="J63" s="37">
        <v>146.85000000000002</v>
      </c>
      <c r="K63" s="28">
        <v>139.94999999999999</v>
      </c>
      <c r="L63" s="28">
        <v>131</v>
      </c>
      <c r="M63" s="28">
        <v>15.28228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197.75</v>
      </c>
      <c r="D64" s="37">
        <v>197.21666666666667</v>
      </c>
      <c r="E64" s="37">
        <v>191.18333333333334</v>
      </c>
      <c r="F64" s="37">
        <v>184.61666666666667</v>
      </c>
      <c r="G64" s="37">
        <v>178.58333333333334</v>
      </c>
      <c r="H64" s="37">
        <v>203.78333333333333</v>
      </c>
      <c r="I64" s="37">
        <v>209.81666666666669</v>
      </c>
      <c r="J64" s="37">
        <v>216.38333333333333</v>
      </c>
      <c r="K64" s="28">
        <v>203.25</v>
      </c>
      <c r="L64" s="28">
        <v>190.65</v>
      </c>
      <c r="M64" s="28">
        <v>593.4171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4027.3</v>
      </c>
      <c r="D65" s="37">
        <v>4057.2333333333336</v>
      </c>
      <c r="E65" s="37">
        <v>3947.1166666666668</v>
      </c>
      <c r="F65" s="37">
        <v>3866.9333333333334</v>
      </c>
      <c r="G65" s="37">
        <v>3756.8166666666666</v>
      </c>
      <c r="H65" s="37">
        <v>4137.416666666667</v>
      </c>
      <c r="I65" s="37">
        <v>4247.5333333333338</v>
      </c>
      <c r="J65" s="37">
        <v>4327.7166666666672</v>
      </c>
      <c r="K65" s="28">
        <v>4167.3500000000004</v>
      </c>
      <c r="L65" s="28">
        <v>3977.05</v>
      </c>
      <c r="M65" s="28">
        <v>3.2939099999999999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1502.6</v>
      </c>
      <c r="D66" s="37">
        <v>1520.8666666666668</v>
      </c>
      <c r="E66" s="37">
        <v>1467.7333333333336</v>
      </c>
      <c r="F66" s="37">
        <v>1432.8666666666668</v>
      </c>
      <c r="G66" s="37">
        <v>1379.7333333333336</v>
      </c>
      <c r="H66" s="37">
        <v>1555.7333333333336</v>
      </c>
      <c r="I66" s="37">
        <v>1608.8666666666668</v>
      </c>
      <c r="J66" s="37">
        <v>1643.7333333333336</v>
      </c>
      <c r="K66" s="28">
        <v>1574</v>
      </c>
      <c r="L66" s="28">
        <v>1486</v>
      </c>
      <c r="M66" s="28">
        <v>4.4924299999999997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654.45000000000005</v>
      </c>
      <c r="D67" s="37">
        <v>661.55000000000007</v>
      </c>
      <c r="E67" s="37">
        <v>638.30000000000018</v>
      </c>
      <c r="F67" s="37">
        <v>622.15000000000009</v>
      </c>
      <c r="G67" s="37">
        <v>598.9000000000002</v>
      </c>
      <c r="H67" s="37">
        <v>677.70000000000016</v>
      </c>
      <c r="I67" s="37">
        <v>700.94999999999993</v>
      </c>
      <c r="J67" s="37">
        <v>717.10000000000014</v>
      </c>
      <c r="K67" s="28">
        <v>684.8</v>
      </c>
      <c r="L67" s="28">
        <v>645.4</v>
      </c>
      <c r="M67" s="28">
        <v>10.00156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832.4</v>
      </c>
      <c r="D68" s="37">
        <v>839.26666666666677</v>
      </c>
      <c r="E68" s="37">
        <v>812.13333333333355</v>
      </c>
      <c r="F68" s="37">
        <v>791.86666666666679</v>
      </c>
      <c r="G68" s="37">
        <v>764.73333333333358</v>
      </c>
      <c r="H68" s="37">
        <v>859.53333333333353</v>
      </c>
      <c r="I68" s="37">
        <v>886.66666666666674</v>
      </c>
      <c r="J68" s="37">
        <v>906.93333333333351</v>
      </c>
      <c r="K68" s="28">
        <v>866.4</v>
      </c>
      <c r="L68" s="28">
        <v>819</v>
      </c>
      <c r="M68" s="28">
        <v>5.1114100000000002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374.2</v>
      </c>
      <c r="D69" s="37">
        <v>375.84999999999997</v>
      </c>
      <c r="E69" s="37">
        <v>368.49999999999994</v>
      </c>
      <c r="F69" s="37">
        <v>362.79999999999995</v>
      </c>
      <c r="G69" s="37">
        <v>355.44999999999993</v>
      </c>
      <c r="H69" s="37">
        <v>381.54999999999995</v>
      </c>
      <c r="I69" s="37">
        <v>388.9</v>
      </c>
      <c r="J69" s="37">
        <v>394.59999999999997</v>
      </c>
      <c r="K69" s="28">
        <v>383.2</v>
      </c>
      <c r="L69" s="28">
        <v>370.15</v>
      </c>
      <c r="M69" s="28">
        <v>16.54617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1067.7</v>
      </c>
      <c r="D70" s="37">
        <v>1076.2666666666667</v>
      </c>
      <c r="E70" s="37">
        <v>1052.4333333333334</v>
      </c>
      <c r="F70" s="37">
        <v>1037.1666666666667</v>
      </c>
      <c r="G70" s="37">
        <v>1013.3333333333335</v>
      </c>
      <c r="H70" s="37">
        <v>1091.5333333333333</v>
      </c>
      <c r="I70" s="37">
        <v>1115.3666666666668</v>
      </c>
      <c r="J70" s="37">
        <v>1130.6333333333332</v>
      </c>
      <c r="K70" s="28">
        <v>1100.0999999999999</v>
      </c>
      <c r="L70" s="28">
        <v>1061</v>
      </c>
      <c r="M70" s="28">
        <v>5.1891299999999996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377.8</v>
      </c>
      <c r="D71" s="37">
        <v>380.51666666666665</v>
      </c>
      <c r="E71" s="37">
        <v>369.2833333333333</v>
      </c>
      <c r="F71" s="37">
        <v>360.76666666666665</v>
      </c>
      <c r="G71" s="37">
        <v>349.5333333333333</v>
      </c>
      <c r="H71" s="37">
        <v>389.0333333333333</v>
      </c>
      <c r="I71" s="37">
        <v>400.26666666666665</v>
      </c>
      <c r="J71" s="37">
        <v>408.7833333333333</v>
      </c>
      <c r="K71" s="28">
        <v>391.75</v>
      </c>
      <c r="L71" s="28">
        <v>372</v>
      </c>
      <c r="M71" s="28">
        <v>39.389360000000003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549</v>
      </c>
      <c r="D72" s="37">
        <v>554.9</v>
      </c>
      <c r="E72" s="37">
        <v>540.09999999999991</v>
      </c>
      <c r="F72" s="37">
        <v>531.19999999999993</v>
      </c>
      <c r="G72" s="37">
        <v>516.39999999999986</v>
      </c>
      <c r="H72" s="37">
        <v>563.79999999999995</v>
      </c>
      <c r="I72" s="37">
        <v>578.59999999999991</v>
      </c>
      <c r="J72" s="37">
        <v>587.5</v>
      </c>
      <c r="K72" s="28">
        <v>569.70000000000005</v>
      </c>
      <c r="L72" s="28">
        <v>546</v>
      </c>
      <c r="M72" s="28">
        <v>32.254939999999998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1573.05</v>
      </c>
      <c r="D73" s="37">
        <v>1578.2666666666667</v>
      </c>
      <c r="E73" s="37">
        <v>1532.8333333333333</v>
      </c>
      <c r="F73" s="37">
        <v>1492.6166666666666</v>
      </c>
      <c r="G73" s="37">
        <v>1447.1833333333332</v>
      </c>
      <c r="H73" s="37">
        <v>1618.4833333333333</v>
      </c>
      <c r="I73" s="37">
        <v>1663.9166666666667</v>
      </c>
      <c r="J73" s="37">
        <v>1704.1333333333334</v>
      </c>
      <c r="K73" s="28">
        <v>1623.7</v>
      </c>
      <c r="L73" s="28">
        <v>1538.05</v>
      </c>
      <c r="M73" s="28">
        <v>1.0989199999999999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2211.4</v>
      </c>
      <c r="D74" s="37">
        <v>2232.9166666666665</v>
      </c>
      <c r="E74" s="37">
        <v>2159.7333333333331</v>
      </c>
      <c r="F74" s="37">
        <v>2108.0666666666666</v>
      </c>
      <c r="G74" s="37">
        <v>2034.8833333333332</v>
      </c>
      <c r="H74" s="37">
        <v>2284.583333333333</v>
      </c>
      <c r="I74" s="37">
        <v>2357.7666666666664</v>
      </c>
      <c r="J74" s="37">
        <v>2409.4333333333329</v>
      </c>
      <c r="K74" s="28">
        <v>2306.1</v>
      </c>
      <c r="L74" s="28">
        <v>2181.25</v>
      </c>
      <c r="M74" s="28">
        <v>3.7340300000000002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62.75</v>
      </c>
      <c r="D75" s="37">
        <v>63.300000000000004</v>
      </c>
      <c r="E75" s="37">
        <v>60.7</v>
      </c>
      <c r="F75" s="37">
        <v>58.65</v>
      </c>
      <c r="G75" s="37">
        <v>56.05</v>
      </c>
      <c r="H75" s="37">
        <v>65.350000000000009</v>
      </c>
      <c r="I75" s="37">
        <v>67.950000000000017</v>
      </c>
      <c r="J75" s="37">
        <v>70.000000000000014</v>
      </c>
      <c r="K75" s="28">
        <v>65.900000000000006</v>
      </c>
      <c r="L75" s="28">
        <v>61.25</v>
      </c>
      <c r="M75" s="28">
        <v>22.826809999999998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4411.3999999999996</v>
      </c>
      <c r="D76" s="37">
        <v>4446.3833333333332</v>
      </c>
      <c r="E76" s="37">
        <v>4313.7666666666664</v>
      </c>
      <c r="F76" s="37">
        <v>4216.1333333333332</v>
      </c>
      <c r="G76" s="37">
        <v>4083.5166666666664</v>
      </c>
      <c r="H76" s="37">
        <v>4544.0166666666664</v>
      </c>
      <c r="I76" s="37">
        <v>4676.6333333333332</v>
      </c>
      <c r="J76" s="37">
        <v>4774.2666666666664</v>
      </c>
      <c r="K76" s="28">
        <v>4579</v>
      </c>
      <c r="L76" s="28">
        <v>4348.75</v>
      </c>
      <c r="M76" s="28">
        <v>4.2106599999999998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4197</v>
      </c>
      <c r="D77" s="37">
        <v>4238.166666666667</v>
      </c>
      <c r="E77" s="37">
        <v>4102.3333333333339</v>
      </c>
      <c r="F77" s="37">
        <v>4007.666666666667</v>
      </c>
      <c r="G77" s="37">
        <v>3871.8333333333339</v>
      </c>
      <c r="H77" s="37">
        <v>4332.8333333333339</v>
      </c>
      <c r="I77" s="37">
        <v>4468.6666666666679</v>
      </c>
      <c r="J77" s="37">
        <v>4563.3333333333339</v>
      </c>
      <c r="K77" s="28">
        <v>4374</v>
      </c>
      <c r="L77" s="28">
        <v>4143.5</v>
      </c>
      <c r="M77" s="28">
        <v>2.0197400000000001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2714.95</v>
      </c>
      <c r="D78" s="37">
        <v>2720.6666666666665</v>
      </c>
      <c r="E78" s="37">
        <v>2646.333333333333</v>
      </c>
      <c r="F78" s="37">
        <v>2577.7166666666667</v>
      </c>
      <c r="G78" s="37">
        <v>2503.3833333333332</v>
      </c>
      <c r="H78" s="37">
        <v>2789.2833333333328</v>
      </c>
      <c r="I78" s="37">
        <v>2863.6166666666659</v>
      </c>
      <c r="J78" s="37">
        <v>2932.2333333333327</v>
      </c>
      <c r="K78" s="28">
        <v>2795</v>
      </c>
      <c r="L78" s="28">
        <v>2652.05</v>
      </c>
      <c r="M78" s="28">
        <v>2.7821099999999999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4209.7</v>
      </c>
      <c r="D79" s="37">
        <v>4238.5999999999995</v>
      </c>
      <c r="E79" s="37">
        <v>4161.0999999999985</v>
      </c>
      <c r="F79" s="37">
        <v>4112.4999999999991</v>
      </c>
      <c r="G79" s="37">
        <v>4034.9999999999982</v>
      </c>
      <c r="H79" s="37">
        <v>4287.1999999999989</v>
      </c>
      <c r="I79" s="37">
        <v>4364.7000000000007</v>
      </c>
      <c r="J79" s="37">
        <v>4413.2999999999993</v>
      </c>
      <c r="K79" s="28">
        <v>4316.1000000000004</v>
      </c>
      <c r="L79" s="28">
        <v>4190</v>
      </c>
      <c r="M79" s="28">
        <v>3.1014400000000002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2454.85</v>
      </c>
      <c r="D80" s="37">
        <v>2483.6166666666668</v>
      </c>
      <c r="E80" s="37">
        <v>2392.3333333333335</v>
      </c>
      <c r="F80" s="37">
        <v>2329.8166666666666</v>
      </c>
      <c r="G80" s="37">
        <v>2238.5333333333333</v>
      </c>
      <c r="H80" s="37">
        <v>2546.1333333333337</v>
      </c>
      <c r="I80" s="37">
        <v>2637.4166666666665</v>
      </c>
      <c r="J80" s="37">
        <v>2699.9333333333338</v>
      </c>
      <c r="K80" s="28">
        <v>2574.9</v>
      </c>
      <c r="L80" s="28">
        <v>2421.1</v>
      </c>
      <c r="M80" s="28">
        <v>6.36517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475.1</v>
      </c>
      <c r="D81" s="37">
        <v>474.09999999999997</v>
      </c>
      <c r="E81" s="37">
        <v>471.19999999999993</v>
      </c>
      <c r="F81" s="37">
        <v>467.29999999999995</v>
      </c>
      <c r="G81" s="37">
        <v>464.39999999999992</v>
      </c>
      <c r="H81" s="37">
        <v>477.99999999999994</v>
      </c>
      <c r="I81" s="37">
        <v>480.89999999999992</v>
      </c>
      <c r="J81" s="37">
        <v>484.79999999999995</v>
      </c>
      <c r="K81" s="28">
        <v>477</v>
      </c>
      <c r="L81" s="28">
        <v>470.2</v>
      </c>
      <c r="M81" s="28">
        <v>2.1759400000000002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1150.6500000000001</v>
      </c>
      <c r="D82" s="37">
        <v>1153.7333333333333</v>
      </c>
      <c r="E82" s="37">
        <v>1121.4666666666667</v>
      </c>
      <c r="F82" s="37">
        <v>1092.2833333333333</v>
      </c>
      <c r="G82" s="37">
        <v>1060.0166666666667</v>
      </c>
      <c r="H82" s="37">
        <v>1182.9166666666667</v>
      </c>
      <c r="I82" s="37">
        <v>1215.1833333333336</v>
      </c>
      <c r="J82" s="37">
        <v>1244.3666666666668</v>
      </c>
      <c r="K82" s="28">
        <v>1186</v>
      </c>
      <c r="L82" s="28">
        <v>1124.55</v>
      </c>
      <c r="M82" s="28">
        <v>1.6943999999999999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1544.8</v>
      </c>
      <c r="D83" s="37">
        <v>1545.0833333333333</v>
      </c>
      <c r="E83" s="37">
        <v>1525.7166666666665</v>
      </c>
      <c r="F83" s="37">
        <v>1506.6333333333332</v>
      </c>
      <c r="G83" s="37">
        <v>1487.2666666666664</v>
      </c>
      <c r="H83" s="37">
        <v>1564.1666666666665</v>
      </c>
      <c r="I83" s="37">
        <v>1583.5333333333333</v>
      </c>
      <c r="J83" s="37">
        <v>1602.6166666666666</v>
      </c>
      <c r="K83" s="28">
        <v>1564.45</v>
      </c>
      <c r="L83" s="28">
        <v>1526</v>
      </c>
      <c r="M83" s="28">
        <v>5.7721799999999996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152.69999999999999</v>
      </c>
      <c r="D84" s="37">
        <v>153.65</v>
      </c>
      <c r="E84" s="37">
        <v>150.30000000000001</v>
      </c>
      <c r="F84" s="37">
        <v>147.9</v>
      </c>
      <c r="G84" s="37">
        <v>144.55000000000001</v>
      </c>
      <c r="H84" s="37">
        <v>156.05000000000001</v>
      </c>
      <c r="I84" s="37">
        <v>159.39999999999998</v>
      </c>
      <c r="J84" s="37">
        <v>161.80000000000001</v>
      </c>
      <c r="K84" s="28">
        <v>157</v>
      </c>
      <c r="L84" s="28">
        <v>151.25</v>
      </c>
      <c r="M84" s="28">
        <v>14.517440000000001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96.3</v>
      </c>
      <c r="D85" s="37">
        <v>96.716666666666654</v>
      </c>
      <c r="E85" s="37">
        <v>94.583333333333314</v>
      </c>
      <c r="F85" s="37">
        <v>92.86666666666666</v>
      </c>
      <c r="G85" s="37">
        <v>90.73333333333332</v>
      </c>
      <c r="H85" s="37">
        <v>98.433333333333309</v>
      </c>
      <c r="I85" s="37">
        <v>100.56666666666666</v>
      </c>
      <c r="J85" s="37">
        <v>102.2833333333333</v>
      </c>
      <c r="K85" s="28">
        <v>98.85</v>
      </c>
      <c r="L85" s="28">
        <v>95</v>
      </c>
      <c r="M85" s="28">
        <v>118.97241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270.85000000000002</v>
      </c>
      <c r="D86" s="37">
        <v>271.01666666666665</v>
      </c>
      <c r="E86" s="37">
        <v>267.08333333333331</v>
      </c>
      <c r="F86" s="37">
        <v>263.31666666666666</v>
      </c>
      <c r="G86" s="37">
        <v>259.38333333333333</v>
      </c>
      <c r="H86" s="37">
        <v>274.7833333333333</v>
      </c>
      <c r="I86" s="37">
        <v>278.7166666666667</v>
      </c>
      <c r="J86" s="37">
        <v>282.48333333333329</v>
      </c>
      <c r="K86" s="28">
        <v>274.95</v>
      </c>
      <c r="L86" s="28">
        <v>267.25</v>
      </c>
      <c r="M86" s="28">
        <v>20.028130000000001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170</v>
      </c>
      <c r="D87" s="37">
        <v>170.61666666666667</v>
      </c>
      <c r="E87" s="37">
        <v>167.73333333333335</v>
      </c>
      <c r="F87" s="37">
        <v>165.46666666666667</v>
      </c>
      <c r="G87" s="37">
        <v>162.58333333333334</v>
      </c>
      <c r="H87" s="37">
        <v>172.88333333333335</v>
      </c>
      <c r="I87" s="37">
        <v>175.76666666666668</v>
      </c>
      <c r="J87" s="37">
        <v>178.03333333333336</v>
      </c>
      <c r="K87" s="28">
        <v>173.5</v>
      </c>
      <c r="L87" s="28">
        <v>168.35</v>
      </c>
      <c r="M87" s="28">
        <v>280.68839000000003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37.15</v>
      </c>
      <c r="D88" s="37">
        <v>37.533333333333331</v>
      </c>
      <c r="E88" s="37">
        <v>36.11666666666666</v>
      </c>
      <c r="F88" s="37">
        <v>35.083333333333329</v>
      </c>
      <c r="G88" s="37">
        <v>33.666666666666657</v>
      </c>
      <c r="H88" s="37">
        <v>38.566666666666663</v>
      </c>
      <c r="I88" s="37">
        <v>39.983333333333334</v>
      </c>
      <c r="J88" s="37">
        <v>41.016666666666666</v>
      </c>
      <c r="K88" s="28">
        <v>38.950000000000003</v>
      </c>
      <c r="L88" s="28">
        <v>36.5</v>
      </c>
      <c r="M88" s="28">
        <v>61.788739999999997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3201.1</v>
      </c>
      <c r="D89" s="37">
        <v>3213.7000000000003</v>
      </c>
      <c r="E89" s="37">
        <v>3157.4000000000005</v>
      </c>
      <c r="F89" s="37">
        <v>3113.7000000000003</v>
      </c>
      <c r="G89" s="37">
        <v>3057.4000000000005</v>
      </c>
      <c r="H89" s="37">
        <v>3257.4000000000005</v>
      </c>
      <c r="I89" s="37">
        <v>3313.7000000000007</v>
      </c>
      <c r="J89" s="37">
        <v>3357.4000000000005</v>
      </c>
      <c r="K89" s="28">
        <v>3270</v>
      </c>
      <c r="L89" s="28">
        <v>3170</v>
      </c>
      <c r="M89" s="28">
        <v>0.42970000000000003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459.45</v>
      </c>
      <c r="D90" s="37">
        <v>462.51666666666665</v>
      </c>
      <c r="E90" s="37">
        <v>451.93333333333328</v>
      </c>
      <c r="F90" s="37">
        <v>444.41666666666663</v>
      </c>
      <c r="G90" s="37">
        <v>433.83333333333326</v>
      </c>
      <c r="H90" s="37">
        <v>470.0333333333333</v>
      </c>
      <c r="I90" s="37">
        <v>480.61666666666667</v>
      </c>
      <c r="J90" s="37">
        <v>488.13333333333333</v>
      </c>
      <c r="K90" s="28">
        <v>473.1</v>
      </c>
      <c r="L90" s="28">
        <v>455</v>
      </c>
      <c r="M90" s="28">
        <v>3.4457100000000001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775.05</v>
      </c>
      <c r="D91" s="37">
        <v>782.04999999999984</v>
      </c>
      <c r="E91" s="37">
        <v>758.54999999999973</v>
      </c>
      <c r="F91" s="37">
        <v>742.04999999999984</v>
      </c>
      <c r="G91" s="37">
        <v>718.54999999999973</v>
      </c>
      <c r="H91" s="37">
        <v>798.54999999999973</v>
      </c>
      <c r="I91" s="37">
        <v>822.05</v>
      </c>
      <c r="J91" s="37">
        <v>838.54999999999973</v>
      </c>
      <c r="K91" s="28">
        <v>805.55</v>
      </c>
      <c r="L91" s="28">
        <v>765.55</v>
      </c>
      <c r="M91" s="28">
        <v>10.043530000000001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488.55</v>
      </c>
      <c r="D92" s="37">
        <v>482.68333333333339</v>
      </c>
      <c r="E92" s="37">
        <v>466.21666666666681</v>
      </c>
      <c r="F92" s="37">
        <v>443.88333333333344</v>
      </c>
      <c r="G92" s="37">
        <v>427.41666666666686</v>
      </c>
      <c r="H92" s="37">
        <v>505.01666666666677</v>
      </c>
      <c r="I92" s="37">
        <v>521.48333333333335</v>
      </c>
      <c r="J92" s="37">
        <v>543.81666666666672</v>
      </c>
      <c r="K92" s="28">
        <v>499.15</v>
      </c>
      <c r="L92" s="28">
        <v>460.35</v>
      </c>
      <c r="M92" s="28">
        <v>1.00223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1565.95</v>
      </c>
      <c r="D93" s="37">
        <v>1577.6500000000003</v>
      </c>
      <c r="E93" s="37">
        <v>1527.1500000000005</v>
      </c>
      <c r="F93" s="37">
        <v>1488.3500000000001</v>
      </c>
      <c r="G93" s="37">
        <v>1437.8500000000004</v>
      </c>
      <c r="H93" s="37">
        <v>1616.4500000000007</v>
      </c>
      <c r="I93" s="37">
        <v>1666.9500000000003</v>
      </c>
      <c r="J93" s="37">
        <v>1705.7500000000009</v>
      </c>
      <c r="K93" s="28">
        <v>1628.15</v>
      </c>
      <c r="L93" s="28">
        <v>1538.85</v>
      </c>
      <c r="M93" s="28">
        <v>3.4839500000000001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1720.4</v>
      </c>
      <c r="D94" s="37">
        <v>1732.5</v>
      </c>
      <c r="E94" s="37">
        <v>1688</v>
      </c>
      <c r="F94" s="37">
        <v>1655.6</v>
      </c>
      <c r="G94" s="37">
        <v>1611.1</v>
      </c>
      <c r="H94" s="37">
        <v>1764.9</v>
      </c>
      <c r="I94" s="37">
        <v>1809.4</v>
      </c>
      <c r="J94" s="37">
        <v>1841.8000000000002</v>
      </c>
      <c r="K94" s="28">
        <v>1777</v>
      </c>
      <c r="L94" s="28">
        <v>1700.1</v>
      </c>
      <c r="M94" s="28">
        <v>7.4493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511.65</v>
      </c>
      <c r="D95" s="37">
        <v>517.19999999999993</v>
      </c>
      <c r="E95" s="37">
        <v>499.44999999999982</v>
      </c>
      <c r="F95" s="37">
        <v>487.24999999999989</v>
      </c>
      <c r="G95" s="37">
        <v>469.49999999999977</v>
      </c>
      <c r="H95" s="37">
        <v>529.39999999999986</v>
      </c>
      <c r="I95" s="37">
        <v>547.15000000000009</v>
      </c>
      <c r="J95" s="37">
        <v>559.34999999999991</v>
      </c>
      <c r="K95" s="28">
        <v>534.95000000000005</v>
      </c>
      <c r="L95" s="28">
        <v>505</v>
      </c>
      <c r="M95" s="28">
        <v>8.9653700000000001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276.39999999999998</v>
      </c>
      <c r="D96" s="37">
        <v>277.13333333333333</v>
      </c>
      <c r="E96" s="37">
        <v>270.66666666666663</v>
      </c>
      <c r="F96" s="37">
        <v>264.93333333333328</v>
      </c>
      <c r="G96" s="37">
        <v>258.46666666666658</v>
      </c>
      <c r="H96" s="37">
        <v>282.86666666666667</v>
      </c>
      <c r="I96" s="37">
        <v>289.33333333333337</v>
      </c>
      <c r="J96" s="37">
        <v>295.06666666666672</v>
      </c>
      <c r="K96" s="28">
        <v>283.60000000000002</v>
      </c>
      <c r="L96" s="28">
        <v>271.39999999999998</v>
      </c>
      <c r="M96" s="28">
        <v>10.64495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1070.25</v>
      </c>
      <c r="D97" s="37">
        <v>1081.6499999999999</v>
      </c>
      <c r="E97" s="37">
        <v>1047.3499999999997</v>
      </c>
      <c r="F97" s="37">
        <v>1024.4499999999998</v>
      </c>
      <c r="G97" s="37">
        <v>990.14999999999964</v>
      </c>
      <c r="H97" s="37">
        <v>1104.5499999999997</v>
      </c>
      <c r="I97" s="37">
        <v>1138.8499999999999</v>
      </c>
      <c r="J97" s="37">
        <v>1161.7499999999998</v>
      </c>
      <c r="K97" s="28">
        <v>1115.95</v>
      </c>
      <c r="L97" s="28">
        <v>1058.75</v>
      </c>
      <c r="M97" s="28">
        <v>34.224310000000003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2109.5500000000002</v>
      </c>
      <c r="D98" s="37">
        <v>2132.3333333333335</v>
      </c>
      <c r="E98" s="37">
        <v>2055.416666666667</v>
      </c>
      <c r="F98" s="37">
        <v>2001.2833333333333</v>
      </c>
      <c r="G98" s="37">
        <v>1924.3666666666668</v>
      </c>
      <c r="H98" s="37">
        <v>2186.4666666666672</v>
      </c>
      <c r="I98" s="37">
        <v>2263.3833333333341</v>
      </c>
      <c r="J98" s="37">
        <v>2317.5166666666673</v>
      </c>
      <c r="K98" s="28">
        <v>2209.25</v>
      </c>
      <c r="L98" s="28">
        <v>2078.1999999999998</v>
      </c>
      <c r="M98" s="28">
        <v>2.0604300000000002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1342.2</v>
      </c>
      <c r="D99" s="37">
        <v>1352.9166666666667</v>
      </c>
      <c r="E99" s="37">
        <v>1316.2833333333335</v>
      </c>
      <c r="F99" s="37">
        <v>1290.3666666666668</v>
      </c>
      <c r="G99" s="37">
        <v>1253.7333333333336</v>
      </c>
      <c r="H99" s="37">
        <v>1378.8333333333335</v>
      </c>
      <c r="I99" s="37">
        <v>1415.4666666666667</v>
      </c>
      <c r="J99" s="37">
        <v>1441.3833333333334</v>
      </c>
      <c r="K99" s="28">
        <v>1389.55</v>
      </c>
      <c r="L99" s="28">
        <v>1327</v>
      </c>
      <c r="M99" s="28">
        <v>370.48011000000002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546.70000000000005</v>
      </c>
      <c r="D100" s="37">
        <v>556.19999999999993</v>
      </c>
      <c r="E100" s="37">
        <v>532.49999999999989</v>
      </c>
      <c r="F100" s="37">
        <v>518.29999999999995</v>
      </c>
      <c r="G100" s="37">
        <v>494.59999999999991</v>
      </c>
      <c r="H100" s="37">
        <v>570.39999999999986</v>
      </c>
      <c r="I100" s="37">
        <v>594.09999999999991</v>
      </c>
      <c r="J100" s="37">
        <v>608.29999999999984</v>
      </c>
      <c r="K100" s="28">
        <v>579.9</v>
      </c>
      <c r="L100" s="28">
        <v>542</v>
      </c>
      <c r="M100" s="28">
        <v>29.58108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1285.8</v>
      </c>
      <c r="D101" s="37">
        <v>1286.1833333333334</v>
      </c>
      <c r="E101" s="37">
        <v>1266.5666666666668</v>
      </c>
      <c r="F101" s="37">
        <v>1247.3333333333335</v>
      </c>
      <c r="G101" s="37">
        <v>1227.7166666666669</v>
      </c>
      <c r="H101" s="37">
        <v>1305.4166666666667</v>
      </c>
      <c r="I101" s="37">
        <v>1325.0333333333335</v>
      </c>
      <c r="J101" s="37">
        <v>1344.2666666666667</v>
      </c>
      <c r="K101" s="28">
        <v>1305.8</v>
      </c>
      <c r="L101" s="28">
        <v>1266.95</v>
      </c>
      <c r="M101" s="28">
        <v>10.33067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2263.25</v>
      </c>
      <c r="D102" s="37">
        <v>2277.7166666666667</v>
      </c>
      <c r="E102" s="37">
        <v>2227.9333333333334</v>
      </c>
      <c r="F102" s="37">
        <v>2192.6166666666668</v>
      </c>
      <c r="G102" s="37">
        <v>2142.8333333333335</v>
      </c>
      <c r="H102" s="37">
        <v>2313.0333333333333</v>
      </c>
      <c r="I102" s="37">
        <v>2362.8166666666671</v>
      </c>
      <c r="J102" s="37">
        <v>2398.1333333333332</v>
      </c>
      <c r="K102" s="28">
        <v>2327.5</v>
      </c>
      <c r="L102" s="28">
        <v>2242.4</v>
      </c>
      <c r="M102" s="28">
        <v>4.8446600000000002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540.79999999999995</v>
      </c>
      <c r="D103" s="37">
        <v>544.86666666666667</v>
      </c>
      <c r="E103" s="37">
        <v>533.5333333333333</v>
      </c>
      <c r="F103" s="37">
        <v>526.26666666666665</v>
      </c>
      <c r="G103" s="37">
        <v>514.93333333333328</v>
      </c>
      <c r="H103" s="37">
        <v>552.13333333333333</v>
      </c>
      <c r="I103" s="37">
        <v>563.46666666666658</v>
      </c>
      <c r="J103" s="37">
        <v>570.73333333333335</v>
      </c>
      <c r="K103" s="28">
        <v>556.20000000000005</v>
      </c>
      <c r="L103" s="28">
        <v>537.6</v>
      </c>
      <c r="M103" s="28">
        <v>81.431010000000001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1690.65</v>
      </c>
      <c r="D104" s="37">
        <v>1705.8166666666666</v>
      </c>
      <c r="E104" s="37">
        <v>1653.6333333333332</v>
      </c>
      <c r="F104" s="37">
        <v>1616.6166666666666</v>
      </c>
      <c r="G104" s="37">
        <v>1564.4333333333332</v>
      </c>
      <c r="H104" s="37">
        <v>1742.8333333333333</v>
      </c>
      <c r="I104" s="37">
        <v>1795.0166666666667</v>
      </c>
      <c r="J104" s="37">
        <v>1832.0333333333333</v>
      </c>
      <c r="K104" s="28">
        <v>1758</v>
      </c>
      <c r="L104" s="28">
        <v>1668.8</v>
      </c>
      <c r="M104" s="28">
        <v>10.4354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124.15</v>
      </c>
      <c r="D105" s="37">
        <v>124.91666666666667</v>
      </c>
      <c r="E105" s="37">
        <v>120.33333333333334</v>
      </c>
      <c r="F105" s="37">
        <v>116.51666666666667</v>
      </c>
      <c r="G105" s="37">
        <v>111.93333333333334</v>
      </c>
      <c r="H105" s="37">
        <v>128.73333333333335</v>
      </c>
      <c r="I105" s="37">
        <v>133.31666666666669</v>
      </c>
      <c r="J105" s="37">
        <v>137.13333333333335</v>
      </c>
      <c r="K105" s="28">
        <v>129.5</v>
      </c>
      <c r="L105" s="28">
        <v>121.1</v>
      </c>
      <c r="M105" s="28">
        <v>187.01537999999999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293</v>
      </c>
      <c r="D106" s="37">
        <v>292.06666666666666</v>
      </c>
      <c r="E106" s="37">
        <v>286.13333333333333</v>
      </c>
      <c r="F106" s="37">
        <v>279.26666666666665</v>
      </c>
      <c r="G106" s="37">
        <v>273.33333333333331</v>
      </c>
      <c r="H106" s="37">
        <v>298.93333333333334</v>
      </c>
      <c r="I106" s="37">
        <v>304.86666666666662</v>
      </c>
      <c r="J106" s="37">
        <v>311.73333333333335</v>
      </c>
      <c r="K106" s="28">
        <v>298</v>
      </c>
      <c r="L106" s="28">
        <v>285.2</v>
      </c>
      <c r="M106" s="28">
        <v>73.574330000000003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2113.0500000000002</v>
      </c>
      <c r="D107" s="37">
        <v>2140.3166666666666</v>
      </c>
      <c r="E107" s="37">
        <v>2073.7833333333333</v>
      </c>
      <c r="F107" s="37">
        <v>2034.5166666666669</v>
      </c>
      <c r="G107" s="37">
        <v>1967.9833333333336</v>
      </c>
      <c r="H107" s="37">
        <v>2179.583333333333</v>
      </c>
      <c r="I107" s="37">
        <v>2246.1166666666659</v>
      </c>
      <c r="J107" s="37">
        <v>2285.3833333333328</v>
      </c>
      <c r="K107" s="28">
        <v>2206.85</v>
      </c>
      <c r="L107" s="28">
        <v>2101.0500000000002</v>
      </c>
      <c r="M107" s="28">
        <v>17.75996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341.45</v>
      </c>
      <c r="D108" s="37">
        <v>341.51666666666671</v>
      </c>
      <c r="E108" s="37">
        <v>333.03333333333342</v>
      </c>
      <c r="F108" s="37">
        <v>324.61666666666673</v>
      </c>
      <c r="G108" s="37">
        <v>316.13333333333344</v>
      </c>
      <c r="H108" s="37">
        <v>349.93333333333339</v>
      </c>
      <c r="I108" s="37">
        <v>358.41666666666663</v>
      </c>
      <c r="J108" s="37">
        <v>366.83333333333337</v>
      </c>
      <c r="K108" s="28">
        <v>350</v>
      </c>
      <c r="L108" s="28">
        <v>333.1</v>
      </c>
      <c r="M108" s="28">
        <v>5.4396000000000004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2140.1999999999998</v>
      </c>
      <c r="D109" s="37">
        <v>2174.1166666666668</v>
      </c>
      <c r="E109" s="37">
        <v>2077.3333333333335</v>
      </c>
      <c r="F109" s="37">
        <v>2014.4666666666667</v>
      </c>
      <c r="G109" s="37">
        <v>1917.6833333333334</v>
      </c>
      <c r="H109" s="37">
        <v>2236.9833333333336</v>
      </c>
      <c r="I109" s="37">
        <v>2333.7666666666664</v>
      </c>
      <c r="J109" s="37">
        <v>2396.6333333333337</v>
      </c>
      <c r="K109" s="28">
        <v>2270.9</v>
      </c>
      <c r="L109" s="28">
        <v>2111.25</v>
      </c>
      <c r="M109" s="28">
        <v>200.50720000000001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766.3</v>
      </c>
      <c r="D110" s="37">
        <v>767.06666666666661</v>
      </c>
      <c r="E110" s="37">
        <v>756.23333333333323</v>
      </c>
      <c r="F110" s="37">
        <v>746.16666666666663</v>
      </c>
      <c r="G110" s="37">
        <v>735.33333333333326</v>
      </c>
      <c r="H110" s="37">
        <v>777.13333333333321</v>
      </c>
      <c r="I110" s="37">
        <v>787.9666666666667</v>
      </c>
      <c r="J110" s="37">
        <v>798.03333333333319</v>
      </c>
      <c r="K110" s="28">
        <v>777.9</v>
      </c>
      <c r="L110" s="28">
        <v>757</v>
      </c>
      <c r="M110" s="28">
        <v>310.88359000000003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1342.4</v>
      </c>
      <c r="D111" s="37">
        <v>1352.8500000000001</v>
      </c>
      <c r="E111" s="37">
        <v>1321.8500000000004</v>
      </c>
      <c r="F111" s="37">
        <v>1301.3000000000002</v>
      </c>
      <c r="G111" s="37">
        <v>1270.3000000000004</v>
      </c>
      <c r="H111" s="37">
        <v>1373.4000000000003</v>
      </c>
      <c r="I111" s="37">
        <v>1404.3999999999999</v>
      </c>
      <c r="J111" s="37">
        <v>1424.9500000000003</v>
      </c>
      <c r="K111" s="28">
        <v>1383.85</v>
      </c>
      <c r="L111" s="28">
        <v>1332.3</v>
      </c>
      <c r="M111" s="28">
        <v>3.2478899999999999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515.79999999999995</v>
      </c>
      <c r="D112" s="37">
        <v>526.73333333333335</v>
      </c>
      <c r="E112" s="37">
        <v>499.11666666666667</v>
      </c>
      <c r="F112" s="37">
        <v>482.43333333333334</v>
      </c>
      <c r="G112" s="37">
        <v>454.81666666666666</v>
      </c>
      <c r="H112" s="37">
        <v>543.41666666666674</v>
      </c>
      <c r="I112" s="37">
        <v>571.03333333333353</v>
      </c>
      <c r="J112" s="37">
        <v>587.7166666666667</v>
      </c>
      <c r="K112" s="28">
        <v>554.35</v>
      </c>
      <c r="L112" s="28">
        <v>510.05</v>
      </c>
      <c r="M112" s="28">
        <v>23.903739999999999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625</v>
      </c>
      <c r="D113" s="37">
        <v>627.41666666666663</v>
      </c>
      <c r="E113" s="37">
        <v>609.83333333333326</v>
      </c>
      <c r="F113" s="37">
        <v>594.66666666666663</v>
      </c>
      <c r="G113" s="37">
        <v>577.08333333333326</v>
      </c>
      <c r="H113" s="37">
        <v>642.58333333333326</v>
      </c>
      <c r="I113" s="37">
        <v>660.16666666666652</v>
      </c>
      <c r="J113" s="37">
        <v>675.33333333333326</v>
      </c>
      <c r="K113" s="28">
        <v>645</v>
      </c>
      <c r="L113" s="28">
        <v>612.25</v>
      </c>
      <c r="M113" s="28">
        <v>7.9512400000000003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40.049999999999997</v>
      </c>
      <c r="D114" s="37">
        <v>40.266666666666666</v>
      </c>
      <c r="E114" s="37">
        <v>39.333333333333329</v>
      </c>
      <c r="F114" s="37">
        <v>38.61666666666666</v>
      </c>
      <c r="G114" s="37">
        <v>37.683333333333323</v>
      </c>
      <c r="H114" s="37">
        <v>40.983333333333334</v>
      </c>
      <c r="I114" s="37">
        <v>41.916666666666671</v>
      </c>
      <c r="J114" s="37">
        <v>42.63333333333334</v>
      </c>
      <c r="K114" s="28">
        <v>41.2</v>
      </c>
      <c r="L114" s="28">
        <v>39.549999999999997</v>
      </c>
      <c r="M114" s="28">
        <v>236.73024000000001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261.55</v>
      </c>
      <c r="D115" s="37">
        <v>264.2833333333333</v>
      </c>
      <c r="E115" s="37">
        <v>256.06666666666661</v>
      </c>
      <c r="F115" s="37">
        <v>250.58333333333331</v>
      </c>
      <c r="G115" s="37">
        <v>242.36666666666662</v>
      </c>
      <c r="H115" s="37">
        <v>269.76666666666659</v>
      </c>
      <c r="I115" s="37">
        <v>277.98333333333329</v>
      </c>
      <c r="J115" s="37">
        <v>283.46666666666658</v>
      </c>
      <c r="K115" s="28">
        <v>272.5</v>
      </c>
      <c r="L115" s="28">
        <v>258.8</v>
      </c>
      <c r="M115" s="28">
        <v>233.80137999999999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4746.05</v>
      </c>
      <c r="D116" s="37">
        <v>4790.3666666666659</v>
      </c>
      <c r="E116" s="37">
        <v>4605.7333333333318</v>
      </c>
      <c r="F116" s="37">
        <v>4465.4166666666661</v>
      </c>
      <c r="G116" s="37">
        <v>4280.7833333333319</v>
      </c>
      <c r="H116" s="37">
        <v>4930.6833333333316</v>
      </c>
      <c r="I116" s="37">
        <v>5115.3166666666648</v>
      </c>
      <c r="J116" s="37">
        <v>5255.6333333333314</v>
      </c>
      <c r="K116" s="28">
        <v>4975</v>
      </c>
      <c r="L116" s="28">
        <v>4650.05</v>
      </c>
      <c r="M116" s="28">
        <v>1.0555300000000001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161.30000000000001</v>
      </c>
      <c r="D117" s="37">
        <v>162.45000000000002</v>
      </c>
      <c r="E117" s="37">
        <v>156.90000000000003</v>
      </c>
      <c r="F117" s="37">
        <v>152.50000000000003</v>
      </c>
      <c r="G117" s="37">
        <v>146.95000000000005</v>
      </c>
      <c r="H117" s="37">
        <v>166.85000000000002</v>
      </c>
      <c r="I117" s="37">
        <v>172.40000000000003</v>
      </c>
      <c r="J117" s="37">
        <v>176.8</v>
      </c>
      <c r="K117" s="28">
        <v>168</v>
      </c>
      <c r="L117" s="28">
        <v>158.05000000000001</v>
      </c>
      <c r="M117" s="28">
        <v>22.173089999999998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243.6</v>
      </c>
      <c r="D118" s="37">
        <v>245.61666666666665</v>
      </c>
      <c r="E118" s="37">
        <v>237.5333333333333</v>
      </c>
      <c r="F118" s="37">
        <v>231.46666666666667</v>
      </c>
      <c r="G118" s="37">
        <v>223.38333333333333</v>
      </c>
      <c r="H118" s="37">
        <v>251.68333333333328</v>
      </c>
      <c r="I118" s="37">
        <v>259.76666666666659</v>
      </c>
      <c r="J118" s="37">
        <v>265.83333333333326</v>
      </c>
      <c r="K118" s="28">
        <v>253.7</v>
      </c>
      <c r="L118" s="28">
        <v>239.55</v>
      </c>
      <c r="M118" s="28">
        <v>55.664589999999997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130.30000000000001</v>
      </c>
      <c r="D119" s="37">
        <v>130.6</v>
      </c>
      <c r="E119" s="37">
        <v>128.19999999999999</v>
      </c>
      <c r="F119" s="37">
        <v>126.1</v>
      </c>
      <c r="G119" s="37">
        <v>123.69999999999999</v>
      </c>
      <c r="H119" s="37">
        <v>132.69999999999999</v>
      </c>
      <c r="I119" s="37">
        <v>135.10000000000002</v>
      </c>
      <c r="J119" s="37">
        <v>137.19999999999999</v>
      </c>
      <c r="K119" s="28">
        <v>133</v>
      </c>
      <c r="L119" s="28">
        <v>128.5</v>
      </c>
      <c r="M119" s="28">
        <v>201.22110000000001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752.75</v>
      </c>
      <c r="D120" s="37">
        <v>758.68333333333339</v>
      </c>
      <c r="E120" s="37">
        <v>739.36666666666679</v>
      </c>
      <c r="F120" s="37">
        <v>725.98333333333335</v>
      </c>
      <c r="G120" s="37">
        <v>706.66666666666674</v>
      </c>
      <c r="H120" s="37">
        <v>772.06666666666683</v>
      </c>
      <c r="I120" s="37">
        <v>791.38333333333344</v>
      </c>
      <c r="J120" s="37">
        <v>804.76666666666688</v>
      </c>
      <c r="K120" s="28">
        <v>778</v>
      </c>
      <c r="L120" s="28">
        <v>745.3</v>
      </c>
      <c r="M120" s="28">
        <v>21.21322</v>
      </c>
      <c r="N120" s="1"/>
      <c r="O120" s="1"/>
    </row>
    <row r="121" spans="1:15" ht="12.75" customHeight="1">
      <c r="A121" s="53">
        <v>112</v>
      </c>
      <c r="B121" s="28" t="s">
        <v>827</v>
      </c>
      <c r="C121" s="28">
        <v>22</v>
      </c>
      <c r="D121" s="37">
        <v>22.099999999999998</v>
      </c>
      <c r="E121" s="37">
        <v>21.799999999999997</v>
      </c>
      <c r="F121" s="37">
        <v>21.599999999999998</v>
      </c>
      <c r="G121" s="37">
        <v>21.299999999999997</v>
      </c>
      <c r="H121" s="37">
        <v>22.299999999999997</v>
      </c>
      <c r="I121" s="37">
        <v>22.6</v>
      </c>
      <c r="J121" s="37">
        <v>22.799999999999997</v>
      </c>
      <c r="K121" s="28">
        <v>22.4</v>
      </c>
      <c r="L121" s="28">
        <v>21.9</v>
      </c>
      <c r="M121" s="28">
        <v>86.345439999999996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378.5</v>
      </c>
      <c r="D122" s="37">
        <v>385.16666666666669</v>
      </c>
      <c r="E122" s="37">
        <v>368.33333333333337</v>
      </c>
      <c r="F122" s="37">
        <v>358.16666666666669</v>
      </c>
      <c r="G122" s="37">
        <v>341.33333333333337</v>
      </c>
      <c r="H122" s="37">
        <v>395.33333333333337</v>
      </c>
      <c r="I122" s="37">
        <v>412.16666666666674</v>
      </c>
      <c r="J122" s="37">
        <v>422.33333333333337</v>
      </c>
      <c r="K122" s="28">
        <v>402</v>
      </c>
      <c r="L122" s="28">
        <v>375</v>
      </c>
      <c r="M122" s="28">
        <v>54.941510000000001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213.65</v>
      </c>
      <c r="D123" s="37">
        <v>214.83333333333334</v>
      </c>
      <c r="E123" s="37">
        <v>209.41666666666669</v>
      </c>
      <c r="F123" s="37">
        <v>205.18333333333334</v>
      </c>
      <c r="G123" s="37">
        <v>199.76666666666668</v>
      </c>
      <c r="H123" s="37">
        <v>219.06666666666669</v>
      </c>
      <c r="I123" s="37">
        <v>224.48333333333338</v>
      </c>
      <c r="J123" s="37">
        <v>228.7166666666667</v>
      </c>
      <c r="K123" s="28">
        <v>220.25</v>
      </c>
      <c r="L123" s="28">
        <v>210.6</v>
      </c>
      <c r="M123" s="28">
        <v>18.887339999999998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963.8</v>
      </c>
      <c r="D124" s="37">
        <v>967.91666666666663</v>
      </c>
      <c r="E124" s="37">
        <v>946.88333333333321</v>
      </c>
      <c r="F124" s="37">
        <v>929.96666666666658</v>
      </c>
      <c r="G124" s="37">
        <v>908.93333333333317</v>
      </c>
      <c r="H124" s="37">
        <v>984.83333333333326</v>
      </c>
      <c r="I124" s="37">
        <v>1005.8666666666668</v>
      </c>
      <c r="J124" s="37">
        <v>1022.7833333333333</v>
      </c>
      <c r="K124" s="28">
        <v>988.95</v>
      </c>
      <c r="L124" s="28">
        <v>951</v>
      </c>
      <c r="M124" s="28">
        <v>17.471419999999998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4611.95</v>
      </c>
      <c r="D125" s="37">
        <v>4646.2833333333328</v>
      </c>
      <c r="E125" s="37">
        <v>4515.6666666666661</v>
      </c>
      <c r="F125" s="37">
        <v>4419.3833333333332</v>
      </c>
      <c r="G125" s="37">
        <v>4288.7666666666664</v>
      </c>
      <c r="H125" s="37">
        <v>4742.5666666666657</v>
      </c>
      <c r="I125" s="37">
        <v>4873.1833333333325</v>
      </c>
      <c r="J125" s="37">
        <v>4969.4666666666653</v>
      </c>
      <c r="K125" s="28">
        <v>4776.8999999999996</v>
      </c>
      <c r="L125" s="28">
        <v>4550</v>
      </c>
      <c r="M125" s="28">
        <v>2.5275300000000001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1562</v>
      </c>
      <c r="D126" s="37">
        <v>1582.8833333333332</v>
      </c>
      <c r="E126" s="37">
        <v>1529.1166666666663</v>
      </c>
      <c r="F126" s="37">
        <v>1496.2333333333331</v>
      </c>
      <c r="G126" s="37">
        <v>1442.4666666666662</v>
      </c>
      <c r="H126" s="37">
        <v>1615.7666666666664</v>
      </c>
      <c r="I126" s="37">
        <v>1669.5333333333333</v>
      </c>
      <c r="J126" s="37">
        <v>1702.4166666666665</v>
      </c>
      <c r="K126" s="28">
        <v>1636.65</v>
      </c>
      <c r="L126" s="28">
        <v>1550</v>
      </c>
      <c r="M126" s="28">
        <v>170.44923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1869.55</v>
      </c>
      <c r="D127" s="37">
        <v>1879.8333333333333</v>
      </c>
      <c r="E127" s="37">
        <v>1832.9666666666665</v>
      </c>
      <c r="F127" s="37">
        <v>1796.3833333333332</v>
      </c>
      <c r="G127" s="37">
        <v>1749.5166666666664</v>
      </c>
      <c r="H127" s="37">
        <v>1916.4166666666665</v>
      </c>
      <c r="I127" s="37">
        <v>1963.2833333333333</v>
      </c>
      <c r="J127" s="37">
        <v>1999.8666666666666</v>
      </c>
      <c r="K127" s="28">
        <v>1926.7</v>
      </c>
      <c r="L127" s="28">
        <v>1843.25</v>
      </c>
      <c r="M127" s="28">
        <v>3.5609600000000001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1016.4</v>
      </c>
      <c r="D128" s="37">
        <v>1017.0500000000001</v>
      </c>
      <c r="E128" s="37">
        <v>1008.0000000000002</v>
      </c>
      <c r="F128" s="37">
        <v>999.60000000000014</v>
      </c>
      <c r="G128" s="37">
        <v>990.5500000000003</v>
      </c>
      <c r="H128" s="37">
        <v>1025.4500000000003</v>
      </c>
      <c r="I128" s="37">
        <v>1034.5</v>
      </c>
      <c r="J128" s="37">
        <v>1042.9000000000001</v>
      </c>
      <c r="K128" s="28">
        <v>1026.0999999999999</v>
      </c>
      <c r="L128" s="28">
        <v>1008.65</v>
      </c>
      <c r="M128" s="28">
        <v>1.92001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337.65</v>
      </c>
      <c r="D129" s="37">
        <v>339.21666666666664</v>
      </c>
      <c r="E129" s="37">
        <v>323.48333333333329</v>
      </c>
      <c r="F129" s="37">
        <v>309.31666666666666</v>
      </c>
      <c r="G129" s="37">
        <v>293.58333333333331</v>
      </c>
      <c r="H129" s="37">
        <v>353.38333333333327</v>
      </c>
      <c r="I129" s="37">
        <v>369.11666666666662</v>
      </c>
      <c r="J129" s="37">
        <v>383.28333333333325</v>
      </c>
      <c r="K129" s="28">
        <v>354.95</v>
      </c>
      <c r="L129" s="28">
        <v>325.05</v>
      </c>
      <c r="M129" s="28">
        <v>8.5911000000000008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746.4</v>
      </c>
      <c r="D130" s="37">
        <v>757.5</v>
      </c>
      <c r="E130" s="37">
        <v>725</v>
      </c>
      <c r="F130" s="37">
        <v>703.6</v>
      </c>
      <c r="G130" s="37">
        <v>671.1</v>
      </c>
      <c r="H130" s="37">
        <v>778.9</v>
      </c>
      <c r="I130" s="37">
        <v>811.4</v>
      </c>
      <c r="J130" s="37">
        <v>832.8</v>
      </c>
      <c r="K130" s="28">
        <v>790</v>
      </c>
      <c r="L130" s="28">
        <v>736.1</v>
      </c>
      <c r="M130" s="28">
        <v>73.01285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553.75</v>
      </c>
      <c r="D131" s="37">
        <v>556.45000000000005</v>
      </c>
      <c r="E131" s="37">
        <v>543.00000000000011</v>
      </c>
      <c r="F131" s="37">
        <v>532.25000000000011</v>
      </c>
      <c r="G131" s="37">
        <v>518.80000000000018</v>
      </c>
      <c r="H131" s="37">
        <v>567.20000000000005</v>
      </c>
      <c r="I131" s="37">
        <v>580.64999999999986</v>
      </c>
      <c r="J131" s="37">
        <v>591.4</v>
      </c>
      <c r="K131" s="28">
        <v>569.9</v>
      </c>
      <c r="L131" s="28">
        <v>545.70000000000005</v>
      </c>
      <c r="M131" s="28">
        <v>55.971739999999997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546.20000000000005</v>
      </c>
      <c r="D132" s="37">
        <v>553.16666666666663</v>
      </c>
      <c r="E132" s="37">
        <v>523.0333333333333</v>
      </c>
      <c r="F132" s="37">
        <v>499.86666666666667</v>
      </c>
      <c r="G132" s="37">
        <v>469.73333333333335</v>
      </c>
      <c r="H132" s="37">
        <v>576.33333333333326</v>
      </c>
      <c r="I132" s="37">
        <v>606.4666666666667</v>
      </c>
      <c r="J132" s="37">
        <v>629.63333333333321</v>
      </c>
      <c r="K132" s="28">
        <v>583.29999999999995</v>
      </c>
      <c r="L132" s="28">
        <v>530</v>
      </c>
      <c r="M132" s="28">
        <v>72.315539999999999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1707.5</v>
      </c>
      <c r="D133" s="37">
        <v>1720.3999999999999</v>
      </c>
      <c r="E133" s="37">
        <v>1674.0999999999997</v>
      </c>
      <c r="F133" s="37">
        <v>1640.6999999999998</v>
      </c>
      <c r="G133" s="37">
        <v>1594.3999999999996</v>
      </c>
      <c r="H133" s="37">
        <v>1753.7999999999997</v>
      </c>
      <c r="I133" s="37">
        <v>1800.1</v>
      </c>
      <c r="J133" s="37">
        <v>1833.4999999999998</v>
      </c>
      <c r="K133" s="28">
        <v>1766.7</v>
      </c>
      <c r="L133" s="28">
        <v>1687</v>
      </c>
      <c r="M133" s="28">
        <v>23.89574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80.7</v>
      </c>
      <c r="D134" s="37">
        <v>81.25</v>
      </c>
      <c r="E134" s="37">
        <v>79.25</v>
      </c>
      <c r="F134" s="37">
        <v>77.8</v>
      </c>
      <c r="G134" s="37">
        <v>75.8</v>
      </c>
      <c r="H134" s="37">
        <v>82.7</v>
      </c>
      <c r="I134" s="37">
        <v>84.7</v>
      </c>
      <c r="J134" s="37">
        <v>86.15</v>
      </c>
      <c r="K134" s="28">
        <v>83.25</v>
      </c>
      <c r="L134" s="28">
        <v>79.8</v>
      </c>
      <c r="M134" s="28">
        <v>43.149749999999997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4209.7</v>
      </c>
      <c r="D135" s="37">
        <v>4261.3499999999995</v>
      </c>
      <c r="E135" s="37">
        <v>4109.1499999999987</v>
      </c>
      <c r="F135" s="37">
        <v>4008.5999999999995</v>
      </c>
      <c r="G135" s="37">
        <v>3856.3999999999987</v>
      </c>
      <c r="H135" s="37">
        <v>4361.8999999999987</v>
      </c>
      <c r="I135" s="37">
        <v>4514.0999999999995</v>
      </c>
      <c r="J135" s="37">
        <v>4614.6499999999987</v>
      </c>
      <c r="K135" s="28">
        <v>4413.55</v>
      </c>
      <c r="L135" s="28">
        <v>4160.8</v>
      </c>
      <c r="M135" s="28">
        <v>3.9136700000000002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378.3</v>
      </c>
      <c r="D136" s="37">
        <v>379.25</v>
      </c>
      <c r="E136" s="37">
        <v>370.1</v>
      </c>
      <c r="F136" s="37">
        <v>361.90000000000003</v>
      </c>
      <c r="G136" s="37">
        <v>352.75000000000006</v>
      </c>
      <c r="H136" s="37">
        <v>387.45</v>
      </c>
      <c r="I136" s="37">
        <v>396.59999999999997</v>
      </c>
      <c r="J136" s="37">
        <v>404.79999999999995</v>
      </c>
      <c r="K136" s="28">
        <v>388.4</v>
      </c>
      <c r="L136" s="28">
        <v>371.05</v>
      </c>
      <c r="M136" s="28">
        <v>24.555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5472.35</v>
      </c>
      <c r="D137" s="37">
        <v>5587.1166666666659</v>
      </c>
      <c r="E137" s="37">
        <v>5250.6333333333314</v>
      </c>
      <c r="F137" s="37">
        <v>5028.9166666666652</v>
      </c>
      <c r="G137" s="37">
        <v>4692.4333333333307</v>
      </c>
      <c r="H137" s="37">
        <v>5808.8333333333321</v>
      </c>
      <c r="I137" s="37">
        <v>6145.3166666666675</v>
      </c>
      <c r="J137" s="37">
        <v>6367.0333333333328</v>
      </c>
      <c r="K137" s="28">
        <v>5923.6</v>
      </c>
      <c r="L137" s="28">
        <v>5365.4</v>
      </c>
      <c r="M137" s="28">
        <v>11.300039999999999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1705.75</v>
      </c>
      <c r="D138" s="37">
        <v>1717.8333333333333</v>
      </c>
      <c r="E138" s="37">
        <v>1674.9166666666665</v>
      </c>
      <c r="F138" s="37">
        <v>1644.0833333333333</v>
      </c>
      <c r="G138" s="37">
        <v>1601.1666666666665</v>
      </c>
      <c r="H138" s="37">
        <v>1748.6666666666665</v>
      </c>
      <c r="I138" s="37">
        <v>1791.583333333333</v>
      </c>
      <c r="J138" s="37">
        <v>1822.4166666666665</v>
      </c>
      <c r="K138" s="28">
        <v>1760.75</v>
      </c>
      <c r="L138" s="28">
        <v>1687</v>
      </c>
      <c r="M138" s="28">
        <v>27.377659999999999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596.95000000000005</v>
      </c>
      <c r="D139" s="37">
        <v>602.6</v>
      </c>
      <c r="E139" s="37">
        <v>578.90000000000009</v>
      </c>
      <c r="F139" s="37">
        <v>560.85</v>
      </c>
      <c r="G139" s="37">
        <v>537.15000000000009</v>
      </c>
      <c r="H139" s="37">
        <v>620.65000000000009</v>
      </c>
      <c r="I139" s="37">
        <v>644.35000000000014</v>
      </c>
      <c r="J139" s="37">
        <v>662.40000000000009</v>
      </c>
      <c r="K139" s="28">
        <v>626.29999999999995</v>
      </c>
      <c r="L139" s="28">
        <v>584.54999999999995</v>
      </c>
      <c r="M139" s="28">
        <v>43.254779999999997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769.5</v>
      </c>
      <c r="D140" s="37">
        <v>771.26666666666677</v>
      </c>
      <c r="E140" s="37">
        <v>759.23333333333358</v>
      </c>
      <c r="F140" s="37">
        <v>748.96666666666681</v>
      </c>
      <c r="G140" s="37">
        <v>736.93333333333362</v>
      </c>
      <c r="H140" s="37">
        <v>781.53333333333353</v>
      </c>
      <c r="I140" s="37">
        <v>793.56666666666661</v>
      </c>
      <c r="J140" s="37">
        <v>803.83333333333348</v>
      </c>
      <c r="K140" s="28">
        <v>783.3</v>
      </c>
      <c r="L140" s="28">
        <v>761</v>
      </c>
      <c r="M140" s="28">
        <v>16.274290000000001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66361.399999999994</v>
      </c>
      <c r="D141" s="37">
        <v>66652.983333333337</v>
      </c>
      <c r="E141" s="37">
        <v>65508.416666666672</v>
      </c>
      <c r="F141" s="37">
        <v>64655.433333333334</v>
      </c>
      <c r="G141" s="37">
        <v>63510.866666666669</v>
      </c>
      <c r="H141" s="37">
        <v>67505.966666666674</v>
      </c>
      <c r="I141" s="37">
        <v>68650.533333333326</v>
      </c>
      <c r="J141" s="37">
        <v>69503.516666666677</v>
      </c>
      <c r="K141" s="28">
        <v>67797.55</v>
      </c>
      <c r="L141" s="28">
        <v>65800</v>
      </c>
      <c r="M141" s="28">
        <v>0.17383000000000001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809.6</v>
      </c>
      <c r="D142" s="37">
        <v>814.9</v>
      </c>
      <c r="E142" s="37">
        <v>792.65</v>
      </c>
      <c r="F142" s="37">
        <v>775.7</v>
      </c>
      <c r="G142" s="37">
        <v>753.45</v>
      </c>
      <c r="H142" s="37">
        <v>831.84999999999991</v>
      </c>
      <c r="I142" s="37">
        <v>854.09999999999991</v>
      </c>
      <c r="J142" s="37">
        <v>871.04999999999984</v>
      </c>
      <c r="K142" s="28">
        <v>837.15</v>
      </c>
      <c r="L142" s="28">
        <v>797.95</v>
      </c>
      <c r="M142" s="28">
        <v>3.6312500000000001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179.25</v>
      </c>
      <c r="D143" s="37">
        <v>179.86666666666667</v>
      </c>
      <c r="E143" s="37">
        <v>175.38333333333335</v>
      </c>
      <c r="F143" s="37">
        <v>171.51666666666668</v>
      </c>
      <c r="G143" s="37">
        <v>167.03333333333336</v>
      </c>
      <c r="H143" s="37">
        <v>183.73333333333335</v>
      </c>
      <c r="I143" s="37">
        <v>188.2166666666667</v>
      </c>
      <c r="J143" s="37">
        <v>192.08333333333334</v>
      </c>
      <c r="K143" s="28">
        <v>184.35</v>
      </c>
      <c r="L143" s="28">
        <v>176</v>
      </c>
      <c r="M143" s="28">
        <v>56.819009999999999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872.5</v>
      </c>
      <c r="D144" s="37">
        <v>875.13333333333333</v>
      </c>
      <c r="E144" s="37">
        <v>862.4666666666667</v>
      </c>
      <c r="F144" s="37">
        <v>852.43333333333339</v>
      </c>
      <c r="G144" s="37">
        <v>839.76666666666677</v>
      </c>
      <c r="H144" s="37">
        <v>885.16666666666663</v>
      </c>
      <c r="I144" s="37">
        <v>897.83333333333337</v>
      </c>
      <c r="J144" s="37">
        <v>907.86666666666656</v>
      </c>
      <c r="K144" s="28">
        <v>887.8</v>
      </c>
      <c r="L144" s="28">
        <v>865.1</v>
      </c>
      <c r="M144" s="28">
        <v>33.012120000000003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118.25</v>
      </c>
      <c r="D145" s="37">
        <v>119.58333333333333</v>
      </c>
      <c r="E145" s="37">
        <v>114.36666666666666</v>
      </c>
      <c r="F145" s="37">
        <v>110.48333333333333</v>
      </c>
      <c r="G145" s="37">
        <v>105.26666666666667</v>
      </c>
      <c r="H145" s="37">
        <v>123.46666666666665</v>
      </c>
      <c r="I145" s="37">
        <v>128.68333333333334</v>
      </c>
      <c r="J145" s="37">
        <v>132.56666666666666</v>
      </c>
      <c r="K145" s="28">
        <v>124.8</v>
      </c>
      <c r="L145" s="28">
        <v>115.7</v>
      </c>
      <c r="M145" s="28">
        <v>47.774230000000003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504.1</v>
      </c>
      <c r="D146" s="37">
        <v>509.7166666666667</v>
      </c>
      <c r="E146" s="37">
        <v>495.13333333333344</v>
      </c>
      <c r="F146" s="37">
        <v>486.16666666666674</v>
      </c>
      <c r="G146" s="37">
        <v>471.58333333333348</v>
      </c>
      <c r="H146" s="37">
        <v>518.68333333333339</v>
      </c>
      <c r="I146" s="37">
        <v>533.26666666666665</v>
      </c>
      <c r="J146" s="37">
        <v>542.23333333333335</v>
      </c>
      <c r="K146" s="28">
        <v>524.29999999999995</v>
      </c>
      <c r="L146" s="28">
        <v>500.75</v>
      </c>
      <c r="M146" s="28">
        <v>10.77806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7435.1</v>
      </c>
      <c r="D147" s="37">
        <v>7487.7</v>
      </c>
      <c r="E147" s="37">
        <v>7297.4</v>
      </c>
      <c r="F147" s="37">
        <v>7159.7</v>
      </c>
      <c r="G147" s="37">
        <v>6969.4</v>
      </c>
      <c r="H147" s="37">
        <v>7625.4</v>
      </c>
      <c r="I147" s="37">
        <v>7815.7000000000007</v>
      </c>
      <c r="J147" s="37">
        <v>7953.4</v>
      </c>
      <c r="K147" s="28">
        <v>7678</v>
      </c>
      <c r="L147" s="28">
        <v>7350</v>
      </c>
      <c r="M147" s="28">
        <v>4.2599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741.25</v>
      </c>
      <c r="D148" s="37">
        <v>750.41666666666663</v>
      </c>
      <c r="E148" s="37">
        <v>716.83333333333326</v>
      </c>
      <c r="F148" s="37">
        <v>692.41666666666663</v>
      </c>
      <c r="G148" s="37">
        <v>658.83333333333326</v>
      </c>
      <c r="H148" s="37">
        <v>774.83333333333326</v>
      </c>
      <c r="I148" s="37">
        <v>808.41666666666652</v>
      </c>
      <c r="J148" s="37">
        <v>832.83333333333326</v>
      </c>
      <c r="K148" s="28">
        <v>784</v>
      </c>
      <c r="L148" s="28">
        <v>726</v>
      </c>
      <c r="M148" s="28">
        <v>6.05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3635.65</v>
      </c>
      <c r="D149" s="37">
        <v>3758.9833333333336</v>
      </c>
      <c r="E149" s="37">
        <v>3438.416666666667</v>
      </c>
      <c r="F149" s="37">
        <v>3241.1833333333334</v>
      </c>
      <c r="G149" s="37">
        <v>2920.6166666666668</v>
      </c>
      <c r="H149" s="37">
        <v>3956.2166666666672</v>
      </c>
      <c r="I149" s="37">
        <v>4276.7833333333338</v>
      </c>
      <c r="J149" s="37">
        <v>4474.0166666666673</v>
      </c>
      <c r="K149" s="28">
        <v>4079.55</v>
      </c>
      <c r="L149" s="28">
        <v>3561.75</v>
      </c>
      <c r="M149" s="28">
        <v>33.11835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2857.05</v>
      </c>
      <c r="D150" s="37">
        <v>2886.5166666666664</v>
      </c>
      <c r="E150" s="37">
        <v>2798.0333333333328</v>
      </c>
      <c r="F150" s="37">
        <v>2739.0166666666664</v>
      </c>
      <c r="G150" s="37">
        <v>2650.5333333333328</v>
      </c>
      <c r="H150" s="37">
        <v>2945.5333333333328</v>
      </c>
      <c r="I150" s="37">
        <v>3034.0166666666664</v>
      </c>
      <c r="J150" s="37">
        <v>3093.0333333333328</v>
      </c>
      <c r="K150" s="28">
        <v>2975</v>
      </c>
      <c r="L150" s="28">
        <v>2827.5</v>
      </c>
      <c r="M150" s="28">
        <v>6.6702000000000004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1303.5</v>
      </c>
      <c r="D151" s="37">
        <v>1312.8333333333333</v>
      </c>
      <c r="E151" s="37">
        <v>1280.6666666666665</v>
      </c>
      <c r="F151" s="37">
        <v>1257.8333333333333</v>
      </c>
      <c r="G151" s="37">
        <v>1225.6666666666665</v>
      </c>
      <c r="H151" s="37">
        <v>1335.6666666666665</v>
      </c>
      <c r="I151" s="37">
        <v>1367.833333333333</v>
      </c>
      <c r="J151" s="37">
        <v>1390.6666666666665</v>
      </c>
      <c r="K151" s="28">
        <v>1345</v>
      </c>
      <c r="L151" s="28">
        <v>1290</v>
      </c>
      <c r="M151" s="28">
        <v>4.2230699999999999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792.45</v>
      </c>
      <c r="D152" s="37">
        <v>795.15</v>
      </c>
      <c r="E152" s="37">
        <v>787.3</v>
      </c>
      <c r="F152" s="37">
        <v>782.15</v>
      </c>
      <c r="G152" s="37">
        <v>774.3</v>
      </c>
      <c r="H152" s="37">
        <v>800.3</v>
      </c>
      <c r="I152" s="37">
        <v>808.15000000000009</v>
      </c>
      <c r="J152" s="37">
        <v>813.3</v>
      </c>
      <c r="K152" s="28">
        <v>803</v>
      </c>
      <c r="L152" s="28">
        <v>790</v>
      </c>
      <c r="M152" s="28">
        <v>1.1733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169.2</v>
      </c>
      <c r="D153" s="37">
        <v>170.11666666666667</v>
      </c>
      <c r="E153" s="37">
        <v>166.48333333333335</v>
      </c>
      <c r="F153" s="37">
        <v>163.76666666666668</v>
      </c>
      <c r="G153" s="37">
        <v>160.13333333333335</v>
      </c>
      <c r="H153" s="37">
        <v>172.83333333333334</v>
      </c>
      <c r="I153" s="37">
        <v>176.46666666666667</v>
      </c>
      <c r="J153" s="37">
        <v>179.18333333333334</v>
      </c>
      <c r="K153" s="28">
        <v>173.75</v>
      </c>
      <c r="L153" s="28">
        <v>167.4</v>
      </c>
      <c r="M153" s="28">
        <v>121.2221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160.65</v>
      </c>
      <c r="D154" s="37">
        <v>162.16666666666666</v>
      </c>
      <c r="E154" s="37">
        <v>157.98333333333332</v>
      </c>
      <c r="F154" s="37">
        <v>155.31666666666666</v>
      </c>
      <c r="G154" s="37">
        <v>151.13333333333333</v>
      </c>
      <c r="H154" s="37">
        <v>164.83333333333331</v>
      </c>
      <c r="I154" s="37">
        <v>169.01666666666665</v>
      </c>
      <c r="J154" s="37">
        <v>171.68333333333331</v>
      </c>
      <c r="K154" s="28">
        <v>166.35</v>
      </c>
      <c r="L154" s="28">
        <v>159.5</v>
      </c>
      <c r="M154" s="28">
        <v>385.22118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119.6</v>
      </c>
      <c r="D155" s="37">
        <v>120.03333333333335</v>
      </c>
      <c r="E155" s="37">
        <v>116.81666666666669</v>
      </c>
      <c r="F155" s="37">
        <v>114.03333333333335</v>
      </c>
      <c r="G155" s="37">
        <v>110.81666666666669</v>
      </c>
      <c r="H155" s="37">
        <v>122.81666666666669</v>
      </c>
      <c r="I155" s="37">
        <v>126.03333333333336</v>
      </c>
      <c r="J155" s="37">
        <v>128.81666666666669</v>
      </c>
      <c r="K155" s="28">
        <v>123.25</v>
      </c>
      <c r="L155" s="28">
        <v>117.25</v>
      </c>
      <c r="M155" s="28">
        <v>148.80212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3906</v>
      </c>
      <c r="D156" s="37">
        <v>3949.75</v>
      </c>
      <c r="E156" s="37">
        <v>3811.8</v>
      </c>
      <c r="F156" s="37">
        <v>3717.6000000000004</v>
      </c>
      <c r="G156" s="37">
        <v>3579.6500000000005</v>
      </c>
      <c r="H156" s="37">
        <v>4043.95</v>
      </c>
      <c r="I156" s="37">
        <v>4181.8999999999996</v>
      </c>
      <c r="J156" s="37">
        <v>4276.0999999999995</v>
      </c>
      <c r="K156" s="28">
        <v>4087.7</v>
      </c>
      <c r="L156" s="28">
        <v>3855.55</v>
      </c>
      <c r="M156" s="28">
        <v>1.2362299999999999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17948.599999999999</v>
      </c>
      <c r="D157" s="37">
        <v>18168.616666666665</v>
      </c>
      <c r="E157" s="37">
        <v>17612.23333333333</v>
      </c>
      <c r="F157" s="37">
        <v>17275.866666666665</v>
      </c>
      <c r="G157" s="37">
        <v>16719.48333333333</v>
      </c>
      <c r="H157" s="37">
        <v>18504.98333333333</v>
      </c>
      <c r="I157" s="37">
        <v>19061.366666666669</v>
      </c>
      <c r="J157" s="37">
        <v>19397.73333333333</v>
      </c>
      <c r="K157" s="28">
        <v>18725</v>
      </c>
      <c r="L157" s="28">
        <v>17832.25</v>
      </c>
      <c r="M157" s="28">
        <v>0.65942000000000001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320.3</v>
      </c>
      <c r="D158" s="37">
        <v>323.53333333333336</v>
      </c>
      <c r="E158" s="37">
        <v>313.76666666666671</v>
      </c>
      <c r="F158" s="37">
        <v>307.23333333333335</v>
      </c>
      <c r="G158" s="37">
        <v>297.4666666666667</v>
      </c>
      <c r="H158" s="37">
        <v>330.06666666666672</v>
      </c>
      <c r="I158" s="37">
        <v>339.83333333333337</v>
      </c>
      <c r="J158" s="37">
        <v>346.36666666666673</v>
      </c>
      <c r="K158" s="28">
        <v>333.3</v>
      </c>
      <c r="L158" s="28">
        <v>317</v>
      </c>
      <c r="M158" s="28">
        <v>3.14682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961.95</v>
      </c>
      <c r="D159" s="37">
        <v>969.31666666666661</v>
      </c>
      <c r="E159" s="37">
        <v>929.63333333333321</v>
      </c>
      <c r="F159" s="37">
        <v>897.31666666666661</v>
      </c>
      <c r="G159" s="37">
        <v>857.63333333333321</v>
      </c>
      <c r="H159" s="37">
        <v>1001.6333333333332</v>
      </c>
      <c r="I159" s="37">
        <v>1041.3166666666666</v>
      </c>
      <c r="J159" s="37">
        <v>1073.6333333333332</v>
      </c>
      <c r="K159" s="28">
        <v>1009</v>
      </c>
      <c r="L159" s="28">
        <v>937</v>
      </c>
      <c r="M159" s="28">
        <v>4.2151899999999998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177.15</v>
      </c>
      <c r="D160" s="37">
        <v>177.65</v>
      </c>
      <c r="E160" s="37">
        <v>175.5</v>
      </c>
      <c r="F160" s="37">
        <v>173.85</v>
      </c>
      <c r="G160" s="37">
        <v>171.7</v>
      </c>
      <c r="H160" s="37">
        <v>179.3</v>
      </c>
      <c r="I160" s="37">
        <v>181.45000000000005</v>
      </c>
      <c r="J160" s="37">
        <v>183.10000000000002</v>
      </c>
      <c r="K160" s="28">
        <v>179.8</v>
      </c>
      <c r="L160" s="28">
        <v>176</v>
      </c>
      <c r="M160" s="28">
        <v>178.80665999999999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240.35</v>
      </c>
      <c r="D161" s="37">
        <v>242.63333333333335</v>
      </c>
      <c r="E161" s="37">
        <v>234.26666666666671</v>
      </c>
      <c r="F161" s="37">
        <v>228.18333333333337</v>
      </c>
      <c r="G161" s="37">
        <v>219.81666666666672</v>
      </c>
      <c r="H161" s="37">
        <v>248.7166666666667</v>
      </c>
      <c r="I161" s="37">
        <v>257.08333333333331</v>
      </c>
      <c r="J161" s="37">
        <v>263.16666666666669</v>
      </c>
      <c r="K161" s="28">
        <v>251</v>
      </c>
      <c r="L161" s="28">
        <v>236.55</v>
      </c>
      <c r="M161" s="28">
        <v>51.896900000000002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2889.5</v>
      </c>
      <c r="D162" s="37">
        <v>2907.9</v>
      </c>
      <c r="E162" s="37">
        <v>2832.3500000000004</v>
      </c>
      <c r="F162" s="37">
        <v>2775.2000000000003</v>
      </c>
      <c r="G162" s="37">
        <v>2699.6500000000005</v>
      </c>
      <c r="H162" s="37">
        <v>2965.05</v>
      </c>
      <c r="I162" s="37">
        <v>3040.6000000000004</v>
      </c>
      <c r="J162" s="37">
        <v>3097.75</v>
      </c>
      <c r="K162" s="28">
        <v>2983.45</v>
      </c>
      <c r="L162" s="28">
        <v>2850.75</v>
      </c>
      <c r="M162" s="28">
        <v>2.3070300000000001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45437.8</v>
      </c>
      <c r="D163" s="37">
        <v>45599.216666666667</v>
      </c>
      <c r="E163" s="37">
        <v>44698.433333333334</v>
      </c>
      <c r="F163" s="37">
        <v>43959.066666666666</v>
      </c>
      <c r="G163" s="37">
        <v>43058.283333333333</v>
      </c>
      <c r="H163" s="37">
        <v>46338.583333333336</v>
      </c>
      <c r="I163" s="37">
        <v>47239.366666666676</v>
      </c>
      <c r="J163" s="37">
        <v>47978.733333333337</v>
      </c>
      <c r="K163" s="28">
        <v>46500</v>
      </c>
      <c r="L163" s="28">
        <v>44859.85</v>
      </c>
      <c r="M163" s="28">
        <v>0.25381999999999999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203.1</v>
      </c>
      <c r="D164" s="37">
        <v>203.95000000000002</v>
      </c>
      <c r="E164" s="37">
        <v>200.55000000000004</v>
      </c>
      <c r="F164" s="37">
        <v>198.00000000000003</v>
      </c>
      <c r="G164" s="37">
        <v>194.60000000000005</v>
      </c>
      <c r="H164" s="37">
        <v>206.50000000000003</v>
      </c>
      <c r="I164" s="37">
        <v>209.9</v>
      </c>
      <c r="J164" s="37">
        <v>212.45000000000002</v>
      </c>
      <c r="K164" s="28">
        <v>207.35</v>
      </c>
      <c r="L164" s="28">
        <v>201.4</v>
      </c>
      <c r="M164" s="28">
        <v>27.383520000000001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4444.75</v>
      </c>
      <c r="D165" s="37">
        <v>4458.25</v>
      </c>
      <c r="E165" s="37">
        <v>4406.5</v>
      </c>
      <c r="F165" s="37">
        <v>4368.25</v>
      </c>
      <c r="G165" s="37">
        <v>4316.5</v>
      </c>
      <c r="H165" s="37">
        <v>4496.5</v>
      </c>
      <c r="I165" s="37">
        <v>4548.25</v>
      </c>
      <c r="J165" s="37">
        <v>4586.5</v>
      </c>
      <c r="K165" s="28">
        <v>4510</v>
      </c>
      <c r="L165" s="28">
        <v>4420</v>
      </c>
      <c r="M165" s="28">
        <v>0.34866999999999998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2328.5500000000002</v>
      </c>
      <c r="D166" s="37">
        <v>2345.25</v>
      </c>
      <c r="E166" s="37">
        <v>2288.3000000000002</v>
      </c>
      <c r="F166" s="37">
        <v>2248.0500000000002</v>
      </c>
      <c r="G166" s="37">
        <v>2191.1000000000004</v>
      </c>
      <c r="H166" s="37">
        <v>2385.5</v>
      </c>
      <c r="I166" s="37">
        <v>2442.4499999999998</v>
      </c>
      <c r="J166" s="37">
        <v>2482.6999999999998</v>
      </c>
      <c r="K166" s="28">
        <v>2402.1999999999998</v>
      </c>
      <c r="L166" s="28">
        <v>2305</v>
      </c>
      <c r="M166" s="28">
        <v>4.0635300000000001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2229.4</v>
      </c>
      <c r="D167" s="37">
        <v>2227.0333333333333</v>
      </c>
      <c r="E167" s="37">
        <v>2182.3666666666668</v>
      </c>
      <c r="F167" s="37">
        <v>2135.3333333333335</v>
      </c>
      <c r="G167" s="37">
        <v>2090.666666666667</v>
      </c>
      <c r="H167" s="37">
        <v>2274.0666666666666</v>
      </c>
      <c r="I167" s="37">
        <v>2318.7333333333336</v>
      </c>
      <c r="J167" s="37">
        <v>2365.7666666666664</v>
      </c>
      <c r="K167" s="28">
        <v>2271.6999999999998</v>
      </c>
      <c r="L167" s="28">
        <v>2180</v>
      </c>
      <c r="M167" s="28">
        <v>4.6907399999999999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2604.1</v>
      </c>
      <c r="D168" s="37">
        <v>2606.7333333333336</v>
      </c>
      <c r="E168" s="37">
        <v>2538.4666666666672</v>
      </c>
      <c r="F168" s="37">
        <v>2472.8333333333335</v>
      </c>
      <c r="G168" s="37">
        <v>2404.5666666666671</v>
      </c>
      <c r="H168" s="37">
        <v>2672.3666666666672</v>
      </c>
      <c r="I168" s="37">
        <v>2740.6333333333337</v>
      </c>
      <c r="J168" s="37">
        <v>2806.2666666666673</v>
      </c>
      <c r="K168" s="28">
        <v>2675</v>
      </c>
      <c r="L168" s="28">
        <v>2541.1</v>
      </c>
      <c r="M168" s="28">
        <v>2.9764200000000001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118.7</v>
      </c>
      <c r="D169" s="37">
        <v>119.03333333333335</v>
      </c>
      <c r="E169" s="37">
        <v>116.76666666666669</v>
      </c>
      <c r="F169" s="37">
        <v>114.83333333333334</v>
      </c>
      <c r="G169" s="37">
        <v>112.56666666666669</v>
      </c>
      <c r="H169" s="37">
        <v>120.9666666666667</v>
      </c>
      <c r="I169" s="37">
        <v>123.23333333333335</v>
      </c>
      <c r="J169" s="37">
        <v>125.1666666666667</v>
      </c>
      <c r="K169" s="28">
        <v>121.3</v>
      </c>
      <c r="L169" s="28">
        <v>117.1</v>
      </c>
      <c r="M169" s="28">
        <v>52.838920000000002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227.85</v>
      </c>
      <c r="D170" s="37">
        <v>229.23333333333335</v>
      </c>
      <c r="E170" s="37">
        <v>225.1166666666667</v>
      </c>
      <c r="F170" s="37">
        <v>222.38333333333335</v>
      </c>
      <c r="G170" s="37">
        <v>218.26666666666671</v>
      </c>
      <c r="H170" s="37">
        <v>231.9666666666667</v>
      </c>
      <c r="I170" s="37">
        <v>236.08333333333337</v>
      </c>
      <c r="J170" s="37">
        <v>238.81666666666669</v>
      </c>
      <c r="K170" s="28">
        <v>233.35</v>
      </c>
      <c r="L170" s="28">
        <v>226.5</v>
      </c>
      <c r="M170" s="28">
        <v>112.77706999999999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488.15</v>
      </c>
      <c r="D171" s="37">
        <v>490.68333333333334</v>
      </c>
      <c r="E171" s="37">
        <v>478.66666666666669</v>
      </c>
      <c r="F171" s="37">
        <v>469.18333333333334</v>
      </c>
      <c r="G171" s="37">
        <v>457.16666666666669</v>
      </c>
      <c r="H171" s="37">
        <v>500.16666666666669</v>
      </c>
      <c r="I171" s="37">
        <v>512.18333333333339</v>
      </c>
      <c r="J171" s="37">
        <v>521.66666666666674</v>
      </c>
      <c r="K171" s="28">
        <v>502.7</v>
      </c>
      <c r="L171" s="28">
        <v>481.2</v>
      </c>
      <c r="M171" s="28">
        <v>11.0608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14601</v>
      </c>
      <c r="D172" s="37">
        <v>14616.516666666668</v>
      </c>
      <c r="E172" s="37">
        <v>14389.233333333337</v>
      </c>
      <c r="F172" s="37">
        <v>14177.466666666669</v>
      </c>
      <c r="G172" s="37">
        <v>13950.183333333338</v>
      </c>
      <c r="H172" s="37">
        <v>14828.283333333336</v>
      </c>
      <c r="I172" s="37">
        <v>15055.566666666666</v>
      </c>
      <c r="J172" s="37">
        <v>15267.333333333336</v>
      </c>
      <c r="K172" s="28">
        <v>14843.8</v>
      </c>
      <c r="L172" s="28">
        <v>14404.75</v>
      </c>
      <c r="M172" s="28">
        <v>3.7249999999999998E-2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35.700000000000003</v>
      </c>
      <c r="D173" s="37">
        <v>35.833333333333336</v>
      </c>
      <c r="E173" s="37">
        <v>35.06666666666667</v>
      </c>
      <c r="F173" s="37">
        <v>34.433333333333337</v>
      </c>
      <c r="G173" s="37">
        <v>33.666666666666671</v>
      </c>
      <c r="H173" s="37">
        <v>36.466666666666669</v>
      </c>
      <c r="I173" s="37">
        <v>37.233333333333334</v>
      </c>
      <c r="J173" s="37">
        <v>37.866666666666667</v>
      </c>
      <c r="K173" s="28">
        <v>36.6</v>
      </c>
      <c r="L173" s="28">
        <v>35.200000000000003</v>
      </c>
      <c r="M173" s="28">
        <v>317.29897999999997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124.6</v>
      </c>
      <c r="D174" s="37">
        <v>126.43333333333332</v>
      </c>
      <c r="E174" s="37">
        <v>121.26666666666665</v>
      </c>
      <c r="F174" s="37">
        <v>117.93333333333332</v>
      </c>
      <c r="G174" s="37">
        <v>112.76666666666665</v>
      </c>
      <c r="H174" s="37">
        <v>129.76666666666665</v>
      </c>
      <c r="I174" s="37">
        <v>134.93333333333331</v>
      </c>
      <c r="J174" s="37">
        <v>138.26666666666665</v>
      </c>
      <c r="K174" s="28">
        <v>131.6</v>
      </c>
      <c r="L174" s="28">
        <v>123.1</v>
      </c>
      <c r="M174" s="28">
        <v>249.12957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129.44999999999999</v>
      </c>
      <c r="D175" s="37">
        <v>130.08333333333334</v>
      </c>
      <c r="E175" s="37">
        <v>127.36666666666667</v>
      </c>
      <c r="F175" s="37">
        <v>125.28333333333333</v>
      </c>
      <c r="G175" s="37">
        <v>122.56666666666666</v>
      </c>
      <c r="H175" s="37">
        <v>132.16666666666669</v>
      </c>
      <c r="I175" s="37">
        <v>134.88333333333333</v>
      </c>
      <c r="J175" s="37">
        <v>136.9666666666667</v>
      </c>
      <c r="K175" s="28">
        <v>132.80000000000001</v>
      </c>
      <c r="L175" s="28">
        <v>128</v>
      </c>
      <c r="M175" s="28">
        <v>27.070589999999999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2640.8</v>
      </c>
      <c r="D176" s="37">
        <v>2619.9500000000003</v>
      </c>
      <c r="E176" s="37">
        <v>2571.9000000000005</v>
      </c>
      <c r="F176" s="37">
        <v>2503.0000000000005</v>
      </c>
      <c r="G176" s="37">
        <v>2454.9500000000007</v>
      </c>
      <c r="H176" s="37">
        <v>2688.8500000000004</v>
      </c>
      <c r="I176" s="37">
        <v>2736.9000000000005</v>
      </c>
      <c r="J176" s="37">
        <v>2805.8</v>
      </c>
      <c r="K176" s="28">
        <v>2668</v>
      </c>
      <c r="L176" s="28">
        <v>2551.0500000000002</v>
      </c>
      <c r="M176" s="28">
        <v>120.64446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794.45</v>
      </c>
      <c r="D177" s="37">
        <v>799</v>
      </c>
      <c r="E177" s="37">
        <v>778.45</v>
      </c>
      <c r="F177" s="37">
        <v>762.45</v>
      </c>
      <c r="G177" s="37">
        <v>741.90000000000009</v>
      </c>
      <c r="H177" s="37">
        <v>815</v>
      </c>
      <c r="I177" s="37">
        <v>835.55</v>
      </c>
      <c r="J177" s="37">
        <v>851.55</v>
      </c>
      <c r="K177" s="28">
        <v>819.55</v>
      </c>
      <c r="L177" s="28">
        <v>783</v>
      </c>
      <c r="M177" s="28">
        <v>19.069790000000001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1124.7</v>
      </c>
      <c r="D178" s="37">
        <v>1140.55</v>
      </c>
      <c r="E178" s="37">
        <v>1096.1499999999999</v>
      </c>
      <c r="F178" s="37">
        <v>1067.5999999999999</v>
      </c>
      <c r="G178" s="37">
        <v>1023.1999999999998</v>
      </c>
      <c r="H178" s="37">
        <v>1169.0999999999999</v>
      </c>
      <c r="I178" s="37">
        <v>1213.5</v>
      </c>
      <c r="J178" s="37">
        <v>1242.05</v>
      </c>
      <c r="K178" s="28">
        <v>1184.95</v>
      </c>
      <c r="L178" s="28">
        <v>1112</v>
      </c>
      <c r="M178" s="28">
        <v>9.7138200000000001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2528.9499999999998</v>
      </c>
      <c r="D179" s="37">
        <v>2555.1333333333332</v>
      </c>
      <c r="E179" s="37">
        <v>2453.8166666666666</v>
      </c>
      <c r="F179" s="37">
        <v>2378.6833333333334</v>
      </c>
      <c r="G179" s="37">
        <v>2277.3666666666668</v>
      </c>
      <c r="H179" s="37">
        <v>2630.2666666666664</v>
      </c>
      <c r="I179" s="37">
        <v>2731.583333333333</v>
      </c>
      <c r="J179" s="37">
        <v>2806.7166666666662</v>
      </c>
      <c r="K179" s="28">
        <v>2656.45</v>
      </c>
      <c r="L179" s="28">
        <v>2480</v>
      </c>
      <c r="M179" s="28">
        <v>5.5238899999999997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7015.5</v>
      </c>
      <c r="D180" s="37">
        <v>7088.083333333333</v>
      </c>
      <c r="E180" s="37">
        <v>6931.2166666666662</v>
      </c>
      <c r="F180" s="37">
        <v>6846.9333333333334</v>
      </c>
      <c r="G180" s="37">
        <v>6690.0666666666666</v>
      </c>
      <c r="H180" s="37">
        <v>7172.3666666666659</v>
      </c>
      <c r="I180" s="37">
        <v>7329.2333333333327</v>
      </c>
      <c r="J180" s="37">
        <v>7413.5166666666655</v>
      </c>
      <c r="K180" s="28">
        <v>7244.95</v>
      </c>
      <c r="L180" s="28">
        <v>7003.8</v>
      </c>
      <c r="M180" s="28">
        <v>0.38830999999999999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24860.9</v>
      </c>
      <c r="D181" s="37">
        <v>25095.216666666664</v>
      </c>
      <c r="E181" s="37">
        <v>24415.083333333328</v>
      </c>
      <c r="F181" s="37">
        <v>23969.266666666666</v>
      </c>
      <c r="G181" s="37">
        <v>23289.133333333331</v>
      </c>
      <c r="H181" s="37">
        <v>25541.033333333326</v>
      </c>
      <c r="I181" s="37">
        <v>26221.166666666664</v>
      </c>
      <c r="J181" s="37">
        <v>26666.983333333323</v>
      </c>
      <c r="K181" s="28">
        <v>25775.35</v>
      </c>
      <c r="L181" s="28">
        <v>24649.4</v>
      </c>
      <c r="M181" s="28">
        <v>0.38327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1118.5999999999999</v>
      </c>
      <c r="D182" s="37">
        <v>1136.5333333333333</v>
      </c>
      <c r="E182" s="37">
        <v>1084.0666666666666</v>
      </c>
      <c r="F182" s="37">
        <v>1049.5333333333333</v>
      </c>
      <c r="G182" s="37">
        <v>997.06666666666661</v>
      </c>
      <c r="H182" s="37">
        <v>1171.0666666666666</v>
      </c>
      <c r="I182" s="37">
        <v>1223.5333333333333</v>
      </c>
      <c r="J182" s="37">
        <v>1258.0666666666666</v>
      </c>
      <c r="K182" s="28">
        <v>1189</v>
      </c>
      <c r="L182" s="28">
        <v>1102</v>
      </c>
      <c r="M182" s="28">
        <v>14.578530000000001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2382.0500000000002</v>
      </c>
      <c r="D183" s="37">
        <v>2404.2333333333336</v>
      </c>
      <c r="E183" s="37">
        <v>2328.8166666666671</v>
      </c>
      <c r="F183" s="37">
        <v>2275.5833333333335</v>
      </c>
      <c r="G183" s="37">
        <v>2200.166666666667</v>
      </c>
      <c r="H183" s="37">
        <v>2457.4666666666672</v>
      </c>
      <c r="I183" s="37">
        <v>2532.8833333333332</v>
      </c>
      <c r="J183" s="37">
        <v>2586.1166666666672</v>
      </c>
      <c r="K183" s="28">
        <v>2479.65</v>
      </c>
      <c r="L183" s="28">
        <v>2351</v>
      </c>
      <c r="M183" s="28">
        <v>2.25034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511.8</v>
      </c>
      <c r="D184" s="37">
        <v>512.61666666666667</v>
      </c>
      <c r="E184" s="37">
        <v>504.2833333333333</v>
      </c>
      <c r="F184" s="37">
        <v>496.76666666666665</v>
      </c>
      <c r="G184" s="37">
        <v>488.43333333333328</v>
      </c>
      <c r="H184" s="37">
        <v>520.13333333333333</v>
      </c>
      <c r="I184" s="37">
        <v>528.46666666666658</v>
      </c>
      <c r="J184" s="37">
        <v>535.98333333333335</v>
      </c>
      <c r="K184" s="28">
        <v>520.95000000000005</v>
      </c>
      <c r="L184" s="28">
        <v>505.1</v>
      </c>
      <c r="M184" s="28">
        <v>203.62934000000001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104.1</v>
      </c>
      <c r="D185" s="37">
        <v>104.86666666666667</v>
      </c>
      <c r="E185" s="37">
        <v>101.73333333333335</v>
      </c>
      <c r="F185" s="37">
        <v>99.366666666666674</v>
      </c>
      <c r="G185" s="37">
        <v>96.233333333333348</v>
      </c>
      <c r="H185" s="37">
        <v>107.23333333333335</v>
      </c>
      <c r="I185" s="37">
        <v>110.36666666666667</v>
      </c>
      <c r="J185" s="37">
        <v>112.73333333333335</v>
      </c>
      <c r="K185" s="28">
        <v>108</v>
      </c>
      <c r="L185" s="28">
        <v>102.5</v>
      </c>
      <c r="M185" s="28">
        <v>263.07915000000003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922</v>
      </c>
      <c r="D186" s="37">
        <v>924.93333333333339</v>
      </c>
      <c r="E186" s="37">
        <v>912.11666666666679</v>
      </c>
      <c r="F186" s="37">
        <v>902.23333333333335</v>
      </c>
      <c r="G186" s="37">
        <v>889.41666666666674</v>
      </c>
      <c r="H186" s="37">
        <v>934.81666666666683</v>
      </c>
      <c r="I186" s="37">
        <v>947.63333333333344</v>
      </c>
      <c r="J186" s="37">
        <v>957.51666666666688</v>
      </c>
      <c r="K186" s="28">
        <v>937.75</v>
      </c>
      <c r="L186" s="28">
        <v>915.05</v>
      </c>
      <c r="M186" s="28">
        <v>20.010660000000001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498.85</v>
      </c>
      <c r="D187" s="37">
        <v>503.11666666666662</v>
      </c>
      <c r="E187" s="37">
        <v>490.73333333333323</v>
      </c>
      <c r="F187" s="37">
        <v>482.61666666666662</v>
      </c>
      <c r="G187" s="37">
        <v>470.23333333333323</v>
      </c>
      <c r="H187" s="37">
        <v>511.23333333333323</v>
      </c>
      <c r="I187" s="37">
        <v>523.61666666666656</v>
      </c>
      <c r="J187" s="37">
        <v>531.73333333333323</v>
      </c>
      <c r="K187" s="28">
        <v>515.5</v>
      </c>
      <c r="L187" s="28">
        <v>495</v>
      </c>
      <c r="M187" s="28">
        <v>8.5150699999999997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614.5</v>
      </c>
      <c r="D188" s="37">
        <v>623.91666666666663</v>
      </c>
      <c r="E188" s="37">
        <v>599.43333333333328</v>
      </c>
      <c r="F188" s="37">
        <v>584.36666666666667</v>
      </c>
      <c r="G188" s="37">
        <v>559.88333333333333</v>
      </c>
      <c r="H188" s="37">
        <v>638.98333333333323</v>
      </c>
      <c r="I188" s="37">
        <v>663.46666666666658</v>
      </c>
      <c r="J188" s="37">
        <v>678.53333333333319</v>
      </c>
      <c r="K188" s="28">
        <v>648.4</v>
      </c>
      <c r="L188" s="28">
        <v>608.85</v>
      </c>
      <c r="M188" s="28">
        <v>3.80802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640.6</v>
      </c>
      <c r="D189" s="37">
        <v>644.88333333333333</v>
      </c>
      <c r="E189" s="37">
        <v>629.76666666666665</v>
      </c>
      <c r="F189" s="37">
        <v>618.93333333333328</v>
      </c>
      <c r="G189" s="37">
        <v>603.81666666666661</v>
      </c>
      <c r="H189" s="37">
        <v>655.7166666666667</v>
      </c>
      <c r="I189" s="37">
        <v>670.83333333333326</v>
      </c>
      <c r="J189" s="37">
        <v>681.66666666666674</v>
      </c>
      <c r="K189" s="28">
        <v>660</v>
      </c>
      <c r="L189" s="28">
        <v>634.04999999999995</v>
      </c>
      <c r="M189" s="28">
        <v>6.9006800000000004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968.55</v>
      </c>
      <c r="D190" s="37">
        <v>976.55000000000007</v>
      </c>
      <c r="E190" s="37">
        <v>944.00000000000011</v>
      </c>
      <c r="F190" s="37">
        <v>919.45</v>
      </c>
      <c r="G190" s="37">
        <v>886.90000000000009</v>
      </c>
      <c r="H190" s="37">
        <v>1001.1000000000001</v>
      </c>
      <c r="I190" s="37">
        <v>1033.6500000000001</v>
      </c>
      <c r="J190" s="37">
        <v>1058.2000000000003</v>
      </c>
      <c r="K190" s="28">
        <v>1009.1</v>
      </c>
      <c r="L190" s="28">
        <v>952</v>
      </c>
      <c r="M190" s="28">
        <v>11.490600000000001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1282.5</v>
      </c>
      <c r="D191" s="37">
        <v>1287.8333333333333</v>
      </c>
      <c r="E191" s="37">
        <v>1245.6666666666665</v>
      </c>
      <c r="F191" s="37">
        <v>1208.8333333333333</v>
      </c>
      <c r="G191" s="37">
        <v>1166.6666666666665</v>
      </c>
      <c r="H191" s="37">
        <v>1324.6666666666665</v>
      </c>
      <c r="I191" s="37">
        <v>1366.833333333333</v>
      </c>
      <c r="J191" s="37">
        <v>1403.6666666666665</v>
      </c>
      <c r="K191" s="28">
        <v>1330</v>
      </c>
      <c r="L191" s="28">
        <v>1251</v>
      </c>
      <c r="M191" s="28">
        <v>7.6138500000000002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3471.9</v>
      </c>
      <c r="D192" s="37">
        <v>3491.5333333333333</v>
      </c>
      <c r="E192" s="37">
        <v>3419.5166666666664</v>
      </c>
      <c r="F192" s="37">
        <v>3367.1333333333332</v>
      </c>
      <c r="G192" s="37">
        <v>3295.1166666666663</v>
      </c>
      <c r="H192" s="37">
        <v>3543.9166666666665</v>
      </c>
      <c r="I192" s="37">
        <v>3615.9333333333338</v>
      </c>
      <c r="J192" s="37">
        <v>3668.3166666666666</v>
      </c>
      <c r="K192" s="28">
        <v>3563.55</v>
      </c>
      <c r="L192" s="28">
        <v>3439.15</v>
      </c>
      <c r="M192" s="28">
        <v>31.700140000000001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791.35</v>
      </c>
      <c r="D193" s="37">
        <v>804.35</v>
      </c>
      <c r="E193" s="37">
        <v>771.85</v>
      </c>
      <c r="F193" s="37">
        <v>752.35</v>
      </c>
      <c r="G193" s="37">
        <v>719.85</v>
      </c>
      <c r="H193" s="37">
        <v>823.85</v>
      </c>
      <c r="I193" s="37">
        <v>856.35</v>
      </c>
      <c r="J193" s="37">
        <v>875.85</v>
      </c>
      <c r="K193" s="28">
        <v>836.85</v>
      </c>
      <c r="L193" s="28">
        <v>784.85</v>
      </c>
      <c r="M193" s="28">
        <v>24.60482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7693.15</v>
      </c>
      <c r="D194" s="37">
        <v>7771.05</v>
      </c>
      <c r="E194" s="37">
        <v>7502.1</v>
      </c>
      <c r="F194" s="37">
        <v>7311.05</v>
      </c>
      <c r="G194" s="37">
        <v>7042.1</v>
      </c>
      <c r="H194" s="37">
        <v>7962.1</v>
      </c>
      <c r="I194" s="37">
        <v>8231.0499999999993</v>
      </c>
      <c r="J194" s="37">
        <v>8422.1</v>
      </c>
      <c r="K194" s="28">
        <v>8040</v>
      </c>
      <c r="L194" s="28">
        <v>7580</v>
      </c>
      <c r="M194" s="28">
        <v>8.3142600000000009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424.95</v>
      </c>
      <c r="D195" s="37">
        <v>427.40000000000003</v>
      </c>
      <c r="E195" s="37">
        <v>414.55000000000007</v>
      </c>
      <c r="F195" s="37">
        <v>404.15000000000003</v>
      </c>
      <c r="G195" s="37">
        <v>391.30000000000007</v>
      </c>
      <c r="H195" s="37">
        <v>437.80000000000007</v>
      </c>
      <c r="I195" s="37">
        <v>450.65000000000009</v>
      </c>
      <c r="J195" s="37">
        <v>461.05000000000007</v>
      </c>
      <c r="K195" s="28">
        <v>440.25</v>
      </c>
      <c r="L195" s="28">
        <v>417</v>
      </c>
      <c r="M195" s="28">
        <v>126.69041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246.45</v>
      </c>
      <c r="D196" s="37">
        <v>250.31666666666669</v>
      </c>
      <c r="E196" s="37">
        <v>238.63333333333338</v>
      </c>
      <c r="F196" s="37">
        <v>230.81666666666669</v>
      </c>
      <c r="G196" s="37">
        <v>219.13333333333338</v>
      </c>
      <c r="H196" s="37">
        <v>258.13333333333338</v>
      </c>
      <c r="I196" s="37">
        <v>269.81666666666672</v>
      </c>
      <c r="J196" s="37">
        <v>277.63333333333338</v>
      </c>
      <c r="K196" s="28">
        <v>262</v>
      </c>
      <c r="L196" s="28">
        <v>242.5</v>
      </c>
      <c r="M196" s="28">
        <v>534.83064999999999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1326.6</v>
      </c>
      <c r="D197" s="37">
        <v>1334.0833333333333</v>
      </c>
      <c r="E197" s="37">
        <v>1301.5166666666664</v>
      </c>
      <c r="F197" s="37">
        <v>1276.4333333333332</v>
      </c>
      <c r="G197" s="37">
        <v>1243.8666666666663</v>
      </c>
      <c r="H197" s="37">
        <v>1359.1666666666665</v>
      </c>
      <c r="I197" s="37">
        <v>1391.7333333333336</v>
      </c>
      <c r="J197" s="37">
        <v>1416.8166666666666</v>
      </c>
      <c r="K197" s="28">
        <v>1366.65</v>
      </c>
      <c r="L197" s="28">
        <v>1309</v>
      </c>
      <c r="M197" s="28">
        <v>64.772189999999995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1301.2</v>
      </c>
      <c r="D198" s="37">
        <v>1316.2333333333333</v>
      </c>
      <c r="E198" s="37">
        <v>1270.6166666666668</v>
      </c>
      <c r="F198" s="37">
        <v>1240.0333333333335</v>
      </c>
      <c r="G198" s="37">
        <v>1194.416666666667</v>
      </c>
      <c r="H198" s="37">
        <v>1346.8166666666666</v>
      </c>
      <c r="I198" s="37">
        <v>1392.4333333333329</v>
      </c>
      <c r="J198" s="37">
        <v>1423.0166666666664</v>
      </c>
      <c r="K198" s="28">
        <v>1361.85</v>
      </c>
      <c r="L198" s="28">
        <v>1285.6500000000001</v>
      </c>
      <c r="M198" s="28">
        <v>26.773599999999998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787.55</v>
      </c>
      <c r="D199" s="37">
        <v>788.86666666666667</v>
      </c>
      <c r="E199" s="37">
        <v>769.73333333333335</v>
      </c>
      <c r="F199" s="37">
        <v>751.91666666666663</v>
      </c>
      <c r="G199" s="37">
        <v>732.7833333333333</v>
      </c>
      <c r="H199" s="37">
        <v>806.68333333333339</v>
      </c>
      <c r="I199" s="37">
        <v>825.81666666666683</v>
      </c>
      <c r="J199" s="37">
        <v>843.63333333333344</v>
      </c>
      <c r="K199" s="28">
        <v>808</v>
      </c>
      <c r="L199" s="28">
        <v>771.05</v>
      </c>
      <c r="M199" s="28">
        <v>5.2919799999999997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2452.6</v>
      </c>
      <c r="D200" s="37">
        <v>2471.4</v>
      </c>
      <c r="E200" s="37">
        <v>2422.2000000000003</v>
      </c>
      <c r="F200" s="37">
        <v>2391.8000000000002</v>
      </c>
      <c r="G200" s="37">
        <v>2342.6000000000004</v>
      </c>
      <c r="H200" s="37">
        <v>2501.8000000000002</v>
      </c>
      <c r="I200" s="37">
        <v>2551</v>
      </c>
      <c r="J200" s="37">
        <v>2581.4</v>
      </c>
      <c r="K200" s="28">
        <v>2520.6</v>
      </c>
      <c r="L200" s="28">
        <v>2441</v>
      </c>
      <c r="M200" s="28">
        <v>9.2983399999999996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2840.35</v>
      </c>
      <c r="D201" s="37">
        <v>2853.1833333333329</v>
      </c>
      <c r="E201" s="37">
        <v>2802.4166666666661</v>
      </c>
      <c r="F201" s="37">
        <v>2764.4833333333331</v>
      </c>
      <c r="G201" s="37">
        <v>2713.7166666666662</v>
      </c>
      <c r="H201" s="37">
        <v>2891.1166666666659</v>
      </c>
      <c r="I201" s="37">
        <v>2941.8833333333332</v>
      </c>
      <c r="J201" s="37">
        <v>2979.8166666666657</v>
      </c>
      <c r="K201" s="28">
        <v>2903.95</v>
      </c>
      <c r="L201" s="28">
        <v>2815.25</v>
      </c>
      <c r="M201" s="28">
        <v>1.55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547.6</v>
      </c>
      <c r="D202" s="37">
        <v>554.0333333333333</v>
      </c>
      <c r="E202" s="37">
        <v>535.56666666666661</v>
      </c>
      <c r="F202" s="37">
        <v>523.5333333333333</v>
      </c>
      <c r="G202" s="37">
        <v>505.06666666666661</v>
      </c>
      <c r="H202" s="37">
        <v>566.06666666666661</v>
      </c>
      <c r="I202" s="37">
        <v>584.5333333333333</v>
      </c>
      <c r="J202" s="37">
        <v>596.56666666666661</v>
      </c>
      <c r="K202" s="28">
        <v>572.5</v>
      </c>
      <c r="L202" s="28">
        <v>542</v>
      </c>
      <c r="M202" s="28">
        <v>8.1627899999999993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1248.45</v>
      </c>
      <c r="D203" s="37">
        <v>1252.3833333333332</v>
      </c>
      <c r="E203" s="37">
        <v>1226.7666666666664</v>
      </c>
      <c r="F203" s="37">
        <v>1205.0833333333333</v>
      </c>
      <c r="G203" s="37">
        <v>1179.4666666666665</v>
      </c>
      <c r="H203" s="37">
        <v>1274.0666666666664</v>
      </c>
      <c r="I203" s="37">
        <v>1299.6833333333332</v>
      </c>
      <c r="J203" s="37">
        <v>1321.3666666666663</v>
      </c>
      <c r="K203" s="28">
        <v>1278</v>
      </c>
      <c r="L203" s="28">
        <v>1230.7</v>
      </c>
      <c r="M203" s="28">
        <v>15.75212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804.9</v>
      </c>
      <c r="D204" s="37">
        <v>809.6</v>
      </c>
      <c r="E204" s="37">
        <v>795.30000000000007</v>
      </c>
      <c r="F204" s="37">
        <v>785.7</v>
      </c>
      <c r="G204" s="37">
        <v>771.40000000000009</v>
      </c>
      <c r="H204" s="37">
        <v>819.2</v>
      </c>
      <c r="I204" s="37">
        <v>833.5</v>
      </c>
      <c r="J204" s="37">
        <v>843.1</v>
      </c>
      <c r="K204" s="28">
        <v>823.9</v>
      </c>
      <c r="L204" s="28">
        <v>800</v>
      </c>
      <c r="M204" s="28">
        <v>29.070630000000001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6585.7</v>
      </c>
      <c r="D205" s="37">
        <v>6618.666666666667</v>
      </c>
      <c r="E205" s="37">
        <v>6473.0833333333339</v>
      </c>
      <c r="F205" s="37">
        <v>6360.4666666666672</v>
      </c>
      <c r="G205" s="37">
        <v>6214.8833333333341</v>
      </c>
      <c r="H205" s="37">
        <v>6731.2833333333338</v>
      </c>
      <c r="I205" s="37">
        <v>6876.8666666666677</v>
      </c>
      <c r="J205" s="37">
        <v>6989.4833333333336</v>
      </c>
      <c r="K205" s="28">
        <v>6764.25</v>
      </c>
      <c r="L205" s="28">
        <v>6506.05</v>
      </c>
      <c r="M205" s="28">
        <v>3.5342600000000002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41.3</v>
      </c>
      <c r="D206" s="37">
        <v>41.4</v>
      </c>
      <c r="E206" s="37">
        <v>40.5</v>
      </c>
      <c r="F206" s="37">
        <v>39.700000000000003</v>
      </c>
      <c r="G206" s="37">
        <v>38.800000000000004</v>
      </c>
      <c r="H206" s="37">
        <v>42.199999999999996</v>
      </c>
      <c r="I206" s="37">
        <v>43.099999999999987</v>
      </c>
      <c r="J206" s="37">
        <v>43.899999999999991</v>
      </c>
      <c r="K206" s="28">
        <v>42.3</v>
      </c>
      <c r="L206" s="28">
        <v>40.6</v>
      </c>
      <c r="M206" s="28">
        <v>73.002669999999995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1461.4</v>
      </c>
      <c r="D207" s="37">
        <v>1478.8666666666668</v>
      </c>
      <c r="E207" s="37">
        <v>1432.5833333333335</v>
      </c>
      <c r="F207" s="37">
        <v>1403.7666666666667</v>
      </c>
      <c r="G207" s="37">
        <v>1357.4833333333333</v>
      </c>
      <c r="H207" s="37">
        <v>1507.6833333333336</v>
      </c>
      <c r="I207" s="37">
        <v>1553.9666666666669</v>
      </c>
      <c r="J207" s="37">
        <v>1582.7833333333338</v>
      </c>
      <c r="K207" s="28">
        <v>1525.15</v>
      </c>
      <c r="L207" s="28">
        <v>1450.05</v>
      </c>
      <c r="M207" s="28">
        <v>1.45201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859</v>
      </c>
      <c r="D208" s="37">
        <v>871.15</v>
      </c>
      <c r="E208" s="37">
        <v>838.3</v>
      </c>
      <c r="F208" s="37">
        <v>817.6</v>
      </c>
      <c r="G208" s="37">
        <v>784.75</v>
      </c>
      <c r="H208" s="37">
        <v>891.84999999999991</v>
      </c>
      <c r="I208" s="37">
        <v>924.7</v>
      </c>
      <c r="J208" s="37">
        <v>945.39999999999986</v>
      </c>
      <c r="K208" s="28">
        <v>904</v>
      </c>
      <c r="L208" s="28">
        <v>850.45</v>
      </c>
      <c r="M208" s="28">
        <v>9.9405000000000001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1046.75</v>
      </c>
      <c r="D209" s="37">
        <v>1060.1833333333334</v>
      </c>
      <c r="E209" s="37">
        <v>1023.3666666666668</v>
      </c>
      <c r="F209" s="37">
        <v>999.98333333333335</v>
      </c>
      <c r="G209" s="37">
        <v>963.16666666666674</v>
      </c>
      <c r="H209" s="37">
        <v>1083.5666666666668</v>
      </c>
      <c r="I209" s="37">
        <v>1120.3833333333334</v>
      </c>
      <c r="J209" s="37">
        <v>1143.7666666666669</v>
      </c>
      <c r="K209" s="28">
        <v>1097</v>
      </c>
      <c r="L209" s="28">
        <v>1036.8</v>
      </c>
      <c r="M209" s="28">
        <v>7.3273999999999999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427.55</v>
      </c>
      <c r="D210" s="37">
        <v>429.0333333333333</v>
      </c>
      <c r="E210" s="37">
        <v>420.56666666666661</v>
      </c>
      <c r="F210" s="37">
        <v>413.58333333333331</v>
      </c>
      <c r="G210" s="37">
        <v>405.11666666666662</v>
      </c>
      <c r="H210" s="37">
        <v>436.01666666666659</v>
      </c>
      <c r="I210" s="37">
        <v>444.48333333333329</v>
      </c>
      <c r="J210" s="37">
        <v>451.46666666666658</v>
      </c>
      <c r="K210" s="28">
        <v>437.5</v>
      </c>
      <c r="L210" s="28">
        <v>422.05</v>
      </c>
      <c r="M210" s="28">
        <v>61.704520000000002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9.9</v>
      </c>
      <c r="D211" s="37">
        <v>9.9833333333333325</v>
      </c>
      <c r="E211" s="37">
        <v>9.716666666666665</v>
      </c>
      <c r="F211" s="37">
        <v>9.5333333333333332</v>
      </c>
      <c r="G211" s="37">
        <v>9.2666666666666657</v>
      </c>
      <c r="H211" s="37">
        <v>10.166666666666664</v>
      </c>
      <c r="I211" s="37">
        <v>10.433333333333334</v>
      </c>
      <c r="J211" s="37">
        <v>10.616666666666664</v>
      </c>
      <c r="K211" s="28">
        <v>10.25</v>
      </c>
      <c r="L211" s="28">
        <v>9.8000000000000007</v>
      </c>
      <c r="M211" s="28">
        <v>1275.7285400000001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1245.45</v>
      </c>
      <c r="D212" s="37">
        <v>1246.5333333333335</v>
      </c>
      <c r="E212" s="37">
        <v>1221.616666666667</v>
      </c>
      <c r="F212" s="37">
        <v>1197.7833333333335</v>
      </c>
      <c r="G212" s="37">
        <v>1172.866666666667</v>
      </c>
      <c r="H212" s="37">
        <v>1270.366666666667</v>
      </c>
      <c r="I212" s="37">
        <v>1295.2833333333335</v>
      </c>
      <c r="J212" s="37">
        <v>1319.116666666667</v>
      </c>
      <c r="K212" s="28">
        <v>1271.45</v>
      </c>
      <c r="L212" s="28">
        <v>1222.7</v>
      </c>
      <c r="M212" s="28">
        <v>7.6966299999999999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1595.9</v>
      </c>
      <c r="D213" s="37">
        <v>1606.45</v>
      </c>
      <c r="E213" s="37">
        <v>1566.45</v>
      </c>
      <c r="F213" s="37">
        <v>1537</v>
      </c>
      <c r="G213" s="37">
        <v>1497</v>
      </c>
      <c r="H213" s="37">
        <v>1635.9</v>
      </c>
      <c r="I213" s="37">
        <v>1675.9</v>
      </c>
      <c r="J213" s="37">
        <v>1705.3500000000001</v>
      </c>
      <c r="K213" s="28">
        <v>1646.45</v>
      </c>
      <c r="L213" s="28">
        <v>1577</v>
      </c>
      <c r="M213" s="28">
        <v>3.4176700000000002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530.45000000000005</v>
      </c>
      <c r="D214" s="37">
        <v>534.01666666666665</v>
      </c>
      <c r="E214" s="37">
        <v>522.48333333333335</v>
      </c>
      <c r="F214" s="37">
        <v>514.51666666666665</v>
      </c>
      <c r="G214" s="37">
        <v>502.98333333333335</v>
      </c>
      <c r="H214" s="37">
        <v>541.98333333333335</v>
      </c>
      <c r="I214" s="37">
        <v>553.51666666666665</v>
      </c>
      <c r="J214" s="37">
        <v>561.48333333333335</v>
      </c>
      <c r="K214" s="37">
        <v>545.54999999999995</v>
      </c>
      <c r="L214" s="37">
        <v>526.04999999999995</v>
      </c>
      <c r="M214" s="37">
        <v>66.430040000000005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13.75</v>
      </c>
      <c r="D215" s="37">
        <v>13.833333333333334</v>
      </c>
      <c r="E215" s="37">
        <v>13.466666666666669</v>
      </c>
      <c r="F215" s="37">
        <v>13.183333333333335</v>
      </c>
      <c r="G215" s="37">
        <v>12.81666666666667</v>
      </c>
      <c r="H215" s="37">
        <v>14.116666666666667</v>
      </c>
      <c r="I215" s="37">
        <v>14.483333333333331</v>
      </c>
      <c r="J215" s="37">
        <v>14.766666666666666</v>
      </c>
      <c r="K215" s="37">
        <v>14.2</v>
      </c>
      <c r="L215" s="37">
        <v>13.55</v>
      </c>
      <c r="M215" s="37">
        <v>756.12703999999997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267.64999999999998</v>
      </c>
      <c r="D216" s="37">
        <v>269.86666666666662</v>
      </c>
      <c r="E216" s="37">
        <v>259.23333333333323</v>
      </c>
      <c r="F216" s="37">
        <v>250.81666666666661</v>
      </c>
      <c r="G216" s="37">
        <v>240.18333333333322</v>
      </c>
      <c r="H216" s="37">
        <v>278.28333333333325</v>
      </c>
      <c r="I216" s="37">
        <v>288.91666666666657</v>
      </c>
      <c r="J216" s="37">
        <v>297.33333333333326</v>
      </c>
      <c r="K216" s="37">
        <v>280.5</v>
      </c>
      <c r="L216" s="37">
        <v>261.45</v>
      </c>
      <c r="M216" s="37">
        <v>107.74664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1"/>
      <c r="B1" s="472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8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44671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4" t="s">
        <v>16</v>
      </c>
      <c r="B9" s="466" t="s">
        <v>18</v>
      </c>
      <c r="C9" s="470" t="s">
        <v>20</v>
      </c>
      <c r="D9" s="470" t="s">
        <v>21</v>
      </c>
      <c r="E9" s="461" t="s">
        <v>22</v>
      </c>
      <c r="F9" s="462"/>
      <c r="G9" s="463"/>
      <c r="H9" s="461" t="s">
        <v>23</v>
      </c>
      <c r="I9" s="462"/>
      <c r="J9" s="463"/>
      <c r="K9" s="23"/>
      <c r="L9" s="24"/>
      <c r="M9" s="50"/>
      <c r="N9" s="1"/>
      <c r="O9" s="1"/>
    </row>
    <row r="10" spans="1:15" ht="42.75" customHeight="1">
      <c r="A10" s="468"/>
      <c r="B10" s="469"/>
      <c r="C10" s="469"/>
      <c r="D10" s="46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33" t="s">
        <v>288</v>
      </c>
      <c r="C11" s="320">
        <v>21257.9</v>
      </c>
      <c r="D11" s="321">
        <v>21355.966666666667</v>
      </c>
      <c r="E11" s="321">
        <v>20911.933333333334</v>
      </c>
      <c r="F11" s="321">
        <v>20565.966666666667</v>
      </c>
      <c r="G11" s="321">
        <v>20121.933333333334</v>
      </c>
      <c r="H11" s="321">
        <v>21701.933333333334</v>
      </c>
      <c r="I11" s="321">
        <v>22145.966666666667</v>
      </c>
      <c r="J11" s="321">
        <v>22491.933333333334</v>
      </c>
      <c r="K11" s="320">
        <v>21800</v>
      </c>
      <c r="L11" s="320">
        <v>21010</v>
      </c>
      <c r="M11" s="320">
        <v>4.2479999999999997E-2</v>
      </c>
      <c r="N11" s="1"/>
      <c r="O11" s="1"/>
    </row>
    <row r="12" spans="1:15" ht="12" customHeight="1">
      <c r="A12" s="30">
        <v>2</v>
      </c>
      <c r="B12" s="334" t="s">
        <v>293</v>
      </c>
      <c r="C12" s="320">
        <v>489.15</v>
      </c>
      <c r="D12" s="321">
        <v>493.40000000000003</v>
      </c>
      <c r="E12" s="321">
        <v>478.75000000000006</v>
      </c>
      <c r="F12" s="321">
        <v>468.35</v>
      </c>
      <c r="G12" s="321">
        <v>453.70000000000005</v>
      </c>
      <c r="H12" s="321">
        <v>503.80000000000007</v>
      </c>
      <c r="I12" s="321">
        <v>518.45000000000005</v>
      </c>
      <c r="J12" s="321">
        <v>528.85000000000014</v>
      </c>
      <c r="K12" s="320">
        <v>508.05</v>
      </c>
      <c r="L12" s="320">
        <v>483</v>
      </c>
      <c r="M12" s="320">
        <v>1.0254399999999999</v>
      </c>
      <c r="N12" s="1"/>
      <c r="O12" s="1"/>
    </row>
    <row r="13" spans="1:15" ht="12" customHeight="1">
      <c r="A13" s="30">
        <v>3</v>
      </c>
      <c r="B13" s="334" t="s">
        <v>39</v>
      </c>
      <c r="C13" s="320">
        <v>939.2</v>
      </c>
      <c r="D13" s="321">
        <v>938.86666666666667</v>
      </c>
      <c r="E13" s="321">
        <v>923.43333333333339</v>
      </c>
      <c r="F13" s="321">
        <v>907.66666666666674</v>
      </c>
      <c r="G13" s="321">
        <v>892.23333333333346</v>
      </c>
      <c r="H13" s="321">
        <v>954.63333333333333</v>
      </c>
      <c r="I13" s="321">
        <v>970.06666666666649</v>
      </c>
      <c r="J13" s="321">
        <v>985.83333333333326</v>
      </c>
      <c r="K13" s="320">
        <v>954.3</v>
      </c>
      <c r="L13" s="320">
        <v>923.1</v>
      </c>
      <c r="M13" s="320">
        <v>5.08256</v>
      </c>
      <c r="N13" s="1"/>
      <c r="O13" s="1"/>
    </row>
    <row r="14" spans="1:15" ht="12" customHeight="1">
      <c r="A14" s="30">
        <v>4</v>
      </c>
      <c r="B14" s="334" t="s">
        <v>294</v>
      </c>
      <c r="C14" s="320">
        <v>2456.6999999999998</v>
      </c>
      <c r="D14" s="321">
        <v>2467.5166666666664</v>
      </c>
      <c r="E14" s="321">
        <v>2385.0333333333328</v>
      </c>
      <c r="F14" s="321">
        <v>2313.3666666666663</v>
      </c>
      <c r="G14" s="321">
        <v>2230.8833333333328</v>
      </c>
      <c r="H14" s="321">
        <v>2539.1833333333329</v>
      </c>
      <c r="I14" s="321">
        <v>2621.6666666666665</v>
      </c>
      <c r="J14" s="321">
        <v>2693.333333333333</v>
      </c>
      <c r="K14" s="320">
        <v>2550</v>
      </c>
      <c r="L14" s="320">
        <v>2395.85</v>
      </c>
      <c r="M14" s="320">
        <v>1.2246999999999999</v>
      </c>
      <c r="N14" s="1"/>
      <c r="O14" s="1"/>
    </row>
    <row r="15" spans="1:15" ht="12" customHeight="1">
      <c r="A15" s="30">
        <v>5</v>
      </c>
      <c r="B15" s="334" t="s">
        <v>289</v>
      </c>
      <c r="C15" s="320">
        <v>2152.1999999999998</v>
      </c>
      <c r="D15" s="321">
        <v>2175.7333333333331</v>
      </c>
      <c r="E15" s="321">
        <v>2101.4666666666662</v>
      </c>
      <c r="F15" s="321">
        <v>2050.7333333333331</v>
      </c>
      <c r="G15" s="321">
        <v>1976.4666666666662</v>
      </c>
      <c r="H15" s="321">
        <v>2226.4666666666662</v>
      </c>
      <c r="I15" s="321">
        <v>2300.7333333333336</v>
      </c>
      <c r="J15" s="321">
        <v>2351.4666666666662</v>
      </c>
      <c r="K15" s="320">
        <v>2250</v>
      </c>
      <c r="L15" s="320">
        <v>2125</v>
      </c>
      <c r="M15" s="320">
        <v>0.76917999999999997</v>
      </c>
      <c r="N15" s="1"/>
      <c r="O15" s="1"/>
    </row>
    <row r="16" spans="1:15" ht="12" customHeight="1">
      <c r="A16" s="30">
        <v>6</v>
      </c>
      <c r="B16" s="334" t="s">
        <v>238</v>
      </c>
      <c r="C16" s="320">
        <v>16944.8</v>
      </c>
      <c r="D16" s="321">
        <v>17073.933333333334</v>
      </c>
      <c r="E16" s="321">
        <v>16670.866666666669</v>
      </c>
      <c r="F16" s="321">
        <v>16396.933333333334</v>
      </c>
      <c r="G16" s="321">
        <v>15993.866666666669</v>
      </c>
      <c r="H16" s="321">
        <v>17347.866666666669</v>
      </c>
      <c r="I16" s="321">
        <v>17750.933333333334</v>
      </c>
      <c r="J16" s="321">
        <v>18024.866666666669</v>
      </c>
      <c r="K16" s="320">
        <v>17477</v>
      </c>
      <c r="L16" s="320">
        <v>16800</v>
      </c>
      <c r="M16" s="320">
        <v>0.10946</v>
      </c>
      <c r="N16" s="1"/>
      <c r="O16" s="1"/>
    </row>
    <row r="17" spans="1:15" ht="12" customHeight="1">
      <c r="A17" s="30">
        <v>7</v>
      </c>
      <c r="B17" s="334" t="s">
        <v>242</v>
      </c>
      <c r="C17" s="320">
        <v>109.75</v>
      </c>
      <c r="D17" s="321">
        <v>111.14999999999999</v>
      </c>
      <c r="E17" s="321">
        <v>106.59999999999998</v>
      </c>
      <c r="F17" s="321">
        <v>103.44999999999999</v>
      </c>
      <c r="G17" s="321">
        <v>98.899999999999977</v>
      </c>
      <c r="H17" s="321">
        <v>114.29999999999998</v>
      </c>
      <c r="I17" s="321">
        <v>118.85</v>
      </c>
      <c r="J17" s="321">
        <v>121.99999999999999</v>
      </c>
      <c r="K17" s="320">
        <v>115.7</v>
      </c>
      <c r="L17" s="320">
        <v>108</v>
      </c>
      <c r="M17" s="320">
        <v>69.519859999999994</v>
      </c>
      <c r="N17" s="1"/>
      <c r="O17" s="1"/>
    </row>
    <row r="18" spans="1:15" ht="12" customHeight="1">
      <c r="A18" s="30">
        <v>8</v>
      </c>
      <c r="B18" s="334" t="s">
        <v>41</v>
      </c>
      <c r="C18" s="320">
        <v>292.85000000000002</v>
      </c>
      <c r="D18" s="321">
        <v>292.2166666666667</v>
      </c>
      <c r="E18" s="321">
        <v>283.63333333333338</v>
      </c>
      <c r="F18" s="321">
        <v>274.41666666666669</v>
      </c>
      <c r="G18" s="321">
        <v>265.83333333333337</v>
      </c>
      <c r="H18" s="321">
        <v>301.43333333333339</v>
      </c>
      <c r="I18" s="321">
        <v>310.01666666666665</v>
      </c>
      <c r="J18" s="321">
        <v>319.23333333333341</v>
      </c>
      <c r="K18" s="320">
        <v>300.8</v>
      </c>
      <c r="L18" s="320">
        <v>283</v>
      </c>
      <c r="M18" s="320">
        <v>25.345880000000001</v>
      </c>
      <c r="N18" s="1"/>
      <c r="O18" s="1"/>
    </row>
    <row r="19" spans="1:15" ht="12" customHeight="1">
      <c r="A19" s="30">
        <v>9</v>
      </c>
      <c r="B19" s="334" t="s">
        <v>43</v>
      </c>
      <c r="C19" s="320">
        <v>2056.5</v>
      </c>
      <c r="D19" s="321">
        <v>2084.8833333333337</v>
      </c>
      <c r="E19" s="321">
        <v>1995.1666666666674</v>
      </c>
      <c r="F19" s="321">
        <v>1933.8333333333337</v>
      </c>
      <c r="G19" s="321">
        <v>1844.1166666666675</v>
      </c>
      <c r="H19" s="321">
        <v>2146.2166666666672</v>
      </c>
      <c r="I19" s="321">
        <v>2235.9333333333334</v>
      </c>
      <c r="J19" s="321">
        <v>2297.2666666666673</v>
      </c>
      <c r="K19" s="320">
        <v>2174.6</v>
      </c>
      <c r="L19" s="320">
        <v>2023.55</v>
      </c>
      <c r="M19" s="320">
        <v>8.2474000000000007</v>
      </c>
      <c r="N19" s="1"/>
      <c r="O19" s="1"/>
    </row>
    <row r="20" spans="1:15" ht="12" customHeight="1">
      <c r="A20" s="30">
        <v>10</v>
      </c>
      <c r="B20" s="334" t="s">
        <v>45</v>
      </c>
      <c r="C20" s="320">
        <v>2168.3000000000002</v>
      </c>
      <c r="D20" s="321">
        <v>2187.7999999999997</v>
      </c>
      <c r="E20" s="321">
        <v>2120.5999999999995</v>
      </c>
      <c r="F20" s="321">
        <v>2072.8999999999996</v>
      </c>
      <c r="G20" s="321">
        <v>2005.6999999999994</v>
      </c>
      <c r="H20" s="321">
        <v>2235.4999999999995</v>
      </c>
      <c r="I20" s="321">
        <v>2302.6999999999994</v>
      </c>
      <c r="J20" s="321">
        <v>2350.3999999999996</v>
      </c>
      <c r="K20" s="320">
        <v>2255</v>
      </c>
      <c r="L20" s="320">
        <v>2140.1</v>
      </c>
      <c r="M20" s="320">
        <v>16.392189999999999</v>
      </c>
      <c r="N20" s="1"/>
      <c r="O20" s="1"/>
    </row>
    <row r="21" spans="1:15" ht="12" customHeight="1">
      <c r="A21" s="30">
        <v>11</v>
      </c>
      <c r="B21" s="334" t="s">
        <v>239</v>
      </c>
      <c r="C21" s="320">
        <v>2911.95</v>
      </c>
      <c r="D21" s="321">
        <v>2903.9833333333336</v>
      </c>
      <c r="E21" s="321">
        <v>2757.9666666666672</v>
      </c>
      <c r="F21" s="321">
        <v>2603.9833333333336</v>
      </c>
      <c r="G21" s="321">
        <v>2457.9666666666672</v>
      </c>
      <c r="H21" s="321">
        <v>3057.9666666666672</v>
      </c>
      <c r="I21" s="321">
        <v>3203.9833333333336</v>
      </c>
      <c r="J21" s="321">
        <v>3357.9666666666672</v>
      </c>
      <c r="K21" s="320">
        <v>3050</v>
      </c>
      <c r="L21" s="320">
        <v>2750</v>
      </c>
      <c r="M21" s="320">
        <v>25.29522</v>
      </c>
      <c r="N21" s="1"/>
      <c r="O21" s="1"/>
    </row>
    <row r="22" spans="1:15" ht="12" customHeight="1">
      <c r="A22" s="30">
        <v>12</v>
      </c>
      <c r="B22" s="334" t="s">
        <v>46</v>
      </c>
      <c r="C22" s="320">
        <v>819.3</v>
      </c>
      <c r="D22" s="321">
        <v>825.51666666666677</v>
      </c>
      <c r="E22" s="321">
        <v>800.78333333333353</v>
      </c>
      <c r="F22" s="321">
        <v>782.26666666666677</v>
      </c>
      <c r="G22" s="321">
        <v>757.53333333333353</v>
      </c>
      <c r="H22" s="321">
        <v>844.03333333333353</v>
      </c>
      <c r="I22" s="321">
        <v>868.76666666666688</v>
      </c>
      <c r="J22" s="321">
        <v>887.28333333333353</v>
      </c>
      <c r="K22" s="320">
        <v>850.25</v>
      </c>
      <c r="L22" s="320">
        <v>807</v>
      </c>
      <c r="M22" s="320">
        <v>44.723199999999999</v>
      </c>
      <c r="N22" s="1"/>
      <c r="O22" s="1"/>
    </row>
    <row r="23" spans="1:15" ht="12.75" customHeight="1">
      <c r="A23" s="30">
        <v>13</v>
      </c>
      <c r="B23" s="334" t="s">
        <v>241</v>
      </c>
      <c r="C23" s="320">
        <v>2598.0500000000002</v>
      </c>
      <c r="D23" s="321">
        <v>2622.6166666666668</v>
      </c>
      <c r="E23" s="321">
        <v>2436.4833333333336</v>
      </c>
      <c r="F23" s="321">
        <v>2274.916666666667</v>
      </c>
      <c r="G23" s="321">
        <v>2088.7833333333338</v>
      </c>
      <c r="H23" s="321">
        <v>2784.1833333333334</v>
      </c>
      <c r="I23" s="321">
        <v>2970.3166666666666</v>
      </c>
      <c r="J23" s="321">
        <v>3131.8833333333332</v>
      </c>
      <c r="K23" s="320">
        <v>2808.75</v>
      </c>
      <c r="L23" s="320">
        <v>2461.0500000000002</v>
      </c>
      <c r="M23" s="320">
        <v>7.43147</v>
      </c>
      <c r="N23" s="1"/>
      <c r="O23" s="1"/>
    </row>
    <row r="24" spans="1:15" ht="12.75" customHeight="1">
      <c r="A24" s="30">
        <v>14</v>
      </c>
      <c r="B24" s="334" t="s">
        <v>295</v>
      </c>
      <c r="C24" s="320">
        <v>316.3</v>
      </c>
      <c r="D24" s="321">
        <v>317.63333333333338</v>
      </c>
      <c r="E24" s="321">
        <v>306.66666666666674</v>
      </c>
      <c r="F24" s="321">
        <v>297.03333333333336</v>
      </c>
      <c r="G24" s="321">
        <v>286.06666666666672</v>
      </c>
      <c r="H24" s="321">
        <v>327.26666666666677</v>
      </c>
      <c r="I24" s="321">
        <v>338.23333333333335</v>
      </c>
      <c r="J24" s="321">
        <v>347.86666666666679</v>
      </c>
      <c r="K24" s="320">
        <v>328.6</v>
      </c>
      <c r="L24" s="320">
        <v>308</v>
      </c>
      <c r="M24" s="320">
        <v>4.1974600000000004</v>
      </c>
      <c r="N24" s="1"/>
      <c r="O24" s="1"/>
    </row>
    <row r="25" spans="1:15" ht="12.75" customHeight="1">
      <c r="A25" s="30">
        <v>15</v>
      </c>
      <c r="B25" s="334" t="s">
        <v>296</v>
      </c>
      <c r="C25" s="320">
        <v>226.05</v>
      </c>
      <c r="D25" s="321">
        <v>228.05000000000004</v>
      </c>
      <c r="E25" s="321">
        <v>213.55000000000007</v>
      </c>
      <c r="F25" s="321">
        <v>201.05000000000004</v>
      </c>
      <c r="G25" s="321">
        <v>186.55000000000007</v>
      </c>
      <c r="H25" s="321">
        <v>240.55000000000007</v>
      </c>
      <c r="I25" s="321">
        <v>255.05</v>
      </c>
      <c r="J25" s="321">
        <v>267.55000000000007</v>
      </c>
      <c r="K25" s="320">
        <v>242.55</v>
      </c>
      <c r="L25" s="320">
        <v>215.55</v>
      </c>
      <c r="M25" s="320">
        <v>7.1025999999999998</v>
      </c>
      <c r="N25" s="1"/>
      <c r="O25" s="1"/>
    </row>
    <row r="26" spans="1:15" ht="12.75" customHeight="1">
      <c r="A26" s="30">
        <v>16</v>
      </c>
      <c r="B26" s="334" t="s">
        <v>297</v>
      </c>
      <c r="C26" s="320">
        <v>1207.55</v>
      </c>
      <c r="D26" s="321">
        <v>1218.4833333333333</v>
      </c>
      <c r="E26" s="321">
        <v>1189.0666666666666</v>
      </c>
      <c r="F26" s="321">
        <v>1170.5833333333333</v>
      </c>
      <c r="G26" s="321">
        <v>1141.1666666666665</v>
      </c>
      <c r="H26" s="321">
        <v>1236.9666666666667</v>
      </c>
      <c r="I26" s="321">
        <v>1266.3833333333332</v>
      </c>
      <c r="J26" s="321">
        <v>1284.8666666666668</v>
      </c>
      <c r="K26" s="320">
        <v>1247.9000000000001</v>
      </c>
      <c r="L26" s="320">
        <v>1200</v>
      </c>
      <c r="M26" s="320">
        <v>2.5135900000000002</v>
      </c>
      <c r="N26" s="1"/>
      <c r="O26" s="1"/>
    </row>
    <row r="27" spans="1:15" ht="12.75" customHeight="1">
      <c r="A27" s="30">
        <v>17</v>
      </c>
      <c r="B27" s="334" t="s">
        <v>291</v>
      </c>
      <c r="C27" s="320">
        <v>1809.25</v>
      </c>
      <c r="D27" s="321">
        <v>1801.9166666666667</v>
      </c>
      <c r="E27" s="321">
        <v>1764.3833333333334</v>
      </c>
      <c r="F27" s="321">
        <v>1719.5166666666667</v>
      </c>
      <c r="G27" s="321">
        <v>1681.9833333333333</v>
      </c>
      <c r="H27" s="321">
        <v>1846.7833333333335</v>
      </c>
      <c r="I27" s="321">
        <v>1884.3166666666668</v>
      </c>
      <c r="J27" s="321">
        <v>1929.1833333333336</v>
      </c>
      <c r="K27" s="320">
        <v>1839.45</v>
      </c>
      <c r="L27" s="320">
        <v>1757.05</v>
      </c>
      <c r="M27" s="320">
        <v>1.87974</v>
      </c>
      <c r="N27" s="1"/>
      <c r="O27" s="1"/>
    </row>
    <row r="28" spans="1:15" ht="12.75" customHeight="1">
      <c r="A28" s="30">
        <v>18</v>
      </c>
      <c r="B28" s="334" t="s">
        <v>243</v>
      </c>
      <c r="C28" s="320">
        <v>1763</v>
      </c>
      <c r="D28" s="321">
        <v>1766.6666666666667</v>
      </c>
      <c r="E28" s="321">
        <v>1734.3333333333335</v>
      </c>
      <c r="F28" s="321">
        <v>1705.6666666666667</v>
      </c>
      <c r="G28" s="321">
        <v>1673.3333333333335</v>
      </c>
      <c r="H28" s="321">
        <v>1795.3333333333335</v>
      </c>
      <c r="I28" s="321">
        <v>1827.666666666667</v>
      </c>
      <c r="J28" s="321">
        <v>1856.3333333333335</v>
      </c>
      <c r="K28" s="320">
        <v>1799</v>
      </c>
      <c r="L28" s="320">
        <v>1738</v>
      </c>
      <c r="M28" s="320">
        <v>1.4073500000000001</v>
      </c>
      <c r="N28" s="1"/>
      <c r="O28" s="1"/>
    </row>
    <row r="29" spans="1:15" ht="12.75" customHeight="1">
      <c r="A29" s="30">
        <v>19</v>
      </c>
      <c r="B29" s="334" t="s">
        <v>298</v>
      </c>
      <c r="C29" s="320">
        <v>80.349999999999994</v>
      </c>
      <c r="D29" s="321">
        <v>80.649999999999991</v>
      </c>
      <c r="E29" s="321">
        <v>78.699999999999989</v>
      </c>
      <c r="F29" s="321">
        <v>77.05</v>
      </c>
      <c r="G29" s="321">
        <v>75.099999999999994</v>
      </c>
      <c r="H29" s="321">
        <v>82.299999999999983</v>
      </c>
      <c r="I29" s="321">
        <v>84.25</v>
      </c>
      <c r="J29" s="321">
        <v>85.899999999999977</v>
      </c>
      <c r="K29" s="320">
        <v>82.6</v>
      </c>
      <c r="L29" s="320">
        <v>79</v>
      </c>
      <c r="M29" s="320">
        <v>4.6393000000000004</v>
      </c>
      <c r="N29" s="1"/>
      <c r="O29" s="1"/>
    </row>
    <row r="30" spans="1:15" ht="12.75" customHeight="1">
      <c r="A30" s="30">
        <v>20</v>
      </c>
      <c r="B30" s="334" t="s">
        <v>48</v>
      </c>
      <c r="C30" s="320">
        <v>3374.85</v>
      </c>
      <c r="D30" s="321">
        <v>3418.8000000000006</v>
      </c>
      <c r="E30" s="321">
        <v>3322.6000000000013</v>
      </c>
      <c r="F30" s="321">
        <v>3270.3500000000008</v>
      </c>
      <c r="G30" s="321">
        <v>3174.1500000000015</v>
      </c>
      <c r="H30" s="321">
        <v>3471.0500000000011</v>
      </c>
      <c r="I30" s="321">
        <v>3567.2500000000009</v>
      </c>
      <c r="J30" s="321">
        <v>3619.5000000000009</v>
      </c>
      <c r="K30" s="320">
        <v>3515</v>
      </c>
      <c r="L30" s="320">
        <v>3366.55</v>
      </c>
      <c r="M30" s="320">
        <v>0.87763000000000002</v>
      </c>
      <c r="N30" s="1"/>
      <c r="O30" s="1"/>
    </row>
    <row r="31" spans="1:15" ht="12.75" customHeight="1">
      <c r="A31" s="30">
        <v>21</v>
      </c>
      <c r="B31" s="334" t="s">
        <v>299</v>
      </c>
      <c r="C31" s="320">
        <v>3146.55</v>
      </c>
      <c r="D31" s="321">
        <v>3140.9</v>
      </c>
      <c r="E31" s="321">
        <v>3106.65</v>
      </c>
      <c r="F31" s="321">
        <v>3066.75</v>
      </c>
      <c r="G31" s="321">
        <v>3032.5</v>
      </c>
      <c r="H31" s="321">
        <v>3180.8</v>
      </c>
      <c r="I31" s="321">
        <v>3215.05</v>
      </c>
      <c r="J31" s="321">
        <v>3254.9500000000003</v>
      </c>
      <c r="K31" s="320">
        <v>3175.15</v>
      </c>
      <c r="L31" s="320">
        <v>3101</v>
      </c>
      <c r="M31" s="320">
        <v>0.39087</v>
      </c>
      <c r="N31" s="1"/>
      <c r="O31" s="1"/>
    </row>
    <row r="32" spans="1:15" ht="12.75" customHeight="1">
      <c r="A32" s="30">
        <v>22</v>
      </c>
      <c r="B32" s="334" t="s">
        <v>300</v>
      </c>
      <c r="C32" s="320">
        <v>24.65</v>
      </c>
      <c r="D32" s="321">
        <v>24.900000000000002</v>
      </c>
      <c r="E32" s="321">
        <v>23.950000000000003</v>
      </c>
      <c r="F32" s="321">
        <v>23.25</v>
      </c>
      <c r="G32" s="321">
        <v>22.3</v>
      </c>
      <c r="H32" s="321">
        <v>25.600000000000005</v>
      </c>
      <c r="I32" s="321">
        <v>26.55</v>
      </c>
      <c r="J32" s="321">
        <v>27.250000000000007</v>
      </c>
      <c r="K32" s="320">
        <v>25.85</v>
      </c>
      <c r="L32" s="320">
        <v>24.2</v>
      </c>
      <c r="M32" s="320">
        <v>176.24345</v>
      </c>
      <c r="N32" s="1"/>
      <c r="O32" s="1"/>
    </row>
    <row r="33" spans="1:15" ht="12.75" customHeight="1">
      <c r="A33" s="30">
        <v>23</v>
      </c>
      <c r="B33" s="334" t="s">
        <v>50</v>
      </c>
      <c r="C33" s="320">
        <v>559.35</v>
      </c>
      <c r="D33" s="321">
        <v>565.53333333333342</v>
      </c>
      <c r="E33" s="321">
        <v>546.61666666666679</v>
      </c>
      <c r="F33" s="321">
        <v>533.88333333333333</v>
      </c>
      <c r="G33" s="321">
        <v>514.9666666666667</v>
      </c>
      <c r="H33" s="321">
        <v>578.26666666666688</v>
      </c>
      <c r="I33" s="321">
        <v>597.18333333333362</v>
      </c>
      <c r="J33" s="321">
        <v>609.91666666666697</v>
      </c>
      <c r="K33" s="320">
        <v>584.45000000000005</v>
      </c>
      <c r="L33" s="320">
        <v>552.79999999999995</v>
      </c>
      <c r="M33" s="320">
        <v>7.4692600000000002</v>
      </c>
      <c r="N33" s="1"/>
      <c r="O33" s="1"/>
    </row>
    <row r="34" spans="1:15" ht="12.75" customHeight="1">
      <c r="A34" s="30">
        <v>24</v>
      </c>
      <c r="B34" s="334" t="s">
        <v>301</v>
      </c>
      <c r="C34" s="320">
        <v>3621</v>
      </c>
      <c r="D34" s="321">
        <v>3612.8166666666671</v>
      </c>
      <c r="E34" s="321">
        <v>3558.1833333333343</v>
      </c>
      <c r="F34" s="321">
        <v>3495.3666666666672</v>
      </c>
      <c r="G34" s="321">
        <v>3440.7333333333345</v>
      </c>
      <c r="H34" s="321">
        <v>3675.6333333333341</v>
      </c>
      <c r="I34" s="321">
        <v>3730.2666666666664</v>
      </c>
      <c r="J34" s="321">
        <v>3793.0833333333339</v>
      </c>
      <c r="K34" s="320">
        <v>3667.45</v>
      </c>
      <c r="L34" s="320">
        <v>3550</v>
      </c>
      <c r="M34" s="320">
        <v>1.0456799999999999</v>
      </c>
      <c r="N34" s="1"/>
      <c r="O34" s="1"/>
    </row>
    <row r="35" spans="1:15" ht="12.75" customHeight="1">
      <c r="A35" s="30">
        <v>25</v>
      </c>
      <c r="B35" s="334" t="s">
        <v>51</v>
      </c>
      <c r="C35" s="320">
        <v>354.25</v>
      </c>
      <c r="D35" s="321">
        <v>358.41666666666669</v>
      </c>
      <c r="E35" s="321">
        <v>346.83333333333337</v>
      </c>
      <c r="F35" s="321">
        <v>339.41666666666669</v>
      </c>
      <c r="G35" s="321">
        <v>327.83333333333337</v>
      </c>
      <c r="H35" s="321">
        <v>365.83333333333337</v>
      </c>
      <c r="I35" s="321">
        <v>377.41666666666674</v>
      </c>
      <c r="J35" s="321">
        <v>384.83333333333337</v>
      </c>
      <c r="K35" s="320">
        <v>370</v>
      </c>
      <c r="L35" s="320">
        <v>351</v>
      </c>
      <c r="M35" s="320">
        <v>99.712389999999999</v>
      </c>
      <c r="N35" s="1"/>
      <c r="O35" s="1"/>
    </row>
    <row r="36" spans="1:15" ht="12.75" customHeight="1">
      <c r="A36" s="30">
        <v>26</v>
      </c>
      <c r="B36" s="334" t="s">
        <v>849</v>
      </c>
      <c r="C36" s="320">
        <v>1700.25</v>
      </c>
      <c r="D36" s="321">
        <v>1704.0833333333333</v>
      </c>
      <c r="E36" s="321">
        <v>1668.1666666666665</v>
      </c>
      <c r="F36" s="321">
        <v>1636.0833333333333</v>
      </c>
      <c r="G36" s="321">
        <v>1600.1666666666665</v>
      </c>
      <c r="H36" s="321">
        <v>1736.1666666666665</v>
      </c>
      <c r="I36" s="321">
        <v>1772.083333333333</v>
      </c>
      <c r="J36" s="321">
        <v>1804.1666666666665</v>
      </c>
      <c r="K36" s="320">
        <v>1740</v>
      </c>
      <c r="L36" s="320">
        <v>1672</v>
      </c>
      <c r="M36" s="320">
        <v>11.07718</v>
      </c>
      <c r="N36" s="1"/>
      <c r="O36" s="1"/>
    </row>
    <row r="37" spans="1:15" ht="12.75" customHeight="1">
      <c r="A37" s="30">
        <v>27</v>
      </c>
      <c r="B37" s="334" t="s">
        <v>811</v>
      </c>
      <c r="C37" s="320">
        <v>845.55</v>
      </c>
      <c r="D37" s="321">
        <v>849.2166666666667</v>
      </c>
      <c r="E37" s="321">
        <v>828.43333333333339</v>
      </c>
      <c r="F37" s="321">
        <v>811.31666666666672</v>
      </c>
      <c r="G37" s="321">
        <v>790.53333333333342</v>
      </c>
      <c r="H37" s="321">
        <v>866.33333333333337</v>
      </c>
      <c r="I37" s="321">
        <v>887.11666666666667</v>
      </c>
      <c r="J37" s="321">
        <v>904.23333333333335</v>
      </c>
      <c r="K37" s="320">
        <v>870</v>
      </c>
      <c r="L37" s="320">
        <v>832.1</v>
      </c>
      <c r="M37" s="320">
        <v>0.74972000000000005</v>
      </c>
      <c r="N37" s="1"/>
      <c r="O37" s="1"/>
    </row>
    <row r="38" spans="1:15" ht="12.75" customHeight="1">
      <c r="A38" s="30">
        <v>28</v>
      </c>
      <c r="B38" s="334" t="s">
        <v>292</v>
      </c>
      <c r="C38" s="320">
        <v>1041.55</v>
      </c>
      <c r="D38" s="321">
        <v>1046.6000000000001</v>
      </c>
      <c r="E38" s="321">
        <v>1024.9500000000003</v>
      </c>
      <c r="F38" s="321">
        <v>1008.3500000000001</v>
      </c>
      <c r="G38" s="321">
        <v>986.70000000000027</v>
      </c>
      <c r="H38" s="321">
        <v>1063.2000000000003</v>
      </c>
      <c r="I38" s="321">
        <v>1084.8500000000004</v>
      </c>
      <c r="J38" s="321">
        <v>1101.4500000000003</v>
      </c>
      <c r="K38" s="320">
        <v>1068.25</v>
      </c>
      <c r="L38" s="320">
        <v>1030</v>
      </c>
      <c r="M38" s="320">
        <v>4.3390000000000004</v>
      </c>
      <c r="N38" s="1"/>
      <c r="O38" s="1"/>
    </row>
    <row r="39" spans="1:15" ht="12.75" customHeight="1">
      <c r="A39" s="30">
        <v>29</v>
      </c>
      <c r="B39" s="334" t="s">
        <v>52</v>
      </c>
      <c r="C39" s="320">
        <v>749.7</v>
      </c>
      <c r="D39" s="321">
        <v>756.56666666666661</v>
      </c>
      <c r="E39" s="321">
        <v>738.13333333333321</v>
      </c>
      <c r="F39" s="321">
        <v>726.56666666666661</v>
      </c>
      <c r="G39" s="321">
        <v>708.13333333333321</v>
      </c>
      <c r="H39" s="321">
        <v>768.13333333333321</v>
      </c>
      <c r="I39" s="321">
        <v>786.56666666666661</v>
      </c>
      <c r="J39" s="321">
        <v>798.13333333333321</v>
      </c>
      <c r="K39" s="320">
        <v>775</v>
      </c>
      <c r="L39" s="320">
        <v>745</v>
      </c>
      <c r="M39" s="320">
        <v>3.1449799999999999</v>
      </c>
      <c r="N39" s="1"/>
      <c r="O39" s="1"/>
    </row>
    <row r="40" spans="1:15" ht="12.75" customHeight="1">
      <c r="A40" s="30">
        <v>30</v>
      </c>
      <c r="B40" s="334" t="s">
        <v>53</v>
      </c>
      <c r="C40" s="320">
        <v>4816.3500000000004</v>
      </c>
      <c r="D40" s="321">
        <v>4756.583333333333</v>
      </c>
      <c r="E40" s="321">
        <v>4643.1666666666661</v>
      </c>
      <c r="F40" s="321">
        <v>4469.9833333333327</v>
      </c>
      <c r="G40" s="321">
        <v>4356.5666666666657</v>
      </c>
      <c r="H40" s="321">
        <v>4929.7666666666664</v>
      </c>
      <c r="I40" s="321">
        <v>5043.1833333333325</v>
      </c>
      <c r="J40" s="321">
        <v>5216.3666666666668</v>
      </c>
      <c r="K40" s="320">
        <v>4870</v>
      </c>
      <c r="L40" s="320">
        <v>4583.3999999999996</v>
      </c>
      <c r="M40" s="320">
        <v>17.13344</v>
      </c>
      <c r="N40" s="1"/>
      <c r="O40" s="1"/>
    </row>
    <row r="41" spans="1:15" ht="12.75" customHeight="1">
      <c r="A41" s="30">
        <v>31</v>
      </c>
      <c r="B41" s="334" t="s">
        <v>54</v>
      </c>
      <c r="C41" s="320">
        <v>189.2</v>
      </c>
      <c r="D41" s="321">
        <v>190</v>
      </c>
      <c r="E41" s="321">
        <v>186.2</v>
      </c>
      <c r="F41" s="321">
        <v>183.2</v>
      </c>
      <c r="G41" s="321">
        <v>179.39999999999998</v>
      </c>
      <c r="H41" s="321">
        <v>193</v>
      </c>
      <c r="I41" s="321">
        <v>196.8</v>
      </c>
      <c r="J41" s="321">
        <v>199.8</v>
      </c>
      <c r="K41" s="320">
        <v>193.8</v>
      </c>
      <c r="L41" s="320">
        <v>187</v>
      </c>
      <c r="M41" s="320">
        <v>22.900539999999999</v>
      </c>
      <c r="N41" s="1"/>
      <c r="O41" s="1"/>
    </row>
    <row r="42" spans="1:15" ht="12.75" customHeight="1">
      <c r="A42" s="30">
        <v>32</v>
      </c>
      <c r="B42" s="334" t="s">
        <v>302</v>
      </c>
      <c r="C42" s="320">
        <v>441.25</v>
      </c>
      <c r="D42" s="321">
        <v>449.13333333333338</v>
      </c>
      <c r="E42" s="321">
        <v>423.16666666666674</v>
      </c>
      <c r="F42" s="321">
        <v>405.08333333333337</v>
      </c>
      <c r="G42" s="321">
        <v>379.11666666666673</v>
      </c>
      <c r="H42" s="321">
        <v>467.21666666666675</v>
      </c>
      <c r="I42" s="321">
        <v>493.18333333333334</v>
      </c>
      <c r="J42" s="321">
        <v>511.26666666666677</v>
      </c>
      <c r="K42" s="320">
        <v>475.1</v>
      </c>
      <c r="L42" s="320">
        <v>431.05</v>
      </c>
      <c r="M42" s="320">
        <v>1.94265</v>
      </c>
      <c r="N42" s="1"/>
      <c r="O42" s="1"/>
    </row>
    <row r="43" spans="1:15" ht="12.75" customHeight="1">
      <c r="A43" s="30">
        <v>33</v>
      </c>
      <c r="B43" s="334" t="s">
        <v>303</v>
      </c>
      <c r="C43" s="320">
        <v>88.75</v>
      </c>
      <c r="D43" s="321">
        <v>89.149999999999991</v>
      </c>
      <c r="E43" s="321">
        <v>87.59999999999998</v>
      </c>
      <c r="F43" s="321">
        <v>86.449999999999989</v>
      </c>
      <c r="G43" s="321">
        <v>84.899999999999977</v>
      </c>
      <c r="H43" s="321">
        <v>90.299999999999983</v>
      </c>
      <c r="I43" s="321">
        <v>91.85</v>
      </c>
      <c r="J43" s="321">
        <v>92.999999999999986</v>
      </c>
      <c r="K43" s="320">
        <v>90.7</v>
      </c>
      <c r="L43" s="320">
        <v>88</v>
      </c>
      <c r="M43" s="320">
        <v>5.0760100000000001</v>
      </c>
      <c r="N43" s="1"/>
      <c r="O43" s="1"/>
    </row>
    <row r="44" spans="1:15" ht="12.75" customHeight="1">
      <c r="A44" s="30">
        <v>34</v>
      </c>
      <c r="B44" s="334" t="s">
        <v>55</v>
      </c>
      <c r="C44" s="320">
        <v>124.5</v>
      </c>
      <c r="D44" s="321">
        <v>125.64999999999999</v>
      </c>
      <c r="E44" s="321">
        <v>122.04999999999998</v>
      </c>
      <c r="F44" s="321">
        <v>119.6</v>
      </c>
      <c r="G44" s="321">
        <v>115.99999999999999</v>
      </c>
      <c r="H44" s="321">
        <v>128.09999999999997</v>
      </c>
      <c r="I44" s="321">
        <v>131.69999999999999</v>
      </c>
      <c r="J44" s="321">
        <v>134.14999999999998</v>
      </c>
      <c r="K44" s="320">
        <v>129.25</v>
      </c>
      <c r="L44" s="320">
        <v>123.2</v>
      </c>
      <c r="M44" s="320">
        <v>72.471209999999999</v>
      </c>
      <c r="N44" s="1"/>
      <c r="O44" s="1"/>
    </row>
    <row r="45" spans="1:15" ht="12.75" customHeight="1">
      <c r="A45" s="30">
        <v>35</v>
      </c>
      <c r="B45" s="334" t="s">
        <v>57</v>
      </c>
      <c r="C45" s="320">
        <v>2991.2</v>
      </c>
      <c r="D45" s="321">
        <v>3006.7999999999997</v>
      </c>
      <c r="E45" s="321">
        <v>2954.3999999999996</v>
      </c>
      <c r="F45" s="321">
        <v>2917.6</v>
      </c>
      <c r="G45" s="321">
        <v>2865.2</v>
      </c>
      <c r="H45" s="321">
        <v>3043.5999999999995</v>
      </c>
      <c r="I45" s="321">
        <v>3096</v>
      </c>
      <c r="J45" s="321">
        <v>3132.7999999999993</v>
      </c>
      <c r="K45" s="320">
        <v>3059.2</v>
      </c>
      <c r="L45" s="320">
        <v>2970</v>
      </c>
      <c r="M45" s="320">
        <v>7.4978199999999999</v>
      </c>
      <c r="N45" s="1"/>
      <c r="O45" s="1"/>
    </row>
    <row r="46" spans="1:15" ht="12.75" customHeight="1">
      <c r="A46" s="30">
        <v>36</v>
      </c>
      <c r="B46" s="334" t="s">
        <v>304</v>
      </c>
      <c r="C46" s="320">
        <v>183.6</v>
      </c>
      <c r="D46" s="321">
        <v>184.86666666666667</v>
      </c>
      <c r="E46" s="321">
        <v>180.23333333333335</v>
      </c>
      <c r="F46" s="321">
        <v>176.86666666666667</v>
      </c>
      <c r="G46" s="321">
        <v>172.23333333333335</v>
      </c>
      <c r="H46" s="321">
        <v>188.23333333333335</v>
      </c>
      <c r="I46" s="321">
        <v>192.86666666666667</v>
      </c>
      <c r="J46" s="321">
        <v>196.23333333333335</v>
      </c>
      <c r="K46" s="320">
        <v>189.5</v>
      </c>
      <c r="L46" s="320">
        <v>181.5</v>
      </c>
      <c r="M46" s="320">
        <v>3.65455</v>
      </c>
      <c r="N46" s="1"/>
      <c r="O46" s="1"/>
    </row>
    <row r="47" spans="1:15" ht="12.75" customHeight="1">
      <c r="A47" s="30">
        <v>37</v>
      </c>
      <c r="B47" s="334" t="s">
        <v>306</v>
      </c>
      <c r="C47" s="320">
        <v>2088.9499999999998</v>
      </c>
      <c r="D47" s="321">
        <v>2094.9833333333331</v>
      </c>
      <c r="E47" s="321">
        <v>2054.9666666666662</v>
      </c>
      <c r="F47" s="321">
        <v>2020.9833333333331</v>
      </c>
      <c r="G47" s="321">
        <v>1980.9666666666662</v>
      </c>
      <c r="H47" s="321">
        <v>2128.9666666666662</v>
      </c>
      <c r="I47" s="321">
        <v>2168.9833333333336</v>
      </c>
      <c r="J47" s="321">
        <v>2202.9666666666662</v>
      </c>
      <c r="K47" s="320">
        <v>2135</v>
      </c>
      <c r="L47" s="320">
        <v>2061</v>
      </c>
      <c r="M47" s="320">
        <v>3.7122299999999999</v>
      </c>
      <c r="N47" s="1"/>
      <c r="O47" s="1"/>
    </row>
    <row r="48" spans="1:15" ht="12.75" customHeight="1">
      <c r="A48" s="30">
        <v>38</v>
      </c>
      <c r="B48" s="334" t="s">
        <v>305</v>
      </c>
      <c r="C48" s="320">
        <v>2732.2</v>
      </c>
      <c r="D48" s="321">
        <v>2746.0833333333335</v>
      </c>
      <c r="E48" s="321">
        <v>2718.1166666666668</v>
      </c>
      <c r="F48" s="321">
        <v>2704.0333333333333</v>
      </c>
      <c r="G48" s="321">
        <v>2676.0666666666666</v>
      </c>
      <c r="H48" s="321">
        <v>2760.166666666667</v>
      </c>
      <c r="I48" s="321">
        <v>2788.1333333333332</v>
      </c>
      <c r="J48" s="321">
        <v>2802.2166666666672</v>
      </c>
      <c r="K48" s="320">
        <v>2774.05</v>
      </c>
      <c r="L48" s="320">
        <v>2732</v>
      </c>
      <c r="M48" s="320">
        <v>5.9080000000000001E-2</v>
      </c>
      <c r="N48" s="1"/>
      <c r="O48" s="1"/>
    </row>
    <row r="49" spans="1:15" ht="12.75" customHeight="1">
      <c r="A49" s="30">
        <v>39</v>
      </c>
      <c r="B49" s="334" t="s">
        <v>240</v>
      </c>
      <c r="C49" s="320">
        <v>2369.4</v>
      </c>
      <c r="D49" s="321">
        <v>2407.1333333333332</v>
      </c>
      <c r="E49" s="321">
        <v>2262.2666666666664</v>
      </c>
      <c r="F49" s="321">
        <v>2155.1333333333332</v>
      </c>
      <c r="G49" s="321">
        <v>2010.2666666666664</v>
      </c>
      <c r="H49" s="321">
        <v>2514.2666666666664</v>
      </c>
      <c r="I49" s="321">
        <v>2659.1333333333332</v>
      </c>
      <c r="J49" s="321">
        <v>2766.2666666666664</v>
      </c>
      <c r="K49" s="320">
        <v>2552</v>
      </c>
      <c r="L49" s="320">
        <v>2300</v>
      </c>
      <c r="M49" s="320">
        <v>4.2080900000000003</v>
      </c>
      <c r="N49" s="1"/>
      <c r="O49" s="1"/>
    </row>
    <row r="50" spans="1:15" ht="12.75" customHeight="1">
      <c r="A50" s="30">
        <v>40</v>
      </c>
      <c r="B50" s="334" t="s">
        <v>307</v>
      </c>
      <c r="C50" s="320">
        <v>9826.4500000000007</v>
      </c>
      <c r="D50" s="321">
        <v>9864.1666666666661</v>
      </c>
      <c r="E50" s="321">
        <v>9718.4333333333325</v>
      </c>
      <c r="F50" s="321">
        <v>9610.4166666666661</v>
      </c>
      <c r="G50" s="321">
        <v>9464.6833333333325</v>
      </c>
      <c r="H50" s="321">
        <v>9972.1833333333325</v>
      </c>
      <c r="I50" s="321">
        <v>10117.916666666666</v>
      </c>
      <c r="J50" s="321">
        <v>10225.933333333332</v>
      </c>
      <c r="K50" s="320">
        <v>10009.9</v>
      </c>
      <c r="L50" s="320">
        <v>9756.15</v>
      </c>
      <c r="M50" s="320">
        <v>0.31029000000000001</v>
      </c>
      <c r="N50" s="1"/>
      <c r="O50" s="1"/>
    </row>
    <row r="51" spans="1:15" ht="12.75" customHeight="1">
      <c r="A51" s="30">
        <v>41</v>
      </c>
      <c r="B51" s="334" t="s">
        <v>59</v>
      </c>
      <c r="C51" s="320">
        <v>1420.5</v>
      </c>
      <c r="D51" s="321">
        <v>1425.1166666666668</v>
      </c>
      <c r="E51" s="321">
        <v>1390.4833333333336</v>
      </c>
      <c r="F51" s="321">
        <v>1360.4666666666667</v>
      </c>
      <c r="G51" s="321">
        <v>1325.8333333333335</v>
      </c>
      <c r="H51" s="321">
        <v>1455.1333333333337</v>
      </c>
      <c r="I51" s="321">
        <v>1489.7666666666669</v>
      </c>
      <c r="J51" s="321">
        <v>1519.7833333333338</v>
      </c>
      <c r="K51" s="320">
        <v>1459.75</v>
      </c>
      <c r="L51" s="320">
        <v>1395.1</v>
      </c>
      <c r="M51" s="320">
        <v>45.852490000000003</v>
      </c>
      <c r="N51" s="1"/>
      <c r="O51" s="1"/>
    </row>
    <row r="52" spans="1:15" ht="12.75" customHeight="1">
      <c r="A52" s="30">
        <v>42</v>
      </c>
      <c r="B52" s="334" t="s">
        <v>60</v>
      </c>
      <c r="C52" s="320">
        <v>662.15</v>
      </c>
      <c r="D52" s="321">
        <v>666.4</v>
      </c>
      <c r="E52" s="321">
        <v>647.75</v>
      </c>
      <c r="F52" s="321">
        <v>633.35</v>
      </c>
      <c r="G52" s="321">
        <v>614.70000000000005</v>
      </c>
      <c r="H52" s="321">
        <v>680.8</v>
      </c>
      <c r="I52" s="321">
        <v>699.44999999999982</v>
      </c>
      <c r="J52" s="321">
        <v>713.84999999999991</v>
      </c>
      <c r="K52" s="320">
        <v>685.05</v>
      </c>
      <c r="L52" s="320">
        <v>652</v>
      </c>
      <c r="M52" s="320">
        <v>15.32926</v>
      </c>
      <c r="N52" s="1"/>
      <c r="O52" s="1"/>
    </row>
    <row r="53" spans="1:15" ht="12.75" customHeight="1">
      <c r="A53" s="30">
        <v>43</v>
      </c>
      <c r="B53" s="334" t="s">
        <v>308</v>
      </c>
      <c r="C53" s="320">
        <v>462.95</v>
      </c>
      <c r="D53" s="321">
        <v>471.58333333333331</v>
      </c>
      <c r="E53" s="321">
        <v>451.36666666666662</v>
      </c>
      <c r="F53" s="321">
        <v>439.7833333333333</v>
      </c>
      <c r="G53" s="321">
        <v>419.56666666666661</v>
      </c>
      <c r="H53" s="321">
        <v>483.16666666666663</v>
      </c>
      <c r="I53" s="321">
        <v>503.38333333333333</v>
      </c>
      <c r="J53" s="321">
        <v>514.9666666666667</v>
      </c>
      <c r="K53" s="320">
        <v>491.8</v>
      </c>
      <c r="L53" s="320">
        <v>460</v>
      </c>
      <c r="M53" s="320">
        <v>3.3195899999999998</v>
      </c>
      <c r="N53" s="1"/>
      <c r="O53" s="1"/>
    </row>
    <row r="54" spans="1:15" ht="12.75" customHeight="1">
      <c r="A54" s="30">
        <v>44</v>
      </c>
      <c r="B54" s="334" t="s">
        <v>61</v>
      </c>
      <c r="C54" s="320">
        <v>797.8</v>
      </c>
      <c r="D54" s="321">
        <v>799.85</v>
      </c>
      <c r="E54" s="321">
        <v>783.5</v>
      </c>
      <c r="F54" s="321">
        <v>769.19999999999993</v>
      </c>
      <c r="G54" s="321">
        <v>752.84999999999991</v>
      </c>
      <c r="H54" s="321">
        <v>814.15000000000009</v>
      </c>
      <c r="I54" s="321">
        <v>830.50000000000023</v>
      </c>
      <c r="J54" s="321">
        <v>844.80000000000018</v>
      </c>
      <c r="K54" s="320">
        <v>816.2</v>
      </c>
      <c r="L54" s="320">
        <v>785.55</v>
      </c>
      <c r="M54" s="320">
        <v>87.118160000000003</v>
      </c>
      <c r="N54" s="1"/>
      <c r="O54" s="1"/>
    </row>
    <row r="55" spans="1:15" ht="12.75" customHeight="1">
      <c r="A55" s="30">
        <v>45</v>
      </c>
      <c r="B55" s="334" t="s">
        <v>62</v>
      </c>
      <c r="C55" s="320">
        <v>3657.15</v>
      </c>
      <c r="D55" s="321">
        <v>3683.3666666666668</v>
      </c>
      <c r="E55" s="321">
        <v>3592.1333333333337</v>
      </c>
      <c r="F55" s="321">
        <v>3527.1166666666668</v>
      </c>
      <c r="G55" s="321">
        <v>3435.8833333333337</v>
      </c>
      <c r="H55" s="321">
        <v>3748.3833333333337</v>
      </c>
      <c r="I55" s="321">
        <v>3839.6166666666672</v>
      </c>
      <c r="J55" s="321">
        <v>3904.6333333333337</v>
      </c>
      <c r="K55" s="320">
        <v>3774.6</v>
      </c>
      <c r="L55" s="320">
        <v>3618.35</v>
      </c>
      <c r="M55" s="320">
        <v>2.1191800000000001</v>
      </c>
      <c r="N55" s="1"/>
      <c r="O55" s="1"/>
    </row>
    <row r="56" spans="1:15" ht="12.75" customHeight="1">
      <c r="A56" s="30">
        <v>46</v>
      </c>
      <c r="B56" s="334" t="s">
        <v>312</v>
      </c>
      <c r="C56" s="320">
        <v>168.35</v>
      </c>
      <c r="D56" s="321">
        <v>170.18333333333334</v>
      </c>
      <c r="E56" s="321">
        <v>163.86666666666667</v>
      </c>
      <c r="F56" s="321">
        <v>159.38333333333333</v>
      </c>
      <c r="G56" s="321">
        <v>153.06666666666666</v>
      </c>
      <c r="H56" s="321">
        <v>174.66666666666669</v>
      </c>
      <c r="I56" s="321">
        <v>180.98333333333335</v>
      </c>
      <c r="J56" s="321">
        <v>185.4666666666667</v>
      </c>
      <c r="K56" s="320">
        <v>176.5</v>
      </c>
      <c r="L56" s="320">
        <v>165.7</v>
      </c>
      <c r="M56" s="320">
        <v>3.8598599999999998</v>
      </c>
      <c r="N56" s="1"/>
      <c r="O56" s="1"/>
    </row>
    <row r="57" spans="1:15" ht="12.75" customHeight="1">
      <c r="A57" s="30">
        <v>47</v>
      </c>
      <c r="B57" s="334" t="s">
        <v>313</v>
      </c>
      <c r="C57" s="320">
        <v>1099.8</v>
      </c>
      <c r="D57" s="321">
        <v>1101.45</v>
      </c>
      <c r="E57" s="321">
        <v>1059.1500000000001</v>
      </c>
      <c r="F57" s="321">
        <v>1018.5</v>
      </c>
      <c r="G57" s="321">
        <v>976.2</v>
      </c>
      <c r="H57" s="321">
        <v>1142.1000000000001</v>
      </c>
      <c r="I57" s="321">
        <v>1184.3999999999999</v>
      </c>
      <c r="J57" s="321">
        <v>1225.0500000000002</v>
      </c>
      <c r="K57" s="320">
        <v>1143.75</v>
      </c>
      <c r="L57" s="320">
        <v>1060.8</v>
      </c>
      <c r="M57" s="320">
        <v>0.60148999999999997</v>
      </c>
      <c r="N57" s="1"/>
      <c r="O57" s="1"/>
    </row>
    <row r="58" spans="1:15" ht="12.75" customHeight="1">
      <c r="A58" s="30">
        <v>48</v>
      </c>
      <c r="B58" s="334" t="s">
        <v>64</v>
      </c>
      <c r="C58" s="320">
        <v>15720.55</v>
      </c>
      <c r="D58" s="321">
        <v>15797.35</v>
      </c>
      <c r="E58" s="321">
        <v>15514.7</v>
      </c>
      <c r="F58" s="321">
        <v>15308.85</v>
      </c>
      <c r="G58" s="321">
        <v>15026.2</v>
      </c>
      <c r="H58" s="321">
        <v>16003.2</v>
      </c>
      <c r="I58" s="321">
        <v>16285.849999999999</v>
      </c>
      <c r="J58" s="321">
        <v>16491.7</v>
      </c>
      <c r="K58" s="320">
        <v>16080</v>
      </c>
      <c r="L58" s="320">
        <v>15591.5</v>
      </c>
      <c r="M58" s="320">
        <v>2.5969600000000002</v>
      </c>
      <c r="N58" s="1"/>
      <c r="O58" s="1"/>
    </row>
    <row r="59" spans="1:15" ht="12" customHeight="1">
      <c r="A59" s="30">
        <v>49</v>
      </c>
      <c r="B59" s="334" t="s">
        <v>245</v>
      </c>
      <c r="C59" s="320">
        <v>5191.3</v>
      </c>
      <c r="D59" s="321">
        <v>5225.5999999999995</v>
      </c>
      <c r="E59" s="321">
        <v>5074.1999999999989</v>
      </c>
      <c r="F59" s="321">
        <v>4957.0999999999995</v>
      </c>
      <c r="G59" s="321">
        <v>4805.6999999999989</v>
      </c>
      <c r="H59" s="321">
        <v>5342.6999999999989</v>
      </c>
      <c r="I59" s="321">
        <v>5494.0999999999985</v>
      </c>
      <c r="J59" s="321">
        <v>5611.1999999999989</v>
      </c>
      <c r="K59" s="320">
        <v>5377</v>
      </c>
      <c r="L59" s="320">
        <v>5108.5</v>
      </c>
      <c r="M59" s="320">
        <v>2.08772</v>
      </c>
      <c r="N59" s="1"/>
      <c r="O59" s="1"/>
    </row>
    <row r="60" spans="1:15" ht="12.75" customHeight="1">
      <c r="A60" s="30">
        <v>50</v>
      </c>
      <c r="B60" s="334" t="s">
        <v>65</v>
      </c>
      <c r="C60" s="320">
        <v>7259.55</v>
      </c>
      <c r="D60" s="321">
        <v>7284.6166666666659</v>
      </c>
      <c r="E60" s="321">
        <v>7125.9333333333316</v>
      </c>
      <c r="F60" s="321">
        <v>6992.3166666666657</v>
      </c>
      <c r="G60" s="321">
        <v>6833.6333333333314</v>
      </c>
      <c r="H60" s="321">
        <v>7418.2333333333318</v>
      </c>
      <c r="I60" s="321">
        <v>7576.9166666666661</v>
      </c>
      <c r="J60" s="321">
        <v>7710.5333333333319</v>
      </c>
      <c r="K60" s="320">
        <v>7443.3</v>
      </c>
      <c r="L60" s="320">
        <v>7151</v>
      </c>
      <c r="M60" s="320">
        <v>11.911099999999999</v>
      </c>
      <c r="N60" s="1"/>
      <c r="O60" s="1"/>
    </row>
    <row r="61" spans="1:15" ht="12.75" customHeight="1">
      <c r="A61" s="30">
        <v>51</v>
      </c>
      <c r="B61" s="334" t="s">
        <v>314</v>
      </c>
      <c r="C61" s="320">
        <v>3169.75</v>
      </c>
      <c r="D61" s="321">
        <v>3200.9500000000003</v>
      </c>
      <c r="E61" s="321">
        <v>3116.9000000000005</v>
      </c>
      <c r="F61" s="321">
        <v>3064.05</v>
      </c>
      <c r="G61" s="321">
        <v>2980.0000000000005</v>
      </c>
      <c r="H61" s="321">
        <v>3253.8000000000006</v>
      </c>
      <c r="I61" s="321">
        <v>3337.8500000000008</v>
      </c>
      <c r="J61" s="321">
        <v>3390.7000000000007</v>
      </c>
      <c r="K61" s="320">
        <v>3285</v>
      </c>
      <c r="L61" s="320">
        <v>3148.1</v>
      </c>
      <c r="M61" s="320">
        <v>0.48314000000000001</v>
      </c>
      <c r="N61" s="1"/>
      <c r="O61" s="1"/>
    </row>
    <row r="62" spans="1:15" ht="12.75" customHeight="1">
      <c r="A62" s="30">
        <v>52</v>
      </c>
      <c r="B62" s="334" t="s">
        <v>66</v>
      </c>
      <c r="C62" s="320">
        <v>2097.9499999999998</v>
      </c>
      <c r="D62" s="321">
        <v>2114.9666666666667</v>
      </c>
      <c r="E62" s="321">
        <v>2057.9833333333336</v>
      </c>
      <c r="F62" s="321">
        <v>2018.0166666666669</v>
      </c>
      <c r="G62" s="321">
        <v>1961.0333333333338</v>
      </c>
      <c r="H62" s="321">
        <v>2154.9333333333334</v>
      </c>
      <c r="I62" s="321">
        <v>2211.9166666666661</v>
      </c>
      <c r="J62" s="321">
        <v>2251.8833333333332</v>
      </c>
      <c r="K62" s="320">
        <v>2171.9499999999998</v>
      </c>
      <c r="L62" s="320">
        <v>2075</v>
      </c>
      <c r="M62" s="320">
        <v>4.2217799999999999</v>
      </c>
      <c r="N62" s="1"/>
      <c r="O62" s="1"/>
    </row>
    <row r="63" spans="1:15" ht="12.75" customHeight="1">
      <c r="A63" s="30">
        <v>53</v>
      </c>
      <c r="B63" s="334" t="s">
        <v>315</v>
      </c>
      <c r="C63" s="320">
        <v>484.8</v>
      </c>
      <c r="D63" s="321">
        <v>490.11666666666662</v>
      </c>
      <c r="E63" s="321">
        <v>468.48333333333323</v>
      </c>
      <c r="F63" s="321">
        <v>452.16666666666663</v>
      </c>
      <c r="G63" s="321">
        <v>430.53333333333325</v>
      </c>
      <c r="H63" s="321">
        <v>506.43333333333322</v>
      </c>
      <c r="I63" s="321">
        <v>528.06666666666661</v>
      </c>
      <c r="J63" s="321">
        <v>544.38333333333321</v>
      </c>
      <c r="K63" s="320">
        <v>511.75</v>
      </c>
      <c r="L63" s="320">
        <v>473.8</v>
      </c>
      <c r="M63" s="320">
        <v>51.875709999999998</v>
      </c>
      <c r="N63" s="1"/>
      <c r="O63" s="1"/>
    </row>
    <row r="64" spans="1:15" ht="12.75" customHeight="1">
      <c r="A64" s="30">
        <v>54</v>
      </c>
      <c r="B64" s="334" t="s">
        <v>67</v>
      </c>
      <c r="C64" s="320">
        <v>323.60000000000002</v>
      </c>
      <c r="D64" s="321">
        <v>325.15000000000003</v>
      </c>
      <c r="E64" s="321">
        <v>315.30000000000007</v>
      </c>
      <c r="F64" s="321">
        <v>307.00000000000006</v>
      </c>
      <c r="G64" s="321">
        <v>297.15000000000009</v>
      </c>
      <c r="H64" s="321">
        <v>333.45000000000005</v>
      </c>
      <c r="I64" s="321">
        <v>343.30000000000007</v>
      </c>
      <c r="J64" s="321">
        <v>351.6</v>
      </c>
      <c r="K64" s="320">
        <v>335</v>
      </c>
      <c r="L64" s="320">
        <v>316.85000000000002</v>
      </c>
      <c r="M64" s="320">
        <v>132.63247999999999</v>
      </c>
      <c r="N64" s="1"/>
      <c r="O64" s="1"/>
    </row>
    <row r="65" spans="1:15" ht="12.75" customHeight="1">
      <c r="A65" s="30">
        <v>55</v>
      </c>
      <c r="B65" s="334" t="s">
        <v>68</v>
      </c>
      <c r="C65" s="320">
        <v>113.05</v>
      </c>
      <c r="D65" s="321">
        <v>113.78333333333335</v>
      </c>
      <c r="E65" s="321">
        <v>110.86666666666669</v>
      </c>
      <c r="F65" s="321">
        <v>108.68333333333334</v>
      </c>
      <c r="G65" s="321">
        <v>105.76666666666668</v>
      </c>
      <c r="H65" s="321">
        <v>115.9666666666667</v>
      </c>
      <c r="I65" s="321">
        <v>118.88333333333335</v>
      </c>
      <c r="J65" s="321">
        <v>121.06666666666671</v>
      </c>
      <c r="K65" s="320">
        <v>116.7</v>
      </c>
      <c r="L65" s="320">
        <v>111.6</v>
      </c>
      <c r="M65" s="320">
        <v>298.39720999999997</v>
      </c>
      <c r="N65" s="1"/>
      <c r="O65" s="1"/>
    </row>
    <row r="66" spans="1:15" ht="12.75" customHeight="1">
      <c r="A66" s="30">
        <v>56</v>
      </c>
      <c r="B66" s="334" t="s">
        <v>246</v>
      </c>
      <c r="C66" s="320">
        <v>49.45</v>
      </c>
      <c r="D66" s="321">
        <v>49.6</v>
      </c>
      <c r="E66" s="321">
        <v>48.35</v>
      </c>
      <c r="F66" s="321">
        <v>47.25</v>
      </c>
      <c r="G66" s="321">
        <v>46</v>
      </c>
      <c r="H66" s="321">
        <v>50.7</v>
      </c>
      <c r="I66" s="321">
        <v>51.95</v>
      </c>
      <c r="J66" s="321">
        <v>53.050000000000004</v>
      </c>
      <c r="K66" s="320">
        <v>50.85</v>
      </c>
      <c r="L66" s="320">
        <v>48.5</v>
      </c>
      <c r="M66" s="320">
        <v>33.052140000000001</v>
      </c>
      <c r="N66" s="1"/>
      <c r="O66" s="1"/>
    </row>
    <row r="67" spans="1:15" ht="12.75" customHeight="1">
      <c r="A67" s="30">
        <v>57</v>
      </c>
      <c r="B67" s="334" t="s">
        <v>309</v>
      </c>
      <c r="C67" s="320">
        <v>2706.35</v>
      </c>
      <c r="D67" s="321">
        <v>2717.1166666666668</v>
      </c>
      <c r="E67" s="321">
        <v>2680.2333333333336</v>
      </c>
      <c r="F67" s="321">
        <v>2654.1166666666668</v>
      </c>
      <c r="G67" s="321">
        <v>2617.2333333333336</v>
      </c>
      <c r="H67" s="321">
        <v>2743.2333333333336</v>
      </c>
      <c r="I67" s="321">
        <v>2780.1166666666668</v>
      </c>
      <c r="J67" s="321">
        <v>2806.2333333333336</v>
      </c>
      <c r="K67" s="320">
        <v>2754</v>
      </c>
      <c r="L67" s="320">
        <v>2691</v>
      </c>
      <c r="M67" s="320">
        <v>0.14826</v>
      </c>
      <c r="N67" s="1"/>
      <c r="O67" s="1"/>
    </row>
    <row r="68" spans="1:15" ht="12.75" customHeight="1">
      <c r="A68" s="30">
        <v>58</v>
      </c>
      <c r="B68" s="334" t="s">
        <v>69</v>
      </c>
      <c r="C68" s="320">
        <v>1925.6</v>
      </c>
      <c r="D68" s="321">
        <v>1938.5</v>
      </c>
      <c r="E68" s="321">
        <v>1887.1</v>
      </c>
      <c r="F68" s="321">
        <v>1848.6</v>
      </c>
      <c r="G68" s="321">
        <v>1797.1999999999998</v>
      </c>
      <c r="H68" s="321">
        <v>1977</v>
      </c>
      <c r="I68" s="321">
        <v>2028.4</v>
      </c>
      <c r="J68" s="321">
        <v>2066.9</v>
      </c>
      <c r="K68" s="320">
        <v>1989.9</v>
      </c>
      <c r="L68" s="320">
        <v>1900</v>
      </c>
      <c r="M68" s="320">
        <v>4.2395699999999996</v>
      </c>
      <c r="N68" s="1"/>
      <c r="O68" s="1"/>
    </row>
    <row r="69" spans="1:15" ht="12.75" customHeight="1">
      <c r="A69" s="30">
        <v>59</v>
      </c>
      <c r="B69" s="334" t="s">
        <v>317</v>
      </c>
      <c r="C69" s="320">
        <v>4888.3999999999996</v>
      </c>
      <c r="D69" s="321">
        <v>4896.1666666666661</v>
      </c>
      <c r="E69" s="321">
        <v>4817.3833333333323</v>
      </c>
      <c r="F69" s="321">
        <v>4746.3666666666659</v>
      </c>
      <c r="G69" s="321">
        <v>4667.5833333333321</v>
      </c>
      <c r="H69" s="321">
        <v>4967.1833333333325</v>
      </c>
      <c r="I69" s="321">
        <v>5045.9666666666653</v>
      </c>
      <c r="J69" s="321">
        <v>5116.9833333333327</v>
      </c>
      <c r="K69" s="320">
        <v>4974.95</v>
      </c>
      <c r="L69" s="320">
        <v>4825.1499999999996</v>
      </c>
      <c r="M69" s="320">
        <v>4.2500000000000003E-2</v>
      </c>
      <c r="N69" s="1"/>
      <c r="O69" s="1"/>
    </row>
    <row r="70" spans="1:15" ht="12.75" customHeight="1">
      <c r="A70" s="30">
        <v>60</v>
      </c>
      <c r="B70" s="334" t="s">
        <v>247</v>
      </c>
      <c r="C70" s="320">
        <v>891.5</v>
      </c>
      <c r="D70" s="321">
        <v>897.83333333333337</v>
      </c>
      <c r="E70" s="321">
        <v>873.66666666666674</v>
      </c>
      <c r="F70" s="321">
        <v>855.83333333333337</v>
      </c>
      <c r="G70" s="321">
        <v>831.66666666666674</v>
      </c>
      <c r="H70" s="321">
        <v>915.66666666666674</v>
      </c>
      <c r="I70" s="321">
        <v>939.83333333333348</v>
      </c>
      <c r="J70" s="321">
        <v>957.66666666666674</v>
      </c>
      <c r="K70" s="320">
        <v>922</v>
      </c>
      <c r="L70" s="320">
        <v>880</v>
      </c>
      <c r="M70" s="320">
        <v>0.53464999999999996</v>
      </c>
      <c r="N70" s="1"/>
      <c r="O70" s="1"/>
    </row>
    <row r="71" spans="1:15" ht="12.75" customHeight="1">
      <c r="A71" s="30">
        <v>61</v>
      </c>
      <c r="B71" s="334" t="s">
        <v>318</v>
      </c>
      <c r="C71" s="320">
        <v>827.9</v>
      </c>
      <c r="D71" s="321">
        <v>847.63333333333333</v>
      </c>
      <c r="E71" s="321">
        <v>790.36666666666667</v>
      </c>
      <c r="F71" s="321">
        <v>752.83333333333337</v>
      </c>
      <c r="G71" s="321">
        <v>695.56666666666672</v>
      </c>
      <c r="H71" s="321">
        <v>885.16666666666663</v>
      </c>
      <c r="I71" s="321">
        <v>942.43333333333328</v>
      </c>
      <c r="J71" s="321">
        <v>979.96666666666658</v>
      </c>
      <c r="K71" s="320">
        <v>904.9</v>
      </c>
      <c r="L71" s="320">
        <v>810.1</v>
      </c>
      <c r="M71" s="320">
        <v>56.029200000000003</v>
      </c>
      <c r="N71" s="1"/>
      <c r="O71" s="1"/>
    </row>
    <row r="72" spans="1:15" ht="12.75" customHeight="1">
      <c r="A72" s="30">
        <v>62</v>
      </c>
      <c r="B72" s="334" t="s">
        <v>71</v>
      </c>
      <c r="C72" s="320">
        <v>250.3</v>
      </c>
      <c r="D72" s="321">
        <v>252.61666666666667</v>
      </c>
      <c r="E72" s="321">
        <v>245.73333333333335</v>
      </c>
      <c r="F72" s="321">
        <v>241.16666666666669</v>
      </c>
      <c r="G72" s="321">
        <v>234.28333333333336</v>
      </c>
      <c r="H72" s="321">
        <v>257.18333333333334</v>
      </c>
      <c r="I72" s="321">
        <v>264.06666666666666</v>
      </c>
      <c r="J72" s="321">
        <v>268.63333333333333</v>
      </c>
      <c r="K72" s="320">
        <v>259.5</v>
      </c>
      <c r="L72" s="320">
        <v>248.05</v>
      </c>
      <c r="M72" s="320">
        <v>130.64282</v>
      </c>
      <c r="N72" s="1"/>
      <c r="O72" s="1"/>
    </row>
    <row r="73" spans="1:15" ht="12.75" customHeight="1">
      <c r="A73" s="30">
        <v>63</v>
      </c>
      <c r="B73" s="334" t="s">
        <v>310</v>
      </c>
      <c r="C73" s="320">
        <v>1831.35</v>
      </c>
      <c r="D73" s="321">
        <v>1847.1499999999999</v>
      </c>
      <c r="E73" s="321">
        <v>1764.4999999999998</v>
      </c>
      <c r="F73" s="321">
        <v>1697.6499999999999</v>
      </c>
      <c r="G73" s="321">
        <v>1614.9999999999998</v>
      </c>
      <c r="H73" s="321">
        <v>1913.9999999999998</v>
      </c>
      <c r="I73" s="321">
        <v>1996.6499999999999</v>
      </c>
      <c r="J73" s="321">
        <v>2063.5</v>
      </c>
      <c r="K73" s="320">
        <v>1929.8</v>
      </c>
      <c r="L73" s="320">
        <v>1780.3</v>
      </c>
      <c r="M73" s="320">
        <v>3.3505799999999999</v>
      </c>
      <c r="N73" s="1"/>
      <c r="O73" s="1"/>
    </row>
    <row r="74" spans="1:15" ht="12.75" customHeight="1">
      <c r="A74" s="30">
        <v>64</v>
      </c>
      <c r="B74" s="334" t="s">
        <v>72</v>
      </c>
      <c r="C74" s="320">
        <v>702.7</v>
      </c>
      <c r="D74" s="321">
        <v>709.18333333333339</v>
      </c>
      <c r="E74" s="321">
        <v>689.76666666666677</v>
      </c>
      <c r="F74" s="321">
        <v>676.83333333333337</v>
      </c>
      <c r="G74" s="321">
        <v>657.41666666666674</v>
      </c>
      <c r="H74" s="321">
        <v>722.11666666666679</v>
      </c>
      <c r="I74" s="321">
        <v>741.5333333333333</v>
      </c>
      <c r="J74" s="321">
        <v>754.46666666666681</v>
      </c>
      <c r="K74" s="320">
        <v>728.6</v>
      </c>
      <c r="L74" s="320">
        <v>696.25</v>
      </c>
      <c r="M74" s="320">
        <v>2.4376000000000002</v>
      </c>
      <c r="N74" s="1"/>
      <c r="O74" s="1"/>
    </row>
    <row r="75" spans="1:15" ht="12.75" customHeight="1">
      <c r="A75" s="30">
        <v>65</v>
      </c>
      <c r="B75" s="334" t="s">
        <v>73</v>
      </c>
      <c r="C75" s="320">
        <v>725.95</v>
      </c>
      <c r="D75" s="321">
        <v>728.91666666666663</v>
      </c>
      <c r="E75" s="321">
        <v>715.33333333333326</v>
      </c>
      <c r="F75" s="321">
        <v>704.71666666666658</v>
      </c>
      <c r="G75" s="321">
        <v>691.13333333333321</v>
      </c>
      <c r="H75" s="321">
        <v>739.5333333333333</v>
      </c>
      <c r="I75" s="321">
        <v>753.11666666666656</v>
      </c>
      <c r="J75" s="321">
        <v>763.73333333333335</v>
      </c>
      <c r="K75" s="320">
        <v>742.5</v>
      </c>
      <c r="L75" s="320">
        <v>718.3</v>
      </c>
      <c r="M75" s="320">
        <v>11.18319</v>
      </c>
      <c r="N75" s="1"/>
      <c r="O75" s="1"/>
    </row>
    <row r="76" spans="1:15" ht="12.75" customHeight="1">
      <c r="A76" s="30">
        <v>66</v>
      </c>
      <c r="B76" s="334" t="s">
        <v>319</v>
      </c>
      <c r="C76" s="320">
        <v>13198.4</v>
      </c>
      <c r="D76" s="321">
        <v>13330.966666666667</v>
      </c>
      <c r="E76" s="321">
        <v>12967.433333333334</v>
      </c>
      <c r="F76" s="321">
        <v>12736.466666666667</v>
      </c>
      <c r="G76" s="321">
        <v>12372.933333333334</v>
      </c>
      <c r="H76" s="321">
        <v>13561.933333333334</v>
      </c>
      <c r="I76" s="321">
        <v>13925.466666666667</v>
      </c>
      <c r="J76" s="321">
        <v>14156.433333333334</v>
      </c>
      <c r="K76" s="320">
        <v>13694.5</v>
      </c>
      <c r="L76" s="320">
        <v>13100</v>
      </c>
      <c r="M76" s="320">
        <v>4.505E-2</v>
      </c>
      <c r="N76" s="1"/>
      <c r="O76" s="1"/>
    </row>
    <row r="77" spans="1:15" ht="12.75" customHeight="1">
      <c r="A77" s="30">
        <v>67</v>
      </c>
      <c r="B77" s="334" t="s">
        <v>75</v>
      </c>
      <c r="C77" s="320">
        <v>723.5</v>
      </c>
      <c r="D77" s="321">
        <v>726.44999999999993</v>
      </c>
      <c r="E77" s="321">
        <v>713.89999999999986</v>
      </c>
      <c r="F77" s="321">
        <v>704.3</v>
      </c>
      <c r="G77" s="321">
        <v>691.74999999999989</v>
      </c>
      <c r="H77" s="321">
        <v>736.04999999999984</v>
      </c>
      <c r="I77" s="321">
        <v>748.5999999999998</v>
      </c>
      <c r="J77" s="321">
        <v>758.19999999999982</v>
      </c>
      <c r="K77" s="320">
        <v>739</v>
      </c>
      <c r="L77" s="320">
        <v>716.85</v>
      </c>
      <c r="M77" s="320">
        <v>99.570599999999999</v>
      </c>
      <c r="N77" s="1"/>
      <c r="O77" s="1"/>
    </row>
    <row r="78" spans="1:15" ht="12.75" customHeight="1">
      <c r="A78" s="30">
        <v>68</v>
      </c>
      <c r="B78" s="334" t="s">
        <v>76</v>
      </c>
      <c r="C78" s="320">
        <v>53.55</v>
      </c>
      <c r="D78" s="321">
        <v>54.033333333333331</v>
      </c>
      <c r="E78" s="321">
        <v>52.166666666666664</v>
      </c>
      <c r="F78" s="321">
        <v>50.783333333333331</v>
      </c>
      <c r="G78" s="321">
        <v>48.916666666666664</v>
      </c>
      <c r="H78" s="321">
        <v>55.416666666666664</v>
      </c>
      <c r="I78" s="321">
        <v>57.283333333333339</v>
      </c>
      <c r="J78" s="321">
        <v>58.666666666666664</v>
      </c>
      <c r="K78" s="320">
        <v>55.9</v>
      </c>
      <c r="L78" s="320">
        <v>52.65</v>
      </c>
      <c r="M78" s="320">
        <v>265.07026999999999</v>
      </c>
      <c r="N78" s="1"/>
      <c r="O78" s="1"/>
    </row>
    <row r="79" spans="1:15" ht="12.75" customHeight="1">
      <c r="A79" s="30">
        <v>69</v>
      </c>
      <c r="B79" s="334" t="s">
        <v>77</v>
      </c>
      <c r="C79" s="320">
        <v>337.95</v>
      </c>
      <c r="D79" s="321">
        <v>339.8</v>
      </c>
      <c r="E79" s="321">
        <v>331.15000000000003</v>
      </c>
      <c r="F79" s="321">
        <v>324.35000000000002</v>
      </c>
      <c r="G79" s="321">
        <v>315.70000000000005</v>
      </c>
      <c r="H79" s="321">
        <v>346.6</v>
      </c>
      <c r="I79" s="321">
        <v>355.25</v>
      </c>
      <c r="J79" s="321">
        <v>362.05</v>
      </c>
      <c r="K79" s="320">
        <v>348.45</v>
      </c>
      <c r="L79" s="320">
        <v>333</v>
      </c>
      <c r="M79" s="320">
        <v>24.389189999999999</v>
      </c>
      <c r="N79" s="1"/>
      <c r="O79" s="1"/>
    </row>
    <row r="80" spans="1:15" ht="12.75" customHeight="1">
      <c r="A80" s="30">
        <v>70</v>
      </c>
      <c r="B80" s="334" t="s">
        <v>320</v>
      </c>
      <c r="C80" s="320">
        <v>1116.1500000000001</v>
      </c>
      <c r="D80" s="321">
        <v>1124.0166666666667</v>
      </c>
      <c r="E80" s="321">
        <v>1104.3333333333333</v>
      </c>
      <c r="F80" s="321">
        <v>1092.5166666666667</v>
      </c>
      <c r="G80" s="321">
        <v>1072.8333333333333</v>
      </c>
      <c r="H80" s="321">
        <v>1135.8333333333333</v>
      </c>
      <c r="I80" s="321">
        <v>1155.5166666666667</v>
      </c>
      <c r="J80" s="321">
        <v>1167.3333333333333</v>
      </c>
      <c r="K80" s="320">
        <v>1143.7</v>
      </c>
      <c r="L80" s="320">
        <v>1112.2</v>
      </c>
      <c r="M80" s="320">
        <v>0.99094000000000004</v>
      </c>
      <c r="N80" s="1"/>
      <c r="O80" s="1"/>
    </row>
    <row r="81" spans="1:15" ht="12.75" customHeight="1">
      <c r="A81" s="30">
        <v>71</v>
      </c>
      <c r="B81" s="334" t="s">
        <v>322</v>
      </c>
      <c r="C81" s="320">
        <v>6514.55</v>
      </c>
      <c r="D81" s="321">
        <v>6537.1333333333341</v>
      </c>
      <c r="E81" s="321">
        <v>6414.2666666666682</v>
      </c>
      <c r="F81" s="321">
        <v>6313.9833333333345</v>
      </c>
      <c r="G81" s="321">
        <v>6191.1166666666686</v>
      </c>
      <c r="H81" s="321">
        <v>6637.4166666666679</v>
      </c>
      <c r="I81" s="321">
        <v>6760.2833333333347</v>
      </c>
      <c r="J81" s="321">
        <v>6860.5666666666675</v>
      </c>
      <c r="K81" s="320">
        <v>6660</v>
      </c>
      <c r="L81" s="320">
        <v>6436.85</v>
      </c>
      <c r="M81" s="320">
        <v>7.8649999999999998E-2</v>
      </c>
      <c r="N81" s="1"/>
      <c r="O81" s="1"/>
    </row>
    <row r="82" spans="1:15" ht="12.75" customHeight="1">
      <c r="A82" s="30">
        <v>72</v>
      </c>
      <c r="B82" s="334" t="s">
        <v>323</v>
      </c>
      <c r="C82" s="320">
        <v>1143.8499999999999</v>
      </c>
      <c r="D82" s="321">
        <v>1148.95</v>
      </c>
      <c r="E82" s="321">
        <v>1122.9000000000001</v>
      </c>
      <c r="F82" s="321">
        <v>1101.95</v>
      </c>
      <c r="G82" s="321">
        <v>1075.9000000000001</v>
      </c>
      <c r="H82" s="321">
        <v>1169.9000000000001</v>
      </c>
      <c r="I82" s="321">
        <v>1195.9499999999998</v>
      </c>
      <c r="J82" s="321">
        <v>1216.9000000000001</v>
      </c>
      <c r="K82" s="320">
        <v>1175</v>
      </c>
      <c r="L82" s="320">
        <v>1128</v>
      </c>
      <c r="M82" s="320">
        <v>1.639</v>
      </c>
      <c r="N82" s="1"/>
      <c r="O82" s="1"/>
    </row>
    <row r="83" spans="1:15" ht="12.75" customHeight="1">
      <c r="A83" s="30">
        <v>73</v>
      </c>
      <c r="B83" s="334" t="s">
        <v>78</v>
      </c>
      <c r="C83" s="320">
        <v>14127.55</v>
      </c>
      <c r="D83" s="321">
        <v>14287.599999999999</v>
      </c>
      <c r="E83" s="321">
        <v>13883.049999999997</v>
      </c>
      <c r="F83" s="321">
        <v>13638.55</v>
      </c>
      <c r="G83" s="321">
        <v>13233.999999999998</v>
      </c>
      <c r="H83" s="321">
        <v>14532.099999999997</v>
      </c>
      <c r="I83" s="321">
        <v>14936.65</v>
      </c>
      <c r="J83" s="321">
        <v>15181.149999999996</v>
      </c>
      <c r="K83" s="320">
        <v>14692.15</v>
      </c>
      <c r="L83" s="320">
        <v>14043.1</v>
      </c>
      <c r="M83" s="320">
        <v>0.25638</v>
      </c>
      <c r="N83" s="1"/>
      <c r="O83" s="1"/>
    </row>
    <row r="84" spans="1:15" ht="12.75" customHeight="1">
      <c r="A84" s="30">
        <v>74</v>
      </c>
      <c r="B84" s="334" t="s">
        <v>80</v>
      </c>
      <c r="C84" s="320">
        <v>375.85</v>
      </c>
      <c r="D84" s="321">
        <v>377.56666666666666</v>
      </c>
      <c r="E84" s="321">
        <v>371.2833333333333</v>
      </c>
      <c r="F84" s="321">
        <v>366.71666666666664</v>
      </c>
      <c r="G84" s="321">
        <v>360.43333333333328</v>
      </c>
      <c r="H84" s="321">
        <v>382.13333333333333</v>
      </c>
      <c r="I84" s="321">
        <v>388.41666666666674</v>
      </c>
      <c r="J84" s="321">
        <v>392.98333333333335</v>
      </c>
      <c r="K84" s="320">
        <v>383.85</v>
      </c>
      <c r="L84" s="320">
        <v>373</v>
      </c>
      <c r="M84" s="320">
        <v>57.963270000000001</v>
      </c>
      <c r="N84" s="1"/>
      <c r="O84" s="1"/>
    </row>
    <row r="85" spans="1:15" ht="12.75" customHeight="1">
      <c r="A85" s="30">
        <v>75</v>
      </c>
      <c r="B85" s="334" t="s">
        <v>324</v>
      </c>
      <c r="C85" s="320">
        <v>484.15</v>
      </c>
      <c r="D85" s="321">
        <v>485.7</v>
      </c>
      <c r="E85" s="321">
        <v>474.45</v>
      </c>
      <c r="F85" s="321">
        <v>464.75</v>
      </c>
      <c r="G85" s="321">
        <v>453.5</v>
      </c>
      <c r="H85" s="321">
        <v>495.4</v>
      </c>
      <c r="I85" s="321">
        <v>506.65</v>
      </c>
      <c r="J85" s="321">
        <v>516.34999999999991</v>
      </c>
      <c r="K85" s="320">
        <v>496.95</v>
      </c>
      <c r="L85" s="320">
        <v>476</v>
      </c>
      <c r="M85" s="320">
        <v>1.1204099999999999</v>
      </c>
      <c r="N85" s="1"/>
      <c r="O85" s="1"/>
    </row>
    <row r="86" spans="1:15" ht="12.75" customHeight="1">
      <c r="A86" s="30">
        <v>76</v>
      </c>
      <c r="B86" s="334" t="s">
        <v>81</v>
      </c>
      <c r="C86" s="320">
        <v>3267.9</v>
      </c>
      <c r="D86" s="321">
        <v>3300.4</v>
      </c>
      <c r="E86" s="321">
        <v>3212.8</v>
      </c>
      <c r="F86" s="321">
        <v>3157.7000000000003</v>
      </c>
      <c r="G86" s="321">
        <v>3070.1000000000004</v>
      </c>
      <c r="H86" s="321">
        <v>3355.5</v>
      </c>
      <c r="I86" s="321">
        <v>3443.0999999999995</v>
      </c>
      <c r="J86" s="321">
        <v>3498.2</v>
      </c>
      <c r="K86" s="320">
        <v>3388</v>
      </c>
      <c r="L86" s="320">
        <v>3245.3</v>
      </c>
      <c r="M86" s="320">
        <v>2.9668000000000001</v>
      </c>
      <c r="N86" s="1"/>
      <c r="O86" s="1"/>
    </row>
    <row r="87" spans="1:15" ht="12.75" customHeight="1">
      <c r="A87" s="30">
        <v>77</v>
      </c>
      <c r="B87" s="334" t="s">
        <v>311</v>
      </c>
      <c r="C87" s="320">
        <v>857.75</v>
      </c>
      <c r="D87" s="321">
        <v>862.80000000000007</v>
      </c>
      <c r="E87" s="321">
        <v>835.90000000000009</v>
      </c>
      <c r="F87" s="321">
        <v>814.05000000000007</v>
      </c>
      <c r="G87" s="321">
        <v>787.15000000000009</v>
      </c>
      <c r="H87" s="321">
        <v>884.65000000000009</v>
      </c>
      <c r="I87" s="321">
        <v>911.55</v>
      </c>
      <c r="J87" s="321">
        <v>933.40000000000009</v>
      </c>
      <c r="K87" s="320">
        <v>889.7</v>
      </c>
      <c r="L87" s="320">
        <v>840.95</v>
      </c>
      <c r="M87" s="320">
        <v>5.3177099999999999</v>
      </c>
      <c r="N87" s="1"/>
      <c r="O87" s="1"/>
    </row>
    <row r="88" spans="1:15" ht="12.75" customHeight="1">
      <c r="A88" s="30">
        <v>78</v>
      </c>
      <c r="B88" s="334" t="s">
        <v>321</v>
      </c>
      <c r="C88" s="320">
        <v>425.9</v>
      </c>
      <c r="D88" s="321">
        <v>426.90000000000003</v>
      </c>
      <c r="E88" s="321">
        <v>413.00000000000006</v>
      </c>
      <c r="F88" s="321">
        <v>400.1</v>
      </c>
      <c r="G88" s="321">
        <v>386.20000000000005</v>
      </c>
      <c r="H88" s="321">
        <v>439.80000000000007</v>
      </c>
      <c r="I88" s="321">
        <v>453.70000000000005</v>
      </c>
      <c r="J88" s="321">
        <v>466.60000000000008</v>
      </c>
      <c r="K88" s="320">
        <v>440.8</v>
      </c>
      <c r="L88" s="320">
        <v>414</v>
      </c>
      <c r="M88" s="320">
        <v>35.181539999999998</v>
      </c>
      <c r="N88" s="1"/>
      <c r="O88" s="1"/>
    </row>
    <row r="89" spans="1:15" ht="12.75" customHeight="1">
      <c r="A89" s="30">
        <v>79</v>
      </c>
      <c r="B89" s="334" t="s">
        <v>412</v>
      </c>
      <c r="C89" s="320">
        <v>829.65</v>
      </c>
      <c r="D89" s="321">
        <v>845.56666666666661</v>
      </c>
      <c r="E89" s="321">
        <v>801.13333333333321</v>
      </c>
      <c r="F89" s="321">
        <v>772.61666666666656</v>
      </c>
      <c r="G89" s="321">
        <v>728.18333333333317</v>
      </c>
      <c r="H89" s="321">
        <v>874.08333333333326</v>
      </c>
      <c r="I89" s="321">
        <v>918.51666666666665</v>
      </c>
      <c r="J89" s="321">
        <v>947.0333333333333</v>
      </c>
      <c r="K89" s="320">
        <v>890</v>
      </c>
      <c r="L89" s="320">
        <v>817.05</v>
      </c>
      <c r="M89" s="320">
        <v>5.3030200000000001</v>
      </c>
      <c r="N89" s="1"/>
      <c r="O89" s="1"/>
    </row>
    <row r="90" spans="1:15" ht="12.75" customHeight="1">
      <c r="A90" s="30">
        <v>80</v>
      </c>
      <c r="B90" s="334" t="s">
        <v>342</v>
      </c>
      <c r="C90" s="320">
        <v>2563.75</v>
      </c>
      <c r="D90" s="321">
        <v>2573.25</v>
      </c>
      <c r="E90" s="321">
        <v>2531.5</v>
      </c>
      <c r="F90" s="321">
        <v>2499.25</v>
      </c>
      <c r="G90" s="321">
        <v>2457.5</v>
      </c>
      <c r="H90" s="321">
        <v>2605.5</v>
      </c>
      <c r="I90" s="321">
        <v>2647.25</v>
      </c>
      <c r="J90" s="321">
        <v>2679.5</v>
      </c>
      <c r="K90" s="320">
        <v>2615</v>
      </c>
      <c r="L90" s="320">
        <v>2541</v>
      </c>
      <c r="M90" s="320">
        <v>1.3344800000000001</v>
      </c>
      <c r="N90" s="1"/>
      <c r="O90" s="1"/>
    </row>
    <row r="91" spans="1:15" ht="12.75" customHeight="1">
      <c r="A91" s="30">
        <v>81</v>
      </c>
      <c r="B91" s="334" t="s">
        <v>82</v>
      </c>
      <c r="C91" s="320">
        <v>234.65</v>
      </c>
      <c r="D91" s="321">
        <v>236.35</v>
      </c>
      <c r="E91" s="321">
        <v>229.25</v>
      </c>
      <c r="F91" s="321">
        <v>223.85</v>
      </c>
      <c r="G91" s="321">
        <v>216.75</v>
      </c>
      <c r="H91" s="321">
        <v>241.75</v>
      </c>
      <c r="I91" s="321">
        <v>248.84999999999997</v>
      </c>
      <c r="J91" s="321">
        <v>254.25</v>
      </c>
      <c r="K91" s="320">
        <v>243.45</v>
      </c>
      <c r="L91" s="320">
        <v>230.95</v>
      </c>
      <c r="M91" s="320">
        <v>88.88785</v>
      </c>
      <c r="N91" s="1"/>
      <c r="O91" s="1"/>
    </row>
    <row r="92" spans="1:15" ht="12.75" customHeight="1">
      <c r="A92" s="30">
        <v>82</v>
      </c>
      <c r="B92" s="334" t="s">
        <v>328</v>
      </c>
      <c r="C92" s="320">
        <v>620.25</v>
      </c>
      <c r="D92" s="321">
        <v>625.75</v>
      </c>
      <c r="E92" s="321">
        <v>608.70000000000005</v>
      </c>
      <c r="F92" s="321">
        <v>597.15000000000009</v>
      </c>
      <c r="G92" s="321">
        <v>580.10000000000014</v>
      </c>
      <c r="H92" s="321">
        <v>637.29999999999995</v>
      </c>
      <c r="I92" s="321">
        <v>654.34999999999991</v>
      </c>
      <c r="J92" s="321">
        <v>665.89999999999986</v>
      </c>
      <c r="K92" s="320">
        <v>642.79999999999995</v>
      </c>
      <c r="L92" s="320">
        <v>614.20000000000005</v>
      </c>
      <c r="M92" s="320">
        <v>4.8744500000000004</v>
      </c>
      <c r="N92" s="1"/>
      <c r="O92" s="1"/>
    </row>
    <row r="93" spans="1:15" ht="12.75" customHeight="1">
      <c r="A93" s="30">
        <v>83</v>
      </c>
      <c r="B93" s="334" t="s">
        <v>329</v>
      </c>
      <c r="C93" s="320">
        <v>773.7</v>
      </c>
      <c r="D93" s="321">
        <v>777.98333333333323</v>
      </c>
      <c r="E93" s="321">
        <v>760.71666666666647</v>
      </c>
      <c r="F93" s="321">
        <v>747.73333333333323</v>
      </c>
      <c r="G93" s="321">
        <v>730.46666666666647</v>
      </c>
      <c r="H93" s="321">
        <v>790.96666666666647</v>
      </c>
      <c r="I93" s="321">
        <v>808.23333333333312</v>
      </c>
      <c r="J93" s="321">
        <v>821.21666666666647</v>
      </c>
      <c r="K93" s="320">
        <v>795.25</v>
      </c>
      <c r="L93" s="320">
        <v>765</v>
      </c>
      <c r="M93" s="320">
        <v>0.50861000000000001</v>
      </c>
      <c r="N93" s="1"/>
      <c r="O93" s="1"/>
    </row>
    <row r="94" spans="1:15" ht="12.75" customHeight="1">
      <c r="A94" s="30">
        <v>84</v>
      </c>
      <c r="B94" s="334" t="s">
        <v>331</v>
      </c>
      <c r="C94" s="320">
        <v>760</v>
      </c>
      <c r="D94" s="321">
        <v>762.6</v>
      </c>
      <c r="E94" s="321">
        <v>751.40000000000009</v>
      </c>
      <c r="F94" s="321">
        <v>742.80000000000007</v>
      </c>
      <c r="G94" s="321">
        <v>731.60000000000014</v>
      </c>
      <c r="H94" s="321">
        <v>771.2</v>
      </c>
      <c r="I94" s="321">
        <v>782.40000000000009</v>
      </c>
      <c r="J94" s="321">
        <v>791</v>
      </c>
      <c r="K94" s="320">
        <v>773.8</v>
      </c>
      <c r="L94" s="320">
        <v>754</v>
      </c>
      <c r="M94" s="320">
        <v>0.55518000000000001</v>
      </c>
      <c r="N94" s="1"/>
      <c r="O94" s="1"/>
    </row>
    <row r="95" spans="1:15" ht="12.75" customHeight="1">
      <c r="A95" s="30">
        <v>85</v>
      </c>
      <c r="B95" s="334" t="s">
        <v>249</v>
      </c>
      <c r="C95" s="320">
        <v>104.8</v>
      </c>
      <c r="D95" s="321">
        <v>104.98333333333335</v>
      </c>
      <c r="E95" s="321">
        <v>104.2166666666667</v>
      </c>
      <c r="F95" s="321">
        <v>103.63333333333335</v>
      </c>
      <c r="G95" s="321">
        <v>102.8666666666667</v>
      </c>
      <c r="H95" s="321">
        <v>105.56666666666669</v>
      </c>
      <c r="I95" s="321">
        <v>106.33333333333334</v>
      </c>
      <c r="J95" s="321">
        <v>106.91666666666669</v>
      </c>
      <c r="K95" s="320">
        <v>105.75</v>
      </c>
      <c r="L95" s="320">
        <v>104.4</v>
      </c>
      <c r="M95" s="320">
        <v>12.583780000000001</v>
      </c>
      <c r="N95" s="1"/>
      <c r="O95" s="1"/>
    </row>
    <row r="96" spans="1:15" ht="12.75" customHeight="1">
      <c r="A96" s="30">
        <v>86</v>
      </c>
      <c r="B96" s="334" t="s">
        <v>325</v>
      </c>
      <c r="C96" s="320">
        <v>379.4</v>
      </c>
      <c r="D96" s="321">
        <v>386.18333333333334</v>
      </c>
      <c r="E96" s="321">
        <v>362.7166666666667</v>
      </c>
      <c r="F96" s="321">
        <v>346.03333333333336</v>
      </c>
      <c r="G96" s="321">
        <v>322.56666666666672</v>
      </c>
      <c r="H96" s="321">
        <v>402.86666666666667</v>
      </c>
      <c r="I96" s="321">
        <v>426.33333333333326</v>
      </c>
      <c r="J96" s="321">
        <v>443.01666666666665</v>
      </c>
      <c r="K96" s="320">
        <v>409.65</v>
      </c>
      <c r="L96" s="320">
        <v>369.5</v>
      </c>
      <c r="M96" s="320">
        <v>4.4414999999999996</v>
      </c>
      <c r="N96" s="1"/>
      <c r="O96" s="1"/>
    </row>
    <row r="97" spans="1:15" ht="12.75" customHeight="1">
      <c r="A97" s="30">
        <v>87</v>
      </c>
      <c r="B97" s="334" t="s">
        <v>334</v>
      </c>
      <c r="C97" s="320">
        <v>1404.2</v>
      </c>
      <c r="D97" s="321">
        <v>1416.3999999999999</v>
      </c>
      <c r="E97" s="321">
        <v>1383.7999999999997</v>
      </c>
      <c r="F97" s="321">
        <v>1363.3999999999999</v>
      </c>
      <c r="G97" s="321">
        <v>1330.7999999999997</v>
      </c>
      <c r="H97" s="321">
        <v>1436.7999999999997</v>
      </c>
      <c r="I97" s="321">
        <v>1469.3999999999996</v>
      </c>
      <c r="J97" s="321">
        <v>1489.7999999999997</v>
      </c>
      <c r="K97" s="320">
        <v>1449</v>
      </c>
      <c r="L97" s="320">
        <v>1396</v>
      </c>
      <c r="M97" s="320">
        <v>3.6133500000000001</v>
      </c>
      <c r="N97" s="1"/>
      <c r="O97" s="1"/>
    </row>
    <row r="98" spans="1:15" ht="12.75" customHeight="1">
      <c r="A98" s="30">
        <v>88</v>
      </c>
      <c r="B98" s="334" t="s">
        <v>332</v>
      </c>
      <c r="C98" s="320">
        <v>1088.1500000000001</v>
      </c>
      <c r="D98" s="321">
        <v>1096.55</v>
      </c>
      <c r="E98" s="321">
        <v>1071.5999999999999</v>
      </c>
      <c r="F98" s="321">
        <v>1055.05</v>
      </c>
      <c r="G98" s="321">
        <v>1030.0999999999999</v>
      </c>
      <c r="H98" s="321">
        <v>1113.0999999999999</v>
      </c>
      <c r="I98" s="321">
        <v>1138.0500000000002</v>
      </c>
      <c r="J98" s="321">
        <v>1154.5999999999999</v>
      </c>
      <c r="K98" s="320">
        <v>1121.5</v>
      </c>
      <c r="L98" s="320">
        <v>1080</v>
      </c>
      <c r="M98" s="320">
        <v>1.3871800000000001</v>
      </c>
      <c r="N98" s="1"/>
      <c r="O98" s="1"/>
    </row>
    <row r="99" spans="1:15" ht="12.75" customHeight="1">
      <c r="A99" s="30">
        <v>89</v>
      </c>
      <c r="B99" s="334" t="s">
        <v>333</v>
      </c>
      <c r="C99" s="320">
        <v>19.850000000000001</v>
      </c>
      <c r="D99" s="321">
        <v>19.8</v>
      </c>
      <c r="E99" s="321">
        <v>19.400000000000002</v>
      </c>
      <c r="F99" s="321">
        <v>18.950000000000003</v>
      </c>
      <c r="G99" s="321">
        <v>18.550000000000004</v>
      </c>
      <c r="H99" s="321">
        <v>20.25</v>
      </c>
      <c r="I99" s="321">
        <v>20.65</v>
      </c>
      <c r="J99" s="321">
        <v>21.099999999999998</v>
      </c>
      <c r="K99" s="320">
        <v>20.2</v>
      </c>
      <c r="L99" s="320">
        <v>19.350000000000001</v>
      </c>
      <c r="M99" s="320">
        <v>50.118960000000001</v>
      </c>
      <c r="N99" s="1"/>
      <c r="O99" s="1"/>
    </row>
    <row r="100" spans="1:15" ht="12.75" customHeight="1">
      <c r="A100" s="30">
        <v>90</v>
      </c>
      <c r="B100" s="334" t="s">
        <v>335</v>
      </c>
      <c r="C100" s="320">
        <v>650.15</v>
      </c>
      <c r="D100" s="321">
        <v>655.75</v>
      </c>
      <c r="E100" s="321">
        <v>635.9</v>
      </c>
      <c r="F100" s="321">
        <v>621.65</v>
      </c>
      <c r="G100" s="321">
        <v>601.79999999999995</v>
      </c>
      <c r="H100" s="321">
        <v>670</v>
      </c>
      <c r="I100" s="321">
        <v>689.84999999999991</v>
      </c>
      <c r="J100" s="321">
        <v>704.1</v>
      </c>
      <c r="K100" s="320">
        <v>675.6</v>
      </c>
      <c r="L100" s="320">
        <v>641.5</v>
      </c>
      <c r="M100" s="320">
        <v>1.16039</v>
      </c>
      <c r="N100" s="1"/>
      <c r="O100" s="1"/>
    </row>
    <row r="101" spans="1:15" ht="12.75" customHeight="1">
      <c r="A101" s="30">
        <v>91</v>
      </c>
      <c r="B101" s="334" t="s">
        <v>336</v>
      </c>
      <c r="C101" s="320">
        <v>857.2</v>
      </c>
      <c r="D101" s="321">
        <v>874.13333333333333</v>
      </c>
      <c r="E101" s="321">
        <v>832.56666666666661</v>
      </c>
      <c r="F101" s="321">
        <v>807.93333333333328</v>
      </c>
      <c r="G101" s="321">
        <v>766.36666666666656</v>
      </c>
      <c r="H101" s="321">
        <v>898.76666666666665</v>
      </c>
      <c r="I101" s="321">
        <v>940.33333333333348</v>
      </c>
      <c r="J101" s="321">
        <v>964.9666666666667</v>
      </c>
      <c r="K101" s="320">
        <v>915.7</v>
      </c>
      <c r="L101" s="320">
        <v>849.5</v>
      </c>
      <c r="M101" s="320">
        <v>3.6532100000000001</v>
      </c>
      <c r="N101" s="1"/>
      <c r="O101" s="1"/>
    </row>
    <row r="102" spans="1:15" ht="12.75" customHeight="1">
      <c r="A102" s="30">
        <v>92</v>
      </c>
      <c r="B102" s="334" t="s">
        <v>337</v>
      </c>
      <c r="C102" s="320">
        <v>4508.8999999999996</v>
      </c>
      <c r="D102" s="321">
        <v>4512.8499999999995</v>
      </c>
      <c r="E102" s="321">
        <v>4430.7499999999991</v>
      </c>
      <c r="F102" s="321">
        <v>4352.5999999999995</v>
      </c>
      <c r="G102" s="321">
        <v>4270.4999999999991</v>
      </c>
      <c r="H102" s="321">
        <v>4590.9999999999991</v>
      </c>
      <c r="I102" s="321">
        <v>4673.0999999999995</v>
      </c>
      <c r="J102" s="321">
        <v>4751.2499999999991</v>
      </c>
      <c r="K102" s="320">
        <v>4594.95</v>
      </c>
      <c r="L102" s="320">
        <v>4434.7</v>
      </c>
      <c r="M102" s="320">
        <v>0.21062</v>
      </c>
      <c r="N102" s="1"/>
      <c r="O102" s="1"/>
    </row>
    <row r="103" spans="1:15" ht="12.75" customHeight="1">
      <c r="A103" s="30">
        <v>93</v>
      </c>
      <c r="B103" s="334" t="s">
        <v>248</v>
      </c>
      <c r="C103" s="320">
        <v>84.65</v>
      </c>
      <c r="D103" s="321">
        <v>85.316666666666663</v>
      </c>
      <c r="E103" s="321">
        <v>82.633333333333326</v>
      </c>
      <c r="F103" s="321">
        <v>80.61666666666666</v>
      </c>
      <c r="G103" s="321">
        <v>77.933333333333323</v>
      </c>
      <c r="H103" s="321">
        <v>87.333333333333329</v>
      </c>
      <c r="I103" s="321">
        <v>90.016666666666666</v>
      </c>
      <c r="J103" s="321">
        <v>92.033333333333331</v>
      </c>
      <c r="K103" s="320">
        <v>88</v>
      </c>
      <c r="L103" s="320">
        <v>83.3</v>
      </c>
      <c r="M103" s="320">
        <v>53.773429999999998</v>
      </c>
      <c r="N103" s="1"/>
      <c r="O103" s="1"/>
    </row>
    <row r="104" spans="1:15" ht="12.75" customHeight="1">
      <c r="A104" s="30">
        <v>94</v>
      </c>
      <c r="B104" s="334" t="s">
        <v>330</v>
      </c>
      <c r="C104" s="320">
        <v>727.6</v>
      </c>
      <c r="D104" s="321">
        <v>742.5333333333333</v>
      </c>
      <c r="E104" s="321">
        <v>685.06666666666661</v>
      </c>
      <c r="F104" s="321">
        <v>642.5333333333333</v>
      </c>
      <c r="G104" s="321">
        <v>585.06666666666661</v>
      </c>
      <c r="H104" s="321">
        <v>785.06666666666661</v>
      </c>
      <c r="I104" s="321">
        <v>842.5333333333333</v>
      </c>
      <c r="J104" s="321">
        <v>885.06666666666661</v>
      </c>
      <c r="K104" s="320">
        <v>800</v>
      </c>
      <c r="L104" s="320">
        <v>700</v>
      </c>
      <c r="M104" s="320">
        <v>20.473769999999998</v>
      </c>
      <c r="N104" s="1"/>
      <c r="O104" s="1"/>
    </row>
    <row r="105" spans="1:15" ht="12.75" customHeight="1">
      <c r="A105" s="30">
        <v>95</v>
      </c>
      <c r="B105" s="334" t="s">
        <v>828</v>
      </c>
      <c r="C105" s="320">
        <v>194.6</v>
      </c>
      <c r="D105" s="321">
        <v>195.86666666666667</v>
      </c>
      <c r="E105" s="321">
        <v>188.73333333333335</v>
      </c>
      <c r="F105" s="321">
        <v>182.86666666666667</v>
      </c>
      <c r="G105" s="321">
        <v>175.73333333333335</v>
      </c>
      <c r="H105" s="321">
        <v>201.73333333333335</v>
      </c>
      <c r="I105" s="321">
        <v>208.86666666666667</v>
      </c>
      <c r="J105" s="321">
        <v>214.73333333333335</v>
      </c>
      <c r="K105" s="320">
        <v>203</v>
      </c>
      <c r="L105" s="320">
        <v>190</v>
      </c>
      <c r="M105" s="320">
        <v>14.66329</v>
      </c>
      <c r="N105" s="1"/>
      <c r="O105" s="1"/>
    </row>
    <row r="106" spans="1:15" ht="12.75" customHeight="1">
      <c r="A106" s="30">
        <v>96</v>
      </c>
      <c r="B106" s="334" t="s">
        <v>338</v>
      </c>
      <c r="C106" s="320">
        <v>288.35000000000002</v>
      </c>
      <c r="D106" s="321">
        <v>292.26666666666665</v>
      </c>
      <c r="E106" s="321">
        <v>277.58333333333331</v>
      </c>
      <c r="F106" s="321">
        <v>266.81666666666666</v>
      </c>
      <c r="G106" s="321">
        <v>252.13333333333333</v>
      </c>
      <c r="H106" s="321">
        <v>303.0333333333333</v>
      </c>
      <c r="I106" s="321">
        <v>317.7166666666667</v>
      </c>
      <c r="J106" s="321">
        <v>328.48333333333329</v>
      </c>
      <c r="K106" s="320">
        <v>306.95</v>
      </c>
      <c r="L106" s="320">
        <v>281.5</v>
      </c>
      <c r="M106" s="320">
        <v>2.5261499999999999</v>
      </c>
      <c r="N106" s="1"/>
      <c r="O106" s="1"/>
    </row>
    <row r="107" spans="1:15" ht="12.75" customHeight="1">
      <c r="A107" s="30">
        <v>97</v>
      </c>
      <c r="B107" s="334" t="s">
        <v>339</v>
      </c>
      <c r="C107" s="320">
        <v>456.5</v>
      </c>
      <c r="D107" s="321">
        <v>469.90000000000003</v>
      </c>
      <c r="E107" s="321">
        <v>423.80000000000007</v>
      </c>
      <c r="F107" s="321">
        <v>391.1</v>
      </c>
      <c r="G107" s="321">
        <v>345.00000000000006</v>
      </c>
      <c r="H107" s="321">
        <v>502.60000000000008</v>
      </c>
      <c r="I107" s="321">
        <v>548.70000000000005</v>
      </c>
      <c r="J107" s="321">
        <v>581.40000000000009</v>
      </c>
      <c r="K107" s="320">
        <v>516</v>
      </c>
      <c r="L107" s="320">
        <v>437.2</v>
      </c>
      <c r="M107" s="320">
        <v>84.369889999999998</v>
      </c>
      <c r="N107" s="1"/>
      <c r="O107" s="1"/>
    </row>
    <row r="108" spans="1:15" ht="12.75" customHeight="1">
      <c r="A108" s="30">
        <v>98</v>
      </c>
      <c r="B108" s="334" t="s">
        <v>83</v>
      </c>
      <c r="C108" s="320">
        <v>736.85</v>
      </c>
      <c r="D108" s="321">
        <v>741.98333333333323</v>
      </c>
      <c r="E108" s="321">
        <v>722.61666666666645</v>
      </c>
      <c r="F108" s="321">
        <v>708.38333333333321</v>
      </c>
      <c r="G108" s="321">
        <v>689.01666666666642</v>
      </c>
      <c r="H108" s="321">
        <v>756.21666666666647</v>
      </c>
      <c r="I108" s="321">
        <v>775.58333333333326</v>
      </c>
      <c r="J108" s="321">
        <v>789.81666666666649</v>
      </c>
      <c r="K108" s="320">
        <v>761.35</v>
      </c>
      <c r="L108" s="320">
        <v>727.75</v>
      </c>
      <c r="M108" s="320">
        <v>40.215760000000003</v>
      </c>
      <c r="N108" s="1"/>
      <c r="O108" s="1"/>
    </row>
    <row r="109" spans="1:15" ht="12.75" customHeight="1">
      <c r="A109" s="30">
        <v>99</v>
      </c>
      <c r="B109" s="334" t="s">
        <v>340</v>
      </c>
      <c r="C109" s="320">
        <v>641.45000000000005</v>
      </c>
      <c r="D109" s="321">
        <v>647.81666666666672</v>
      </c>
      <c r="E109" s="321">
        <v>629.63333333333344</v>
      </c>
      <c r="F109" s="321">
        <v>617.81666666666672</v>
      </c>
      <c r="G109" s="321">
        <v>599.63333333333344</v>
      </c>
      <c r="H109" s="321">
        <v>659.63333333333344</v>
      </c>
      <c r="I109" s="321">
        <v>677.81666666666661</v>
      </c>
      <c r="J109" s="321">
        <v>689.63333333333344</v>
      </c>
      <c r="K109" s="320">
        <v>666</v>
      </c>
      <c r="L109" s="320">
        <v>636</v>
      </c>
      <c r="M109" s="320">
        <v>3.8194599999999999</v>
      </c>
      <c r="N109" s="1"/>
      <c r="O109" s="1"/>
    </row>
    <row r="110" spans="1:15" ht="12.75" customHeight="1">
      <c r="A110" s="30">
        <v>100</v>
      </c>
      <c r="B110" s="334" t="s">
        <v>84</v>
      </c>
      <c r="C110" s="320">
        <v>1000.3</v>
      </c>
      <c r="D110" s="321">
        <v>1006.5166666666668</v>
      </c>
      <c r="E110" s="321">
        <v>974.13333333333344</v>
      </c>
      <c r="F110" s="321">
        <v>947.9666666666667</v>
      </c>
      <c r="G110" s="321">
        <v>915.58333333333337</v>
      </c>
      <c r="H110" s="321">
        <v>1032.6833333333334</v>
      </c>
      <c r="I110" s="321">
        <v>1065.0666666666671</v>
      </c>
      <c r="J110" s="321">
        <v>1091.2333333333336</v>
      </c>
      <c r="K110" s="320">
        <v>1038.9000000000001</v>
      </c>
      <c r="L110" s="320">
        <v>980.35</v>
      </c>
      <c r="M110" s="320">
        <v>18.1389</v>
      </c>
      <c r="N110" s="1"/>
      <c r="O110" s="1"/>
    </row>
    <row r="111" spans="1:15" ht="12.75" customHeight="1">
      <c r="A111" s="30">
        <v>101</v>
      </c>
      <c r="B111" s="334" t="s">
        <v>85</v>
      </c>
      <c r="C111" s="320">
        <v>197.75</v>
      </c>
      <c r="D111" s="321">
        <v>197.21666666666667</v>
      </c>
      <c r="E111" s="321">
        <v>191.18333333333334</v>
      </c>
      <c r="F111" s="321">
        <v>184.61666666666667</v>
      </c>
      <c r="G111" s="321">
        <v>178.58333333333334</v>
      </c>
      <c r="H111" s="321">
        <v>203.78333333333333</v>
      </c>
      <c r="I111" s="321">
        <v>209.81666666666669</v>
      </c>
      <c r="J111" s="321">
        <v>216.38333333333333</v>
      </c>
      <c r="K111" s="320">
        <v>203.25</v>
      </c>
      <c r="L111" s="320">
        <v>190.65</v>
      </c>
      <c r="M111" s="320">
        <v>593.4171</v>
      </c>
      <c r="N111" s="1"/>
      <c r="O111" s="1"/>
    </row>
    <row r="112" spans="1:15" ht="12.75" customHeight="1">
      <c r="A112" s="30">
        <v>102</v>
      </c>
      <c r="B112" s="334" t="s">
        <v>341</v>
      </c>
      <c r="C112" s="320">
        <v>338.4</v>
      </c>
      <c r="D112" s="321">
        <v>342.09999999999997</v>
      </c>
      <c r="E112" s="321">
        <v>327.29999999999995</v>
      </c>
      <c r="F112" s="321">
        <v>316.2</v>
      </c>
      <c r="G112" s="321">
        <v>301.39999999999998</v>
      </c>
      <c r="H112" s="321">
        <v>353.19999999999993</v>
      </c>
      <c r="I112" s="321">
        <v>368</v>
      </c>
      <c r="J112" s="321">
        <v>379.09999999999991</v>
      </c>
      <c r="K112" s="320">
        <v>356.9</v>
      </c>
      <c r="L112" s="320">
        <v>331</v>
      </c>
      <c r="M112" s="320">
        <v>3.9563000000000001</v>
      </c>
      <c r="N112" s="1"/>
      <c r="O112" s="1"/>
    </row>
    <row r="113" spans="1:15" ht="12.75" customHeight="1">
      <c r="A113" s="30">
        <v>103</v>
      </c>
      <c r="B113" s="334" t="s">
        <v>87</v>
      </c>
      <c r="C113" s="320">
        <v>4027.3</v>
      </c>
      <c r="D113" s="321">
        <v>4057.2333333333336</v>
      </c>
      <c r="E113" s="321">
        <v>3947.1166666666668</v>
      </c>
      <c r="F113" s="321">
        <v>3866.9333333333334</v>
      </c>
      <c r="G113" s="321">
        <v>3756.8166666666666</v>
      </c>
      <c r="H113" s="321">
        <v>4137.416666666667</v>
      </c>
      <c r="I113" s="321">
        <v>4247.5333333333338</v>
      </c>
      <c r="J113" s="321">
        <v>4327.7166666666672</v>
      </c>
      <c r="K113" s="320">
        <v>4167.3500000000004</v>
      </c>
      <c r="L113" s="320">
        <v>3977.05</v>
      </c>
      <c r="M113" s="320">
        <v>3.2939099999999999</v>
      </c>
      <c r="N113" s="1"/>
      <c r="O113" s="1"/>
    </row>
    <row r="114" spans="1:15" ht="12.75" customHeight="1">
      <c r="A114" s="30">
        <v>104</v>
      </c>
      <c r="B114" s="334" t="s">
        <v>88</v>
      </c>
      <c r="C114" s="320">
        <v>1502.6</v>
      </c>
      <c r="D114" s="321">
        <v>1520.8666666666668</v>
      </c>
      <c r="E114" s="321">
        <v>1467.7333333333336</v>
      </c>
      <c r="F114" s="321">
        <v>1432.8666666666668</v>
      </c>
      <c r="G114" s="321">
        <v>1379.7333333333336</v>
      </c>
      <c r="H114" s="321">
        <v>1555.7333333333336</v>
      </c>
      <c r="I114" s="321">
        <v>1608.8666666666668</v>
      </c>
      <c r="J114" s="321">
        <v>1643.7333333333336</v>
      </c>
      <c r="K114" s="320">
        <v>1574</v>
      </c>
      <c r="L114" s="320">
        <v>1486</v>
      </c>
      <c r="M114" s="320">
        <v>4.4924299999999997</v>
      </c>
      <c r="N114" s="1"/>
      <c r="O114" s="1"/>
    </row>
    <row r="115" spans="1:15" ht="12.75" customHeight="1">
      <c r="A115" s="30">
        <v>105</v>
      </c>
      <c r="B115" s="334" t="s">
        <v>89</v>
      </c>
      <c r="C115" s="320">
        <v>654.45000000000005</v>
      </c>
      <c r="D115" s="321">
        <v>661.55000000000007</v>
      </c>
      <c r="E115" s="321">
        <v>638.30000000000018</v>
      </c>
      <c r="F115" s="321">
        <v>622.15000000000009</v>
      </c>
      <c r="G115" s="321">
        <v>598.9000000000002</v>
      </c>
      <c r="H115" s="321">
        <v>677.70000000000016</v>
      </c>
      <c r="I115" s="321">
        <v>700.94999999999993</v>
      </c>
      <c r="J115" s="321">
        <v>717.10000000000014</v>
      </c>
      <c r="K115" s="320">
        <v>684.8</v>
      </c>
      <c r="L115" s="320">
        <v>645.4</v>
      </c>
      <c r="M115" s="320">
        <v>10.00156</v>
      </c>
      <c r="N115" s="1"/>
      <c r="O115" s="1"/>
    </row>
    <row r="116" spans="1:15" ht="12.75" customHeight="1">
      <c r="A116" s="30">
        <v>106</v>
      </c>
      <c r="B116" s="334" t="s">
        <v>90</v>
      </c>
      <c r="C116" s="320">
        <v>832.4</v>
      </c>
      <c r="D116" s="321">
        <v>839.26666666666677</v>
      </c>
      <c r="E116" s="321">
        <v>812.13333333333355</v>
      </c>
      <c r="F116" s="321">
        <v>791.86666666666679</v>
      </c>
      <c r="G116" s="321">
        <v>764.73333333333358</v>
      </c>
      <c r="H116" s="321">
        <v>859.53333333333353</v>
      </c>
      <c r="I116" s="321">
        <v>886.66666666666674</v>
      </c>
      <c r="J116" s="321">
        <v>906.93333333333351</v>
      </c>
      <c r="K116" s="320">
        <v>866.4</v>
      </c>
      <c r="L116" s="320">
        <v>819</v>
      </c>
      <c r="M116" s="320">
        <v>5.1114100000000002</v>
      </c>
      <c r="N116" s="1"/>
      <c r="O116" s="1"/>
    </row>
    <row r="117" spans="1:15" ht="12.75" customHeight="1">
      <c r="A117" s="30">
        <v>107</v>
      </c>
      <c r="B117" s="334" t="s">
        <v>343</v>
      </c>
      <c r="C117" s="320">
        <v>999</v>
      </c>
      <c r="D117" s="321">
        <v>1006.25</v>
      </c>
      <c r="E117" s="321">
        <v>967.75</v>
      </c>
      <c r="F117" s="321">
        <v>936.5</v>
      </c>
      <c r="G117" s="321">
        <v>898</v>
      </c>
      <c r="H117" s="321">
        <v>1037.5</v>
      </c>
      <c r="I117" s="321">
        <v>1076</v>
      </c>
      <c r="J117" s="321">
        <v>1107.25</v>
      </c>
      <c r="K117" s="320">
        <v>1044.75</v>
      </c>
      <c r="L117" s="320">
        <v>975</v>
      </c>
      <c r="M117" s="320">
        <v>1.9625600000000001</v>
      </c>
      <c r="N117" s="1"/>
      <c r="O117" s="1"/>
    </row>
    <row r="118" spans="1:15" ht="12.75" customHeight="1">
      <c r="A118" s="30">
        <v>108</v>
      </c>
      <c r="B118" s="334" t="s">
        <v>326</v>
      </c>
      <c r="C118" s="320">
        <v>3055.3</v>
      </c>
      <c r="D118" s="321">
        <v>3119.65</v>
      </c>
      <c r="E118" s="321">
        <v>2969.3</v>
      </c>
      <c r="F118" s="321">
        <v>2883.3</v>
      </c>
      <c r="G118" s="321">
        <v>2732.9500000000003</v>
      </c>
      <c r="H118" s="321">
        <v>3205.65</v>
      </c>
      <c r="I118" s="321">
        <v>3355.9999999999995</v>
      </c>
      <c r="J118" s="321">
        <v>3442</v>
      </c>
      <c r="K118" s="320">
        <v>3270</v>
      </c>
      <c r="L118" s="320">
        <v>3033.65</v>
      </c>
      <c r="M118" s="320">
        <v>0.29568</v>
      </c>
      <c r="N118" s="1"/>
      <c r="O118" s="1"/>
    </row>
    <row r="119" spans="1:15" ht="12.75" customHeight="1">
      <c r="A119" s="30">
        <v>109</v>
      </c>
      <c r="B119" s="334" t="s">
        <v>250</v>
      </c>
      <c r="C119" s="320">
        <v>374.2</v>
      </c>
      <c r="D119" s="321">
        <v>375.84999999999997</v>
      </c>
      <c r="E119" s="321">
        <v>368.49999999999994</v>
      </c>
      <c r="F119" s="321">
        <v>362.79999999999995</v>
      </c>
      <c r="G119" s="321">
        <v>355.44999999999993</v>
      </c>
      <c r="H119" s="321">
        <v>381.54999999999995</v>
      </c>
      <c r="I119" s="321">
        <v>388.9</v>
      </c>
      <c r="J119" s="321">
        <v>394.59999999999997</v>
      </c>
      <c r="K119" s="320">
        <v>383.2</v>
      </c>
      <c r="L119" s="320">
        <v>370.15</v>
      </c>
      <c r="M119" s="320">
        <v>16.54617</v>
      </c>
      <c r="N119" s="1"/>
      <c r="O119" s="1"/>
    </row>
    <row r="120" spans="1:15" ht="12.75" customHeight="1">
      <c r="A120" s="30">
        <v>110</v>
      </c>
      <c r="B120" s="334" t="s">
        <v>327</v>
      </c>
      <c r="C120" s="320">
        <v>218.25</v>
      </c>
      <c r="D120" s="321">
        <v>219.58333333333334</v>
      </c>
      <c r="E120" s="321">
        <v>216.66666666666669</v>
      </c>
      <c r="F120" s="321">
        <v>215.08333333333334</v>
      </c>
      <c r="G120" s="321">
        <v>212.16666666666669</v>
      </c>
      <c r="H120" s="321">
        <v>221.16666666666669</v>
      </c>
      <c r="I120" s="321">
        <v>224.08333333333337</v>
      </c>
      <c r="J120" s="321">
        <v>225.66666666666669</v>
      </c>
      <c r="K120" s="320">
        <v>222.5</v>
      </c>
      <c r="L120" s="320">
        <v>218</v>
      </c>
      <c r="M120" s="320">
        <v>2.24708</v>
      </c>
      <c r="N120" s="1"/>
      <c r="O120" s="1"/>
    </row>
    <row r="121" spans="1:15" ht="12.75" customHeight="1">
      <c r="A121" s="30">
        <v>111</v>
      </c>
      <c r="B121" s="334" t="s">
        <v>91</v>
      </c>
      <c r="C121" s="320">
        <v>132.4</v>
      </c>
      <c r="D121" s="321">
        <v>134.45000000000002</v>
      </c>
      <c r="E121" s="321">
        <v>128.95000000000005</v>
      </c>
      <c r="F121" s="321">
        <v>125.50000000000003</v>
      </c>
      <c r="G121" s="321">
        <v>120.00000000000006</v>
      </c>
      <c r="H121" s="321">
        <v>137.90000000000003</v>
      </c>
      <c r="I121" s="321">
        <v>143.39999999999998</v>
      </c>
      <c r="J121" s="321">
        <v>146.85000000000002</v>
      </c>
      <c r="K121" s="320">
        <v>139.94999999999999</v>
      </c>
      <c r="L121" s="320">
        <v>131</v>
      </c>
      <c r="M121" s="320">
        <v>15.28228</v>
      </c>
      <c r="N121" s="1"/>
      <c r="O121" s="1"/>
    </row>
    <row r="122" spans="1:15" ht="12.75" customHeight="1">
      <c r="A122" s="30">
        <v>112</v>
      </c>
      <c r="B122" s="334" t="s">
        <v>92</v>
      </c>
      <c r="C122" s="320">
        <v>1067.7</v>
      </c>
      <c r="D122" s="321">
        <v>1076.2666666666667</v>
      </c>
      <c r="E122" s="321">
        <v>1052.4333333333334</v>
      </c>
      <c r="F122" s="321">
        <v>1037.1666666666667</v>
      </c>
      <c r="G122" s="321">
        <v>1013.3333333333335</v>
      </c>
      <c r="H122" s="321">
        <v>1091.5333333333333</v>
      </c>
      <c r="I122" s="321">
        <v>1115.3666666666668</v>
      </c>
      <c r="J122" s="321">
        <v>1130.6333333333332</v>
      </c>
      <c r="K122" s="320">
        <v>1100.0999999999999</v>
      </c>
      <c r="L122" s="320">
        <v>1061</v>
      </c>
      <c r="M122" s="320">
        <v>5.1891299999999996</v>
      </c>
      <c r="N122" s="1"/>
      <c r="O122" s="1"/>
    </row>
    <row r="123" spans="1:15" ht="12.75" customHeight="1">
      <c r="A123" s="30">
        <v>113</v>
      </c>
      <c r="B123" s="334" t="s">
        <v>344</v>
      </c>
      <c r="C123" s="320">
        <v>828.45</v>
      </c>
      <c r="D123" s="321">
        <v>834.88333333333333</v>
      </c>
      <c r="E123" s="321">
        <v>820.56666666666661</v>
      </c>
      <c r="F123" s="321">
        <v>812.68333333333328</v>
      </c>
      <c r="G123" s="321">
        <v>798.36666666666656</v>
      </c>
      <c r="H123" s="321">
        <v>842.76666666666665</v>
      </c>
      <c r="I123" s="321">
        <v>857.08333333333348</v>
      </c>
      <c r="J123" s="321">
        <v>864.9666666666667</v>
      </c>
      <c r="K123" s="320">
        <v>849.2</v>
      </c>
      <c r="L123" s="320">
        <v>827</v>
      </c>
      <c r="M123" s="320">
        <v>2.0788799999999998</v>
      </c>
      <c r="N123" s="1"/>
      <c r="O123" s="1"/>
    </row>
    <row r="124" spans="1:15" ht="12.75" customHeight="1">
      <c r="A124" s="30">
        <v>114</v>
      </c>
      <c r="B124" s="334" t="s">
        <v>93</v>
      </c>
      <c r="C124" s="320">
        <v>549</v>
      </c>
      <c r="D124" s="321">
        <v>554.9</v>
      </c>
      <c r="E124" s="321">
        <v>540.09999999999991</v>
      </c>
      <c r="F124" s="321">
        <v>531.19999999999993</v>
      </c>
      <c r="G124" s="321">
        <v>516.39999999999986</v>
      </c>
      <c r="H124" s="321">
        <v>563.79999999999995</v>
      </c>
      <c r="I124" s="321">
        <v>578.59999999999991</v>
      </c>
      <c r="J124" s="321">
        <v>587.5</v>
      </c>
      <c r="K124" s="320">
        <v>569.70000000000005</v>
      </c>
      <c r="L124" s="320">
        <v>546</v>
      </c>
      <c r="M124" s="320">
        <v>32.254939999999998</v>
      </c>
      <c r="N124" s="1"/>
      <c r="O124" s="1"/>
    </row>
    <row r="125" spans="1:15" ht="12.75" customHeight="1">
      <c r="A125" s="30">
        <v>115</v>
      </c>
      <c r="B125" s="334" t="s">
        <v>251</v>
      </c>
      <c r="C125" s="320">
        <v>1573.05</v>
      </c>
      <c r="D125" s="321">
        <v>1578.2666666666667</v>
      </c>
      <c r="E125" s="321">
        <v>1532.8333333333333</v>
      </c>
      <c r="F125" s="321">
        <v>1492.6166666666666</v>
      </c>
      <c r="G125" s="321">
        <v>1447.1833333333332</v>
      </c>
      <c r="H125" s="321">
        <v>1618.4833333333333</v>
      </c>
      <c r="I125" s="321">
        <v>1663.9166666666667</v>
      </c>
      <c r="J125" s="321">
        <v>1704.1333333333334</v>
      </c>
      <c r="K125" s="320">
        <v>1623.7</v>
      </c>
      <c r="L125" s="320">
        <v>1538.05</v>
      </c>
      <c r="M125" s="320">
        <v>1.0989199999999999</v>
      </c>
      <c r="N125" s="1"/>
      <c r="O125" s="1"/>
    </row>
    <row r="126" spans="1:15" ht="12.75" customHeight="1">
      <c r="A126" s="30">
        <v>116</v>
      </c>
      <c r="B126" s="334" t="s">
        <v>349</v>
      </c>
      <c r="C126" s="320">
        <v>277.25</v>
      </c>
      <c r="D126" s="321">
        <v>280.73333333333335</v>
      </c>
      <c r="E126" s="321">
        <v>267.61666666666667</v>
      </c>
      <c r="F126" s="321">
        <v>257.98333333333335</v>
      </c>
      <c r="G126" s="321">
        <v>244.86666666666667</v>
      </c>
      <c r="H126" s="321">
        <v>290.36666666666667</v>
      </c>
      <c r="I126" s="321">
        <v>303.48333333333335</v>
      </c>
      <c r="J126" s="321">
        <v>313.11666666666667</v>
      </c>
      <c r="K126" s="320">
        <v>293.85000000000002</v>
      </c>
      <c r="L126" s="320">
        <v>271.10000000000002</v>
      </c>
      <c r="M126" s="320">
        <v>4.9247899999999998</v>
      </c>
      <c r="N126" s="1"/>
      <c r="O126" s="1"/>
    </row>
    <row r="127" spans="1:15" ht="12.75" customHeight="1">
      <c r="A127" s="30">
        <v>117</v>
      </c>
      <c r="B127" s="334" t="s">
        <v>345</v>
      </c>
      <c r="C127" s="320">
        <v>82.5</v>
      </c>
      <c r="D127" s="321">
        <v>82.966666666666669</v>
      </c>
      <c r="E127" s="321">
        <v>81.033333333333331</v>
      </c>
      <c r="F127" s="321">
        <v>79.566666666666663</v>
      </c>
      <c r="G127" s="321">
        <v>77.633333333333326</v>
      </c>
      <c r="H127" s="321">
        <v>84.433333333333337</v>
      </c>
      <c r="I127" s="321">
        <v>86.366666666666674</v>
      </c>
      <c r="J127" s="321">
        <v>87.833333333333343</v>
      </c>
      <c r="K127" s="320">
        <v>84.9</v>
      </c>
      <c r="L127" s="320">
        <v>81.5</v>
      </c>
      <c r="M127" s="320">
        <v>5.3845999999999998</v>
      </c>
      <c r="N127" s="1"/>
      <c r="O127" s="1"/>
    </row>
    <row r="128" spans="1:15" ht="12.75" customHeight="1">
      <c r="A128" s="30">
        <v>118</v>
      </c>
      <c r="B128" s="334" t="s">
        <v>346</v>
      </c>
      <c r="C128" s="320">
        <v>1124.8</v>
      </c>
      <c r="D128" s="321">
        <v>1137.9666666666667</v>
      </c>
      <c r="E128" s="321">
        <v>1097.9333333333334</v>
      </c>
      <c r="F128" s="321">
        <v>1071.0666666666666</v>
      </c>
      <c r="G128" s="321">
        <v>1031.0333333333333</v>
      </c>
      <c r="H128" s="321">
        <v>1164.8333333333335</v>
      </c>
      <c r="I128" s="321">
        <v>1204.8666666666668</v>
      </c>
      <c r="J128" s="321">
        <v>1231.7333333333336</v>
      </c>
      <c r="K128" s="320">
        <v>1178</v>
      </c>
      <c r="L128" s="320">
        <v>1111.0999999999999</v>
      </c>
      <c r="M128" s="320">
        <v>1.0395399999999999</v>
      </c>
      <c r="N128" s="1"/>
      <c r="O128" s="1"/>
    </row>
    <row r="129" spans="1:15" ht="12.75" customHeight="1">
      <c r="A129" s="30">
        <v>119</v>
      </c>
      <c r="B129" s="334" t="s">
        <v>94</v>
      </c>
      <c r="C129" s="320">
        <v>2211.4</v>
      </c>
      <c r="D129" s="321">
        <v>2232.9166666666665</v>
      </c>
      <c r="E129" s="321">
        <v>2159.7333333333331</v>
      </c>
      <c r="F129" s="321">
        <v>2108.0666666666666</v>
      </c>
      <c r="G129" s="321">
        <v>2034.8833333333332</v>
      </c>
      <c r="H129" s="321">
        <v>2284.583333333333</v>
      </c>
      <c r="I129" s="321">
        <v>2357.7666666666664</v>
      </c>
      <c r="J129" s="321">
        <v>2409.4333333333329</v>
      </c>
      <c r="K129" s="320">
        <v>2306.1</v>
      </c>
      <c r="L129" s="320">
        <v>2181.25</v>
      </c>
      <c r="M129" s="320">
        <v>3.7340300000000002</v>
      </c>
      <c r="N129" s="1"/>
      <c r="O129" s="1"/>
    </row>
    <row r="130" spans="1:15" ht="12.75" customHeight="1">
      <c r="A130" s="30">
        <v>120</v>
      </c>
      <c r="B130" s="334" t="s">
        <v>347</v>
      </c>
      <c r="C130" s="320">
        <v>295.45</v>
      </c>
      <c r="D130" s="321">
        <v>297.96666666666664</v>
      </c>
      <c r="E130" s="321">
        <v>287.48333333333329</v>
      </c>
      <c r="F130" s="321">
        <v>279.51666666666665</v>
      </c>
      <c r="G130" s="321">
        <v>269.0333333333333</v>
      </c>
      <c r="H130" s="321">
        <v>305.93333333333328</v>
      </c>
      <c r="I130" s="321">
        <v>316.41666666666663</v>
      </c>
      <c r="J130" s="321">
        <v>324.38333333333327</v>
      </c>
      <c r="K130" s="320">
        <v>308.45</v>
      </c>
      <c r="L130" s="320">
        <v>290</v>
      </c>
      <c r="M130" s="320">
        <v>31.853840000000002</v>
      </c>
      <c r="N130" s="1"/>
      <c r="O130" s="1"/>
    </row>
    <row r="131" spans="1:15" ht="12.75" customHeight="1">
      <c r="A131" s="30">
        <v>121</v>
      </c>
      <c r="B131" s="334" t="s">
        <v>252</v>
      </c>
      <c r="C131" s="320">
        <v>62.75</v>
      </c>
      <c r="D131" s="321">
        <v>63.300000000000004</v>
      </c>
      <c r="E131" s="321">
        <v>60.7</v>
      </c>
      <c r="F131" s="321">
        <v>58.65</v>
      </c>
      <c r="G131" s="321">
        <v>56.05</v>
      </c>
      <c r="H131" s="321">
        <v>65.350000000000009</v>
      </c>
      <c r="I131" s="321">
        <v>67.950000000000017</v>
      </c>
      <c r="J131" s="321">
        <v>70.000000000000014</v>
      </c>
      <c r="K131" s="320">
        <v>65.900000000000006</v>
      </c>
      <c r="L131" s="320">
        <v>61.25</v>
      </c>
      <c r="M131" s="320">
        <v>22.826809999999998</v>
      </c>
      <c r="N131" s="1"/>
      <c r="O131" s="1"/>
    </row>
    <row r="132" spans="1:15" ht="12.75" customHeight="1">
      <c r="A132" s="30">
        <v>122</v>
      </c>
      <c r="B132" s="334" t="s">
        <v>348</v>
      </c>
      <c r="C132" s="320">
        <v>746.25</v>
      </c>
      <c r="D132" s="321">
        <v>750.48333333333323</v>
      </c>
      <c r="E132" s="321">
        <v>728.11666666666645</v>
      </c>
      <c r="F132" s="321">
        <v>709.98333333333323</v>
      </c>
      <c r="G132" s="321">
        <v>687.61666666666645</v>
      </c>
      <c r="H132" s="321">
        <v>768.61666666666645</v>
      </c>
      <c r="I132" s="321">
        <v>790.98333333333323</v>
      </c>
      <c r="J132" s="321">
        <v>809.11666666666645</v>
      </c>
      <c r="K132" s="320">
        <v>772.85</v>
      </c>
      <c r="L132" s="320">
        <v>732.35</v>
      </c>
      <c r="M132" s="320">
        <v>0.30685000000000001</v>
      </c>
      <c r="N132" s="1"/>
      <c r="O132" s="1"/>
    </row>
    <row r="133" spans="1:15" ht="12.75" customHeight="1">
      <c r="A133" s="30">
        <v>123</v>
      </c>
      <c r="B133" s="334" t="s">
        <v>95</v>
      </c>
      <c r="C133" s="320">
        <v>4411.3999999999996</v>
      </c>
      <c r="D133" s="321">
        <v>4446.3833333333332</v>
      </c>
      <c r="E133" s="321">
        <v>4313.7666666666664</v>
      </c>
      <c r="F133" s="321">
        <v>4216.1333333333332</v>
      </c>
      <c r="G133" s="321">
        <v>4083.5166666666664</v>
      </c>
      <c r="H133" s="321">
        <v>4544.0166666666664</v>
      </c>
      <c r="I133" s="321">
        <v>4676.6333333333332</v>
      </c>
      <c r="J133" s="321">
        <v>4774.2666666666664</v>
      </c>
      <c r="K133" s="320">
        <v>4579</v>
      </c>
      <c r="L133" s="320">
        <v>4348.75</v>
      </c>
      <c r="M133" s="320">
        <v>4.2106599999999998</v>
      </c>
      <c r="N133" s="1"/>
      <c r="O133" s="1"/>
    </row>
    <row r="134" spans="1:15" ht="12.75" customHeight="1">
      <c r="A134" s="30">
        <v>124</v>
      </c>
      <c r="B134" s="334" t="s">
        <v>253</v>
      </c>
      <c r="C134" s="320">
        <v>4197</v>
      </c>
      <c r="D134" s="321">
        <v>4238.166666666667</v>
      </c>
      <c r="E134" s="321">
        <v>4102.3333333333339</v>
      </c>
      <c r="F134" s="321">
        <v>4007.666666666667</v>
      </c>
      <c r="G134" s="321">
        <v>3871.8333333333339</v>
      </c>
      <c r="H134" s="321">
        <v>4332.8333333333339</v>
      </c>
      <c r="I134" s="321">
        <v>4468.6666666666679</v>
      </c>
      <c r="J134" s="321">
        <v>4563.3333333333339</v>
      </c>
      <c r="K134" s="320">
        <v>4374</v>
      </c>
      <c r="L134" s="320">
        <v>4143.5</v>
      </c>
      <c r="M134" s="320">
        <v>2.0197400000000001</v>
      </c>
      <c r="N134" s="1"/>
      <c r="O134" s="1"/>
    </row>
    <row r="135" spans="1:15" ht="12.75" customHeight="1">
      <c r="A135" s="30">
        <v>125</v>
      </c>
      <c r="B135" s="334" t="s">
        <v>97</v>
      </c>
      <c r="C135" s="320">
        <v>377.8</v>
      </c>
      <c r="D135" s="321">
        <v>380.51666666666665</v>
      </c>
      <c r="E135" s="321">
        <v>369.2833333333333</v>
      </c>
      <c r="F135" s="321">
        <v>360.76666666666665</v>
      </c>
      <c r="G135" s="321">
        <v>349.5333333333333</v>
      </c>
      <c r="H135" s="321">
        <v>389.0333333333333</v>
      </c>
      <c r="I135" s="321">
        <v>400.26666666666665</v>
      </c>
      <c r="J135" s="321">
        <v>408.7833333333333</v>
      </c>
      <c r="K135" s="320">
        <v>391.75</v>
      </c>
      <c r="L135" s="320">
        <v>372</v>
      </c>
      <c r="M135" s="320">
        <v>39.389360000000003</v>
      </c>
      <c r="N135" s="1"/>
      <c r="O135" s="1"/>
    </row>
    <row r="136" spans="1:15" ht="12.75" customHeight="1">
      <c r="A136" s="30">
        <v>126</v>
      </c>
      <c r="B136" s="334" t="s">
        <v>244</v>
      </c>
      <c r="C136" s="320">
        <v>4008.9</v>
      </c>
      <c r="D136" s="321">
        <v>4038.6</v>
      </c>
      <c r="E136" s="321">
        <v>3945.3</v>
      </c>
      <c r="F136" s="321">
        <v>3881.7000000000003</v>
      </c>
      <c r="G136" s="321">
        <v>3788.4000000000005</v>
      </c>
      <c r="H136" s="321">
        <v>4102.2</v>
      </c>
      <c r="I136" s="321">
        <v>4195.5</v>
      </c>
      <c r="J136" s="321">
        <v>4259.0999999999995</v>
      </c>
      <c r="K136" s="320">
        <v>4131.8999999999996</v>
      </c>
      <c r="L136" s="320">
        <v>3975</v>
      </c>
      <c r="M136" s="320">
        <v>2.2219500000000001</v>
      </c>
      <c r="N136" s="1"/>
      <c r="O136" s="1"/>
    </row>
    <row r="137" spans="1:15" ht="12.75" customHeight="1">
      <c r="A137" s="30">
        <v>127</v>
      </c>
      <c r="B137" s="334" t="s">
        <v>98</v>
      </c>
      <c r="C137" s="320">
        <v>4209.7</v>
      </c>
      <c r="D137" s="321">
        <v>4238.5999999999995</v>
      </c>
      <c r="E137" s="321">
        <v>4161.0999999999985</v>
      </c>
      <c r="F137" s="321">
        <v>4112.4999999999991</v>
      </c>
      <c r="G137" s="321">
        <v>4034.9999999999982</v>
      </c>
      <c r="H137" s="321">
        <v>4287.1999999999989</v>
      </c>
      <c r="I137" s="321">
        <v>4364.7000000000007</v>
      </c>
      <c r="J137" s="321">
        <v>4413.2999999999993</v>
      </c>
      <c r="K137" s="320">
        <v>4316.1000000000004</v>
      </c>
      <c r="L137" s="320">
        <v>4190</v>
      </c>
      <c r="M137" s="320">
        <v>3.1014400000000002</v>
      </c>
      <c r="N137" s="1"/>
      <c r="O137" s="1"/>
    </row>
    <row r="138" spans="1:15" ht="12.75" customHeight="1">
      <c r="A138" s="30">
        <v>128</v>
      </c>
      <c r="B138" s="334" t="s">
        <v>562</v>
      </c>
      <c r="C138" s="320">
        <v>2425.9499999999998</v>
      </c>
      <c r="D138" s="321">
        <v>2425.2166666666667</v>
      </c>
      <c r="E138" s="321">
        <v>2351.5333333333333</v>
      </c>
      <c r="F138" s="321">
        <v>2277.1166666666668</v>
      </c>
      <c r="G138" s="321">
        <v>2203.4333333333334</v>
      </c>
      <c r="H138" s="321">
        <v>2499.6333333333332</v>
      </c>
      <c r="I138" s="321">
        <v>2573.3166666666666</v>
      </c>
      <c r="J138" s="321">
        <v>2647.7333333333331</v>
      </c>
      <c r="K138" s="320">
        <v>2498.9</v>
      </c>
      <c r="L138" s="320">
        <v>2350.8000000000002</v>
      </c>
      <c r="M138" s="320">
        <v>0.63785000000000003</v>
      </c>
      <c r="N138" s="1"/>
      <c r="O138" s="1"/>
    </row>
    <row r="139" spans="1:15" ht="12.75" customHeight="1">
      <c r="A139" s="30">
        <v>129</v>
      </c>
      <c r="B139" s="334" t="s">
        <v>353</v>
      </c>
      <c r="C139" s="320">
        <v>60</v>
      </c>
      <c r="D139" s="321">
        <v>60.233333333333327</v>
      </c>
      <c r="E139" s="321">
        <v>58.866666666666653</v>
      </c>
      <c r="F139" s="321">
        <v>57.733333333333327</v>
      </c>
      <c r="G139" s="321">
        <v>56.366666666666653</v>
      </c>
      <c r="H139" s="321">
        <v>61.366666666666653</v>
      </c>
      <c r="I139" s="321">
        <v>62.733333333333327</v>
      </c>
      <c r="J139" s="321">
        <v>63.866666666666653</v>
      </c>
      <c r="K139" s="320">
        <v>61.6</v>
      </c>
      <c r="L139" s="320">
        <v>59.1</v>
      </c>
      <c r="M139" s="320">
        <v>15.824719999999999</v>
      </c>
      <c r="N139" s="1"/>
      <c r="O139" s="1"/>
    </row>
    <row r="140" spans="1:15" ht="12.75" customHeight="1">
      <c r="A140" s="30">
        <v>130</v>
      </c>
      <c r="B140" s="334" t="s">
        <v>99</v>
      </c>
      <c r="C140" s="320">
        <v>2454.85</v>
      </c>
      <c r="D140" s="321">
        <v>2483.6166666666668</v>
      </c>
      <c r="E140" s="321">
        <v>2392.3333333333335</v>
      </c>
      <c r="F140" s="321">
        <v>2329.8166666666666</v>
      </c>
      <c r="G140" s="321">
        <v>2238.5333333333333</v>
      </c>
      <c r="H140" s="321">
        <v>2546.1333333333337</v>
      </c>
      <c r="I140" s="321">
        <v>2637.4166666666665</v>
      </c>
      <c r="J140" s="321">
        <v>2699.9333333333338</v>
      </c>
      <c r="K140" s="320">
        <v>2574.9</v>
      </c>
      <c r="L140" s="320">
        <v>2421.1</v>
      </c>
      <c r="M140" s="320">
        <v>6.36517</v>
      </c>
      <c r="N140" s="1"/>
      <c r="O140" s="1"/>
    </row>
    <row r="141" spans="1:15" ht="12.75" customHeight="1">
      <c r="A141" s="30">
        <v>131</v>
      </c>
      <c r="B141" s="334" t="s">
        <v>350</v>
      </c>
      <c r="C141" s="320">
        <v>499.05</v>
      </c>
      <c r="D141" s="321">
        <v>505.51666666666665</v>
      </c>
      <c r="E141" s="321">
        <v>479.0333333333333</v>
      </c>
      <c r="F141" s="321">
        <v>459.01666666666665</v>
      </c>
      <c r="G141" s="321">
        <v>432.5333333333333</v>
      </c>
      <c r="H141" s="321">
        <v>525.5333333333333</v>
      </c>
      <c r="I141" s="321">
        <v>552.01666666666665</v>
      </c>
      <c r="J141" s="321">
        <v>572.0333333333333</v>
      </c>
      <c r="K141" s="320">
        <v>532</v>
      </c>
      <c r="L141" s="320">
        <v>485.5</v>
      </c>
      <c r="M141" s="320">
        <v>5.1780299999999997</v>
      </c>
      <c r="N141" s="1"/>
      <c r="O141" s="1"/>
    </row>
    <row r="142" spans="1:15" ht="12.75" customHeight="1">
      <c r="A142" s="30">
        <v>132</v>
      </c>
      <c r="B142" s="334" t="s">
        <v>351</v>
      </c>
      <c r="C142" s="320">
        <v>159.80000000000001</v>
      </c>
      <c r="D142" s="321">
        <v>160.06666666666669</v>
      </c>
      <c r="E142" s="321">
        <v>155.23333333333338</v>
      </c>
      <c r="F142" s="321">
        <v>150.66666666666669</v>
      </c>
      <c r="G142" s="321">
        <v>145.83333333333337</v>
      </c>
      <c r="H142" s="321">
        <v>164.63333333333338</v>
      </c>
      <c r="I142" s="321">
        <v>169.4666666666667</v>
      </c>
      <c r="J142" s="321">
        <v>174.03333333333339</v>
      </c>
      <c r="K142" s="320">
        <v>164.9</v>
      </c>
      <c r="L142" s="320">
        <v>155.5</v>
      </c>
      <c r="M142" s="320">
        <v>4.1491199999999999</v>
      </c>
      <c r="N142" s="1"/>
      <c r="O142" s="1"/>
    </row>
    <row r="143" spans="1:15" ht="12.75" customHeight="1">
      <c r="A143" s="30">
        <v>133</v>
      </c>
      <c r="B143" s="334" t="s">
        <v>354</v>
      </c>
      <c r="C143" s="320">
        <v>305.39999999999998</v>
      </c>
      <c r="D143" s="321">
        <v>310.63333333333333</v>
      </c>
      <c r="E143" s="321">
        <v>296.26666666666665</v>
      </c>
      <c r="F143" s="321">
        <v>287.13333333333333</v>
      </c>
      <c r="G143" s="321">
        <v>272.76666666666665</v>
      </c>
      <c r="H143" s="321">
        <v>319.76666666666665</v>
      </c>
      <c r="I143" s="321">
        <v>334.13333333333333</v>
      </c>
      <c r="J143" s="321">
        <v>343.26666666666665</v>
      </c>
      <c r="K143" s="320">
        <v>325</v>
      </c>
      <c r="L143" s="320">
        <v>301.5</v>
      </c>
      <c r="M143" s="320">
        <v>2.3357000000000001</v>
      </c>
      <c r="N143" s="1"/>
      <c r="O143" s="1"/>
    </row>
    <row r="144" spans="1:15" ht="12.75" customHeight="1">
      <c r="A144" s="30">
        <v>134</v>
      </c>
      <c r="B144" s="334" t="s">
        <v>254</v>
      </c>
      <c r="C144" s="320">
        <v>475.1</v>
      </c>
      <c r="D144" s="321">
        <v>474.09999999999997</v>
      </c>
      <c r="E144" s="321">
        <v>471.19999999999993</v>
      </c>
      <c r="F144" s="321">
        <v>467.29999999999995</v>
      </c>
      <c r="G144" s="321">
        <v>464.39999999999992</v>
      </c>
      <c r="H144" s="321">
        <v>477.99999999999994</v>
      </c>
      <c r="I144" s="321">
        <v>480.89999999999992</v>
      </c>
      <c r="J144" s="321">
        <v>484.79999999999995</v>
      </c>
      <c r="K144" s="320">
        <v>477</v>
      </c>
      <c r="L144" s="320">
        <v>470.2</v>
      </c>
      <c r="M144" s="320">
        <v>2.1759400000000002</v>
      </c>
      <c r="N144" s="1"/>
      <c r="O144" s="1"/>
    </row>
    <row r="145" spans="1:15" ht="12.75" customHeight="1">
      <c r="A145" s="30">
        <v>135</v>
      </c>
      <c r="B145" s="334" t="s">
        <v>255</v>
      </c>
      <c r="C145" s="320">
        <v>1150.6500000000001</v>
      </c>
      <c r="D145" s="321">
        <v>1153.7333333333333</v>
      </c>
      <c r="E145" s="321">
        <v>1121.4666666666667</v>
      </c>
      <c r="F145" s="321">
        <v>1092.2833333333333</v>
      </c>
      <c r="G145" s="321">
        <v>1060.0166666666667</v>
      </c>
      <c r="H145" s="321">
        <v>1182.9166666666667</v>
      </c>
      <c r="I145" s="321">
        <v>1215.1833333333336</v>
      </c>
      <c r="J145" s="321">
        <v>1244.3666666666668</v>
      </c>
      <c r="K145" s="320">
        <v>1186</v>
      </c>
      <c r="L145" s="320">
        <v>1124.55</v>
      </c>
      <c r="M145" s="320">
        <v>1.6943999999999999</v>
      </c>
      <c r="N145" s="1"/>
      <c r="O145" s="1"/>
    </row>
    <row r="146" spans="1:15" ht="12.75" customHeight="1">
      <c r="A146" s="30">
        <v>136</v>
      </c>
      <c r="B146" s="334" t="s">
        <v>355</v>
      </c>
      <c r="C146" s="320">
        <v>67.400000000000006</v>
      </c>
      <c r="D146" s="321">
        <v>67.75</v>
      </c>
      <c r="E146" s="321">
        <v>66</v>
      </c>
      <c r="F146" s="321">
        <v>64.599999999999994</v>
      </c>
      <c r="G146" s="321">
        <v>62.849999999999994</v>
      </c>
      <c r="H146" s="321">
        <v>69.150000000000006</v>
      </c>
      <c r="I146" s="321">
        <v>70.900000000000006</v>
      </c>
      <c r="J146" s="321">
        <v>72.300000000000011</v>
      </c>
      <c r="K146" s="320">
        <v>69.5</v>
      </c>
      <c r="L146" s="320">
        <v>66.349999999999994</v>
      </c>
      <c r="M146" s="320">
        <v>16.719159999999999</v>
      </c>
      <c r="N146" s="1"/>
      <c r="O146" s="1"/>
    </row>
    <row r="147" spans="1:15" ht="12.75" customHeight="1">
      <c r="A147" s="30">
        <v>137</v>
      </c>
      <c r="B147" s="334" t="s">
        <v>352</v>
      </c>
      <c r="C147" s="320">
        <v>174.6</v>
      </c>
      <c r="D147" s="321">
        <v>175.08333333333334</v>
      </c>
      <c r="E147" s="321">
        <v>172.61666666666667</v>
      </c>
      <c r="F147" s="321">
        <v>170.63333333333333</v>
      </c>
      <c r="G147" s="321">
        <v>168.16666666666666</v>
      </c>
      <c r="H147" s="321">
        <v>177.06666666666669</v>
      </c>
      <c r="I147" s="321">
        <v>179.53333333333333</v>
      </c>
      <c r="J147" s="321">
        <v>181.51666666666671</v>
      </c>
      <c r="K147" s="320">
        <v>177.55</v>
      </c>
      <c r="L147" s="320">
        <v>173.1</v>
      </c>
      <c r="M147" s="320">
        <v>2.4491100000000001</v>
      </c>
      <c r="N147" s="1"/>
      <c r="O147" s="1"/>
    </row>
    <row r="148" spans="1:15" ht="12.75" customHeight="1">
      <c r="A148" s="30">
        <v>138</v>
      </c>
      <c r="B148" s="334" t="s">
        <v>356</v>
      </c>
      <c r="C148" s="320">
        <v>117.3</v>
      </c>
      <c r="D148" s="321">
        <v>117.31666666666666</v>
      </c>
      <c r="E148" s="321">
        <v>114.98333333333332</v>
      </c>
      <c r="F148" s="321">
        <v>112.66666666666666</v>
      </c>
      <c r="G148" s="321">
        <v>110.33333333333331</v>
      </c>
      <c r="H148" s="321">
        <v>119.63333333333333</v>
      </c>
      <c r="I148" s="321">
        <v>121.96666666666667</v>
      </c>
      <c r="J148" s="321">
        <v>124.28333333333333</v>
      </c>
      <c r="K148" s="320">
        <v>119.65</v>
      </c>
      <c r="L148" s="320">
        <v>115</v>
      </c>
      <c r="M148" s="320">
        <v>7.0207800000000002</v>
      </c>
      <c r="N148" s="1"/>
      <c r="O148" s="1"/>
    </row>
    <row r="149" spans="1:15" ht="12.75" customHeight="1">
      <c r="A149" s="30">
        <v>139</v>
      </c>
      <c r="B149" s="334" t="s">
        <v>829</v>
      </c>
      <c r="C149" s="320">
        <v>54.7</v>
      </c>
      <c r="D149" s="321">
        <v>54.316666666666663</v>
      </c>
      <c r="E149" s="321">
        <v>51.383333333333326</v>
      </c>
      <c r="F149" s="321">
        <v>48.066666666666663</v>
      </c>
      <c r="G149" s="321">
        <v>45.133333333333326</v>
      </c>
      <c r="H149" s="321">
        <v>57.633333333333326</v>
      </c>
      <c r="I149" s="321">
        <v>60.566666666666663</v>
      </c>
      <c r="J149" s="321">
        <v>63.883333333333326</v>
      </c>
      <c r="K149" s="320">
        <v>57.25</v>
      </c>
      <c r="L149" s="320">
        <v>51</v>
      </c>
      <c r="M149" s="320">
        <v>4.6765499999999998</v>
      </c>
      <c r="N149" s="1"/>
      <c r="O149" s="1"/>
    </row>
    <row r="150" spans="1:15" ht="12.75" customHeight="1">
      <c r="A150" s="30">
        <v>140</v>
      </c>
      <c r="B150" s="334" t="s">
        <v>357</v>
      </c>
      <c r="C150" s="320">
        <v>692.15</v>
      </c>
      <c r="D150" s="321">
        <v>698.2833333333333</v>
      </c>
      <c r="E150" s="321">
        <v>679.46666666666658</v>
      </c>
      <c r="F150" s="321">
        <v>666.7833333333333</v>
      </c>
      <c r="G150" s="321">
        <v>647.96666666666658</v>
      </c>
      <c r="H150" s="321">
        <v>710.96666666666658</v>
      </c>
      <c r="I150" s="321">
        <v>729.78333333333319</v>
      </c>
      <c r="J150" s="321">
        <v>742.46666666666658</v>
      </c>
      <c r="K150" s="320">
        <v>717.1</v>
      </c>
      <c r="L150" s="320">
        <v>685.6</v>
      </c>
      <c r="M150" s="320">
        <v>0.74972000000000005</v>
      </c>
      <c r="N150" s="1"/>
      <c r="O150" s="1"/>
    </row>
    <row r="151" spans="1:15" ht="12.75" customHeight="1">
      <c r="A151" s="30">
        <v>141</v>
      </c>
      <c r="B151" s="334" t="s">
        <v>100</v>
      </c>
      <c r="C151" s="320">
        <v>1544.8</v>
      </c>
      <c r="D151" s="321">
        <v>1545.0833333333333</v>
      </c>
      <c r="E151" s="321">
        <v>1525.7166666666665</v>
      </c>
      <c r="F151" s="321">
        <v>1506.6333333333332</v>
      </c>
      <c r="G151" s="321">
        <v>1487.2666666666664</v>
      </c>
      <c r="H151" s="321">
        <v>1564.1666666666665</v>
      </c>
      <c r="I151" s="321">
        <v>1583.5333333333333</v>
      </c>
      <c r="J151" s="321">
        <v>1602.6166666666666</v>
      </c>
      <c r="K151" s="320">
        <v>1564.45</v>
      </c>
      <c r="L151" s="320">
        <v>1526</v>
      </c>
      <c r="M151" s="320">
        <v>5.7721799999999996</v>
      </c>
      <c r="N151" s="1"/>
      <c r="O151" s="1"/>
    </row>
    <row r="152" spans="1:15" ht="12.75" customHeight="1">
      <c r="A152" s="30">
        <v>142</v>
      </c>
      <c r="B152" s="334" t="s">
        <v>101</v>
      </c>
      <c r="C152" s="320">
        <v>152.69999999999999</v>
      </c>
      <c r="D152" s="321">
        <v>153.65</v>
      </c>
      <c r="E152" s="321">
        <v>150.30000000000001</v>
      </c>
      <c r="F152" s="321">
        <v>147.9</v>
      </c>
      <c r="G152" s="321">
        <v>144.55000000000001</v>
      </c>
      <c r="H152" s="321">
        <v>156.05000000000001</v>
      </c>
      <c r="I152" s="321">
        <v>159.39999999999998</v>
      </c>
      <c r="J152" s="321">
        <v>161.80000000000001</v>
      </c>
      <c r="K152" s="320">
        <v>157</v>
      </c>
      <c r="L152" s="320">
        <v>151.25</v>
      </c>
      <c r="M152" s="320">
        <v>14.517440000000001</v>
      </c>
      <c r="N152" s="1"/>
      <c r="O152" s="1"/>
    </row>
    <row r="153" spans="1:15" ht="12.75" customHeight="1">
      <c r="A153" s="30">
        <v>143</v>
      </c>
      <c r="B153" s="334" t="s">
        <v>830</v>
      </c>
      <c r="C153" s="320">
        <v>133.69999999999999</v>
      </c>
      <c r="D153" s="321">
        <v>135.41666666666666</v>
      </c>
      <c r="E153" s="321">
        <v>129.38333333333333</v>
      </c>
      <c r="F153" s="321">
        <v>125.06666666666666</v>
      </c>
      <c r="G153" s="321">
        <v>119.03333333333333</v>
      </c>
      <c r="H153" s="321">
        <v>139.73333333333332</v>
      </c>
      <c r="I153" s="321">
        <v>145.76666666666668</v>
      </c>
      <c r="J153" s="321">
        <v>150.08333333333331</v>
      </c>
      <c r="K153" s="320">
        <v>141.44999999999999</v>
      </c>
      <c r="L153" s="320">
        <v>131.1</v>
      </c>
      <c r="M153" s="320">
        <v>3.8384399999999999</v>
      </c>
      <c r="N153" s="1"/>
      <c r="O153" s="1"/>
    </row>
    <row r="154" spans="1:15" ht="12.75" customHeight="1">
      <c r="A154" s="30">
        <v>144</v>
      </c>
      <c r="B154" s="334" t="s">
        <v>358</v>
      </c>
      <c r="C154" s="320">
        <v>281</v>
      </c>
      <c r="D154" s="321">
        <v>281.26666666666671</v>
      </c>
      <c r="E154" s="321">
        <v>274.83333333333343</v>
      </c>
      <c r="F154" s="321">
        <v>268.66666666666674</v>
      </c>
      <c r="G154" s="321">
        <v>262.23333333333346</v>
      </c>
      <c r="H154" s="321">
        <v>287.43333333333339</v>
      </c>
      <c r="I154" s="321">
        <v>293.86666666666667</v>
      </c>
      <c r="J154" s="321">
        <v>300.03333333333336</v>
      </c>
      <c r="K154" s="320">
        <v>287.7</v>
      </c>
      <c r="L154" s="320">
        <v>275.10000000000002</v>
      </c>
      <c r="M154" s="320">
        <v>1.14873</v>
      </c>
      <c r="N154" s="1"/>
      <c r="O154" s="1"/>
    </row>
    <row r="155" spans="1:15" ht="12.75" customHeight="1">
      <c r="A155" s="30">
        <v>145</v>
      </c>
      <c r="B155" s="334" t="s">
        <v>102</v>
      </c>
      <c r="C155" s="320">
        <v>96.3</v>
      </c>
      <c r="D155" s="321">
        <v>96.716666666666654</v>
      </c>
      <c r="E155" s="321">
        <v>94.583333333333314</v>
      </c>
      <c r="F155" s="321">
        <v>92.86666666666666</v>
      </c>
      <c r="G155" s="321">
        <v>90.73333333333332</v>
      </c>
      <c r="H155" s="321">
        <v>98.433333333333309</v>
      </c>
      <c r="I155" s="321">
        <v>100.56666666666666</v>
      </c>
      <c r="J155" s="321">
        <v>102.2833333333333</v>
      </c>
      <c r="K155" s="320">
        <v>98.85</v>
      </c>
      <c r="L155" s="320">
        <v>95</v>
      </c>
      <c r="M155" s="320">
        <v>118.97241</v>
      </c>
      <c r="N155" s="1"/>
      <c r="O155" s="1"/>
    </row>
    <row r="156" spans="1:15" ht="12.75" customHeight="1">
      <c r="A156" s="30">
        <v>146</v>
      </c>
      <c r="B156" s="334" t="s">
        <v>360</v>
      </c>
      <c r="C156" s="320">
        <v>409.1</v>
      </c>
      <c r="D156" s="321">
        <v>408.43333333333334</v>
      </c>
      <c r="E156" s="321">
        <v>392.16666666666669</v>
      </c>
      <c r="F156" s="321">
        <v>375.23333333333335</v>
      </c>
      <c r="G156" s="321">
        <v>358.9666666666667</v>
      </c>
      <c r="H156" s="321">
        <v>425.36666666666667</v>
      </c>
      <c r="I156" s="321">
        <v>441.63333333333333</v>
      </c>
      <c r="J156" s="321">
        <v>458.56666666666666</v>
      </c>
      <c r="K156" s="320">
        <v>424.7</v>
      </c>
      <c r="L156" s="320">
        <v>391.5</v>
      </c>
      <c r="M156" s="320">
        <v>2.2686500000000001</v>
      </c>
      <c r="N156" s="1"/>
      <c r="O156" s="1"/>
    </row>
    <row r="157" spans="1:15" ht="12.75" customHeight="1">
      <c r="A157" s="30">
        <v>147</v>
      </c>
      <c r="B157" s="334" t="s">
        <v>359</v>
      </c>
      <c r="C157" s="320">
        <v>4387.1000000000004</v>
      </c>
      <c r="D157" s="321">
        <v>4421.3666666666668</v>
      </c>
      <c r="E157" s="321">
        <v>4255.7333333333336</v>
      </c>
      <c r="F157" s="321">
        <v>4124.3666666666668</v>
      </c>
      <c r="G157" s="321">
        <v>3958.7333333333336</v>
      </c>
      <c r="H157" s="321">
        <v>4552.7333333333336</v>
      </c>
      <c r="I157" s="321">
        <v>4718.3666666666668</v>
      </c>
      <c r="J157" s="321">
        <v>4849.7333333333336</v>
      </c>
      <c r="K157" s="320">
        <v>4587</v>
      </c>
      <c r="L157" s="320">
        <v>4290</v>
      </c>
      <c r="M157" s="320">
        <v>0.50319999999999998</v>
      </c>
      <c r="N157" s="1"/>
      <c r="O157" s="1"/>
    </row>
    <row r="158" spans="1:15" ht="12.75" customHeight="1">
      <c r="A158" s="30">
        <v>148</v>
      </c>
      <c r="B158" s="334" t="s">
        <v>361</v>
      </c>
      <c r="C158" s="320">
        <v>161</v>
      </c>
      <c r="D158" s="321">
        <v>161.6</v>
      </c>
      <c r="E158" s="321">
        <v>157.29999999999998</v>
      </c>
      <c r="F158" s="321">
        <v>153.6</v>
      </c>
      <c r="G158" s="321">
        <v>149.29999999999998</v>
      </c>
      <c r="H158" s="321">
        <v>165.29999999999998</v>
      </c>
      <c r="I158" s="321">
        <v>169.6</v>
      </c>
      <c r="J158" s="321">
        <v>173.29999999999998</v>
      </c>
      <c r="K158" s="320">
        <v>165.9</v>
      </c>
      <c r="L158" s="320">
        <v>157.9</v>
      </c>
      <c r="M158" s="320">
        <v>3.7211799999999999</v>
      </c>
      <c r="N158" s="1"/>
      <c r="O158" s="1"/>
    </row>
    <row r="159" spans="1:15" ht="12.75" customHeight="1">
      <c r="A159" s="30">
        <v>149</v>
      </c>
      <c r="B159" s="334" t="s">
        <v>378</v>
      </c>
      <c r="C159" s="320">
        <v>2815.75</v>
      </c>
      <c r="D159" s="321">
        <v>2821.8166666666671</v>
      </c>
      <c r="E159" s="321">
        <v>2743.9333333333343</v>
      </c>
      <c r="F159" s="321">
        <v>2672.1166666666672</v>
      </c>
      <c r="G159" s="321">
        <v>2594.2333333333345</v>
      </c>
      <c r="H159" s="321">
        <v>2893.6333333333341</v>
      </c>
      <c r="I159" s="321">
        <v>2971.5166666666664</v>
      </c>
      <c r="J159" s="321">
        <v>3043.3333333333339</v>
      </c>
      <c r="K159" s="320">
        <v>2899.7</v>
      </c>
      <c r="L159" s="320">
        <v>2750</v>
      </c>
      <c r="M159" s="320">
        <v>0.10865</v>
      </c>
      <c r="N159" s="1"/>
      <c r="O159" s="1"/>
    </row>
    <row r="160" spans="1:15" ht="12.75" customHeight="1">
      <c r="A160" s="30">
        <v>150</v>
      </c>
      <c r="B160" s="334" t="s">
        <v>256</v>
      </c>
      <c r="C160" s="320">
        <v>270.85000000000002</v>
      </c>
      <c r="D160" s="321">
        <v>271.01666666666665</v>
      </c>
      <c r="E160" s="321">
        <v>267.08333333333331</v>
      </c>
      <c r="F160" s="321">
        <v>263.31666666666666</v>
      </c>
      <c r="G160" s="321">
        <v>259.38333333333333</v>
      </c>
      <c r="H160" s="321">
        <v>274.7833333333333</v>
      </c>
      <c r="I160" s="321">
        <v>278.7166666666667</v>
      </c>
      <c r="J160" s="321">
        <v>282.48333333333329</v>
      </c>
      <c r="K160" s="320">
        <v>274.95</v>
      </c>
      <c r="L160" s="320">
        <v>267.25</v>
      </c>
      <c r="M160" s="320">
        <v>20.028130000000001</v>
      </c>
      <c r="N160" s="1"/>
      <c r="O160" s="1"/>
    </row>
    <row r="161" spans="1:15" ht="12.75" customHeight="1">
      <c r="A161" s="30">
        <v>151</v>
      </c>
      <c r="B161" s="334" t="s">
        <v>364</v>
      </c>
      <c r="C161" s="320">
        <v>29.1</v>
      </c>
      <c r="D161" s="321">
        <v>29.283333333333331</v>
      </c>
      <c r="E161" s="321">
        <v>28.716666666666661</v>
      </c>
      <c r="F161" s="321">
        <v>28.333333333333329</v>
      </c>
      <c r="G161" s="321">
        <v>27.766666666666659</v>
      </c>
      <c r="H161" s="321">
        <v>29.666666666666664</v>
      </c>
      <c r="I161" s="321">
        <v>30.233333333333334</v>
      </c>
      <c r="J161" s="321">
        <v>30.616666666666667</v>
      </c>
      <c r="K161" s="320">
        <v>29.85</v>
      </c>
      <c r="L161" s="320">
        <v>28.9</v>
      </c>
      <c r="M161" s="320">
        <v>21.396260000000002</v>
      </c>
      <c r="N161" s="1"/>
      <c r="O161" s="1"/>
    </row>
    <row r="162" spans="1:15" ht="12.75" customHeight="1">
      <c r="A162" s="30">
        <v>152</v>
      </c>
      <c r="B162" s="334" t="s">
        <v>362</v>
      </c>
      <c r="C162" s="320">
        <v>125.2</v>
      </c>
      <c r="D162" s="321">
        <v>126</v>
      </c>
      <c r="E162" s="321">
        <v>122.30000000000001</v>
      </c>
      <c r="F162" s="321">
        <v>119.4</v>
      </c>
      <c r="G162" s="321">
        <v>115.70000000000002</v>
      </c>
      <c r="H162" s="321">
        <v>128.9</v>
      </c>
      <c r="I162" s="321">
        <v>132.6</v>
      </c>
      <c r="J162" s="321">
        <v>135.5</v>
      </c>
      <c r="K162" s="320">
        <v>129.69999999999999</v>
      </c>
      <c r="L162" s="320">
        <v>123.1</v>
      </c>
      <c r="M162" s="320">
        <v>31.47475</v>
      </c>
      <c r="N162" s="1"/>
      <c r="O162" s="1"/>
    </row>
    <row r="163" spans="1:15" ht="12.75" customHeight="1">
      <c r="A163" s="30">
        <v>153</v>
      </c>
      <c r="B163" s="334" t="s">
        <v>377</v>
      </c>
      <c r="C163" s="320">
        <v>352.5</v>
      </c>
      <c r="D163" s="321">
        <v>362.55</v>
      </c>
      <c r="E163" s="321">
        <v>330.95000000000005</v>
      </c>
      <c r="F163" s="321">
        <v>309.40000000000003</v>
      </c>
      <c r="G163" s="321">
        <v>277.80000000000007</v>
      </c>
      <c r="H163" s="321">
        <v>384.1</v>
      </c>
      <c r="I163" s="321">
        <v>415.70000000000005</v>
      </c>
      <c r="J163" s="321">
        <v>437.25</v>
      </c>
      <c r="K163" s="320">
        <v>394.15</v>
      </c>
      <c r="L163" s="320">
        <v>341</v>
      </c>
      <c r="M163" s="320">
        <v>75.149190000000004</v>
      </c>
      <c r="N163" s="1"/>
      <c r="O163" s="1"/>
    </row>
    <row r="164" spans="1:15" ht="12.75" customHeight="1">
      <c r="A164" s="30">
        <v>154</v>
      </c>
      <c r="B164" s="334" t="s">
        <v>103</v>
      </c>
      <c r="C164" s="320">
        <v>170</v>
      </c>
      <c r="D164" s="321">
        <v>170.61666666666667</v>
      </c>
      <c r="E164" s="321">
        <v>167.73333333333335</v>
      </c>
      <c r="F164" s="321">
        <v>165.46666666666667</v>
      </c>
      <c r="G164" s="321">
        <v>162.58333333333334</v>
      </c>
      <c r="H164" s="321">
        <v>172.88333333333335</v>
      </c>
      <c r="I164" s="321">
        <v>175.76666666666668</v>
      </c>
      <c r="J164" s="321">
        <v>178.03333333333336</v>
      </c>
      <c r="K164" s="320">
        <v>173.5</v>
      </c>
      <c r="L164" s="320">
        <v>168.35</v>
      </c>
      <c r="M164" s="320">
        <v>280.68839000000003</v>
      </c>
      <c r="N164" s="1"/>
      <c r="O164" s="1"/>
    </row>
    <row r="165" spans="1:15" ht="12.75" customHeight="1">
      <c r="A165" s="30">
        <v>155</v>
      </c>
      <c r="B165" s="334" t="s">
        <v>366</v>
      </c>
      <c r="C165" s="320">
        <v>2942.7</v>
      </c>
      <c r="D165" s="321">
        <v>2954.7999999999997</v>
      </c>
      <c r="E165" s="321">
        <v>2888.8999999999996</v>
      </c>
      <c r="F165" s="321">
        <v>2835.1</v>
      </c>
      <c r="G165" s="321">
        <v>2769.2</v>
      </c>
      <c r="H165" s="321">
        <v>3008.5999999999995</v>
      </c>
      <c r="I165" s="321">
        <v>3074.5</v>
      </c>
      <c r="J165" s="321">
        <v>3128.2999999999993</v>
      </c>
      <c r="K165" s="320">
        <v>3020.7</v>
      </c>
      <c r="L165" s="320">
        <v>2901</v>
      </c>
      <c r="M165" s="320">
        <v>0.11806</v>
      </c>
      <c r="N165" s="1"/>
      <c r="O165" s="1"/>
    </row>
    <row r="166" spans="1:15" ht="12.75" customHeight="1">
      <c r="A166" s="30">
        <v>156</v>
      </c>
      <c r="B166" s="334" t="s">
        <v>367</v>
      </c>
      <c r="C166" s="320">
        <v>3247.95</v>
      </c>
      <c r="D166" s="321">
        <v>3240</v>
      </c>
      <c r="E166" s="321">
        <v>3183.4</v>
      </c>
      <c r="F166" s="321">
        <v>3118.85</v>
      </c>
      <c r="G166" s="321">
        <v>3062.25</v>
      </c>
      <c r="H166" s="321">
        <v>3304.55</v>
      </c>
      <c r="I166" s="321">
        <v>3361.1500000000005</v>
      </c>
      <c r="J166" s="321">
        <v>3425.7000000000003</v>
      </c>
      <c r="K166" s="320">
        <v>3296.6</v>
      </c>
      <c r="L166" s="320">
        <v>3175.45</v>
      </c>
      <c r="M166" s="320">
        <v>0.19785</v>
      </c>
      <c r="N166" s="1"/>
      <c r="O166" s="1"/>
    </row>
    <row r="167" spans="1:15" ht="12.75" customHeight="1">
      <c r="A167" s="30">
        <v>157</v>
      </c>
      <c r="B167" s="334" t="s">
        <v>373</v>
      </c>
      <c r="C167" s="320">
        <v>373.55</v>
      </c>
      <c r="D167" s="321">
        <v>377.0333333333333</v>
      </c>
      <c r="E167" s="321">
        <v>368.06666666666661</v>
      </c>
      <c r="F167" s="321">
        <v>362.58333333333331</v>
      </c>
      <c r="G167" s="321">
        <v>353.61666666666662</v>
      </c>
      <c r="H167" s="321">
        <v>382.51666666666659</v>
      </c>
      <c r="I167" s="321">
        <v>391.48333333333329</v>
      </c>
      <c r="J167" s="321">
        <v>396.96666666666658</v>
      </c>
      <c r="K167" s="320">
        <v>386</v>
      </c>
      <c r="L167" s="320">
        <v>371.55</v>
      </c>
      <c r="M167" s="320">
        <v>4.30166</v>
      </c>
      <c r="N167" s="1"/>
      <c r="O167" s="1"/>
    </row>
    <row r="168" spans="1:15" ht="12.75" customHeight="1">
      <c r="A168" s="30">
        <v>158</v>
      </c>
      <c r="B168" s="334" t="s">
        <v>368</v>
      </c>
      <c r="C168" s="320">
        <v>121.4</v>
      </c>
      <c r="D168" s="321">
        <v>121.73333333333333</v>
      </c>
      <c r="E168" s="321">
        <v>119.66666666666667</v>
      </c>
      <c r="F168" s="321">
        <v>117.93333333333334</v>
      </c>
      <c r="G168" s="321">
        <v>115.86666666666667</v>
      </c>
      <c r="H168" s="321">
        <v>123.46666666666667</v>
      </c>
      <c r="I168" s="321">
        <v>125.53333333333333</v>
      </c>
      <c r="J168" s="321">
        <v>127.26666666666667</v>
      </c>
      <c r="K168" s="320">
        <v>123.8</v>
      </c>
      <c r="L168" s="320">
        <v>120</v>
      </c>
      <c r="M168" s="320">
        <v>2.2253400000000001</v>
      </c>
      <c r="N168" s="1"/>
      <c r="O168" s="1"/>
    </row>
    <row r="169" spans="1:15" ht="12.75" customHeight="1">
      <c r="A169" s="30">
        <v>159</v>
      </c>
      <c r="B169" s="334" t="s">
        <v>369</v>
      </c>
      <c r="C169" s="320">
        <v>5067.3999999999996</v>
      </c>
      <c r="D169" s="321">
        <v>5078.0666666666666</v>
      </c>
      <c r="E169" s="321">
        <v>4994.833333333333</v>
      </c>
      <c r="F169" s="321">
        <v>4922.2666666666664</v>
      </c>
      <c r="G169" s="321">
        <v>4839.0333333333328</v>
      </c>
      <c r="H169" s="321">
        <v>5150.6333333333332</v>
      </c>
      <c r="I169" s="321">
        <v>5233.8666666666668</v>
      </c>
      <c r="J169" s="321">
        <v>5306.4333333333334</v>
      </c>
      <c r="K169" s="320">
        <v>5161.3</v>
      </c>
      <c r="L169" s="320">
        <v>5005.5</v>
      </c>
      <c r="M169" s="320">
        <v>2.4309999999999998E-2</v>
      </c>
      <c r="N169" s="1"/>
      <c r="O169" s="1"/>
    </row>
    <row r="170" spans="1:15" ht="12.75" customHeight="1">
      <c r="A170" s="30">
        <v>160</v>
      </c>
      <c r="B170" s="334" t="s">
        <v>257</v>
      </c>
      <c r="C170" s="320">
        <v>3201.1</v>
      </c>
      <c r="D170" s="321">
        <v>3213.7000000000003</v>
      </c>
      <c r="E170" s="321">
        <v>3157.4000000000005</v>
      </c>
      <c r="F170" s="321">
        <v>3113.7000000000003</v>
      </c>
      <c r="G170" s="321">
        <v>3057.4000000000005</v>
      </c>
      <c r="H170" s="321">
        <v>3257.4000000000005</v>
      </c>
      <c r="I170" s="321">
        <v>3313.7000000000007</v>
      </c>
      <c r="J170" s="321">
        <v>3357.4000000000005</v>
      </c>
      <c r="K170" s="320">
        <v>3270</v>
      </c>
      <c r="L170" s="320">
        <v>3170</v>
      </c>
      <c r="M170" s="320">
        <v>0.42970000000000003</v>
      </c>
      <c r="N170" s="1"/>
      <c r="O170" s="1"/>
    </row>
    <row r="171" spans="1:15" ht="12.75" customHeight="1">
      <c r="A171" s="30">
        <v>161</v>
      </c>
      <c r="B171" s="334" t="s">
        <v>370</v>
      </c>
      <c r="C171" s="320">
        <v>1624.8</v>
      </c>
      <c r="D171" s="321">
        <v>1628.1000000000001</v>
      </c>
      <c r="E171" s="321">
        <v>1602.2000000000003</v>
      </c>
      <c r="F171" s="321">
        <v>1579.6000000000001</v>
      </c>
      <c r="G171" s="321">
        <v>1553.7000000000003</v>
      </c>
      <c r="H171" s="321">
        <v>1650.7000000000003</v>
      </c>
      <c r="I171" s="321">
        <v>1676.6000000000004</v>
      </c>
      <c r="J171" s="321">
        <v>1699.2000000000003</v>
      </c>
      <c r="K171" s="320">
        <v>1654</v>
      </c>
      <c r="L171" s="320">
        <v>1605.5</v>
      </c>
      <c r="M171" s="320">
        <v>0.18448000000000001</v>
      </c>
      <c r="N171" s="1"/>
      <c r="O171" s="1"/>
    </row>
    <row r="172" spans="1:15" ht="12.75" customHeight="1">
      <c r="A172" s="30">
        <v>162</v>
      </c>
      <c r="B172" s="334" t="s">
        <v>104</v>
      </c>
      <c r="C172" s="320">
        <v>459.45</v>
      </c>
      <c r="D172" s="321">
        <v>462.51666666666665</v>
      </c>
      <c r="E172" s="321">
        <v>451.93333333333328</v>
      </c>
      <c r="F172" s="321">
        <v>444.41666666666663</v>
      </c>
      <c r="G172" s="321">
        <v>433.83333333333326</v>
      </c>
      <c r="H172" s="321">
        <v>470.0333333333333</v>
      </c>
      <c r="I172" s="321">
        <v>480.61666666666667</v>
      </c>
      <c r="J172" s="321">
        <v>488.13333333333333</v>
      </c>
      <c r="K172" s="320">
        <v>473.1</v>
      </c>
      <c r="L172" s="320">
        <v>455</v>
      </c>
      <c r="M172" s="320">
        <v>3.4457100000000001</v>
      </c>
      <c r="N172" s="1"/>
      <c r="O172" s="1"/>
    </row>
    <row r="173" spans="1:15" ht="12.75" customHeight="1">
      <c r="A173" s="30">
        <v>163</v>
      </c>
      <c r="B173" s="334" t="s">
        <v>365</v>
      </c>
      <c r="C173" s="320">
        <v>4701.05</v>
      </c>
      <c r="D173" s="321">
        <v>4730.333333333333</v>
      </c>
      <c r="E173" s="321">
        <v>4570.6666666666661</v>
      </c>
      <c r="F173" s="321">
        <v>4440.2833333333328</v>
      </c>
      <c r="G173" s="321">
        <v>4280.6166666666659</v>
      </c>
      <c r="H173" s="321">
        <v>4860.7166666666662</v>
      </c>
      <c r="I173" s="321">
        <v>5020.3833333333323</v>
      </c>
      <c r="J173" s="321">
        <v>5150.7666666666664</v>
      </c>
      <c r="K173" s="320">
        <v>4890</v>
      </c>
      <c r="L173" s="320">
        <v>4599.95</v>
      </c>
      <c r="M173" s="320">
        <v>0.16335</v>
      </c>
      <c r="N173" s="1"/>
      <c r="O173" s="1"/>
    </row>
    <row r="174" spans="1:15" ht="12.75" customHeight="1">
      <c r="A174" s="30">
        <v>164</v>
      </c>
      <c r="B174" s="334" t="s">
        <v>379</v>
      </c>
      <c r="C174" s="320">
        <v>851.4</v>
      </c>
      <c r="D174" s="321">
        <v>863.65</v>
      </c>
      <c r="E174" s="321">
        <v>822.65</v>
      </c>
      <c r="F174" s="321">
        <v>793.9</v>
      </c>
      <c r="G174" s="321">
        <v>752.9</v>
      </c>
      <c r="H174" s="321">
        <v>892.4</v>
      </c>
      <c r="I174" s="321">
        <v>933.4</v>
      </c>
      <c r="J174" s="321">
        <v>962.15</v>
      </c>
      <c r="K174" s="320">
        <v>904.65</v>
      </c>
      <c r="L174" s="320">
        <v>834.9</v>
      </c>
      <c r="M174" s="320">
        <v>25.10605</v>
      </c>
      <c r="N174" s="1"/>
      <c r="O174" s="1"/>
    </row>
    <row r="175" spans="1:15" ht="12.75" customHeight="1">
      <c r="A175" s="30">
        <v>165</v>
      </c>
      <c r="B175" s="334" t="s">
        <v>371</v>
      </c>
      <c r="C175" s="320">
        <v>1290.6500000000001</v>
      </c>
      <c r="D175" s="321">
        <v>1300.2166666666667</v>
      </c>
      <c r="E175" s="321">
        <v>1255.4333333333334</v>
      </c>
      <c r="F175" s="321">
        <v>1220.2166666666667</v>
      </c>
      <c r="G175" s="321">
        <v>1175.4333333333334</v>
      </c>
      <c r="H175" s="321">
        <v>1335.4333333333334</v>
      </c>
      <c r="I175" s="321">
        <v>1380.2166666666667</v>
      </c>
      <c r="J175" s="321">
        <v>1415.4333333333334</v>
      </c>
      <c r="K175" s="320">
        <v>1345</v>
      </c>
      <c r="L175" s="320">
        <v>1265</v>
      </c>
      <c r="M175" s="320">
        <v>2.97011</v>
      </c>
      <c r="N175" s="1"/>
      <c r="O175" s="1"/>
    </row>
    <row r="176" spans="1:15" ht="12.75" customHeight="1">
      <c r="A176" s="30">
        <v>166</v>
      </c>
      <c r="B176" s="334" t="s">
        <v>258</v>
      </c>
      <c r="C176" s="320">
        <v>490.8</v>
      </c>
      <c r="D176" s="321">
        <v>494.91666666666669</v>
      </c>
      <c r="E176" s="321">
        <v>485.88333333333338</v>
      </c>
      <c r="F176" s="321">
        <v>480.9666666666667</v>
      </c>
      <c r="G176" s="321">
        <v>471.93333333333339</v>
      </c>
      <c r="H176" s="321">
        <v>499.83333333333337</v>
      </c>
      <c r="I176" s="321">
        <v>508.86666666666667</v>
      </c>
      <c r="J176" s="321">
        <v>513.7833333333333</v>
      </c>
      <c r="K176" s="320">
        <v>503.95</v>
      </c>
      <c r="L176" s="320">
        <v>490</v>
      </c>
      <c r="M176" s="320">
        <v>1.2143999999999999</v>
      </c>
      <c r="N176" s="1"/>
      <c r="O176" s="1"/>
    </row>
    <row r="177" spans="1:15" ht="12.75" customHeight="1">
      <c r="A177" s="30">
        <v>167</v>
      </c>
      <c r="B177" s="334" t="s">
        <v>107</v>
      </c>
      <c r="C177" s="320">
        <v>775.05</v>
      </c>
      <c r="D177" s="321">
        <v>782.04999999999984</v>
      </c>
      <c r="E177" s="321">
        <v>758.54999999999973</v>
      </c>
      <c r="F177" s="321">
        <v>742.04999999999984</v>
      </c>
      <c r="G177" s="321">
        <v>718.54999999999973</v>
      </c>
      <c r="H177" s="321">
        <v>798.54999999999973</v>
      </c>
      <c r="I177" s="321">
        <v>822.05</v>
      </c>
      <c r="J177" s="321">
        <v>838.54999999999973</v>
      </c>
      <c r="K177" s="320">
        <v>805.55</v>
      </c>
      <c r="L177" s="320">
        <v>765.55</v>
      </c>
      <c r="M177" s="320">
        <v>10.043530000000001</v>
      </c>
      <c r="N177" s="1"/>
      <c r="O177" s="1"/>
    </row>
    <row r="178" spans="1:15" ht="12.75" customHeight="1">
      <c r="A178" s="30">
        <v>168</v>
      </c>
      <c r="B178" s="334" t="s">
        <v>259</v>
      </c>
      <c r="C178" s="320">
        <v>488.55</v>
      </c>
      <c r="D178" s="321">
        <v>482.68333333333339</v>
      </c>
      <c r="E178" s="321">
        <v>466.21666666666681</v>
      </c>
      <c r="F178" s="321">
        <v>443.88333333333344</v>
      </c>
      <c r="G178" s="321">
        <v>427.41666666666686</v>
      </c>
      <c r="H178" s="321">
        <v>505.01666666666677</v>
      </c>
      <c r="I178" s="321">
        <v>521.48333333333335</v>
      </c>
      <c r="J178" s="321">
        <v>543.81666666666672</v>
      </c>
      <c r="K178" s="320">
        <v>499.15</v>
      </c>
      <c r="L178" s="320">
        <v>460.35</v>
      </c>
      <c r="M178" s="320">
        <v>1.00223</v>
      </c>
      <c r="N178" s="1"/>
      <c r="O178" s="1"/>
    </row>
    <row r="179" spans="1:15" ht="12.75" customHeight="1">
      <c r="A179" s="30">
        <v>169</v>
      </c>
      <c r="B179" s="334" t="s">
        <v>108</v>
      </c>
      <c r="C179" s="320">
        <v>1565.95</v>
      </c>
      <c r="D179" s="321">
        <v>1577.6500000000003</v>
      </c>
      <c r="E179" s="321">
        <v>1527.1500000000005</v>
      </c>
      <c r="F179" s="321">
        <v>1488.3500000000001</v>
      </c>
      <c r="G179" s="321">
        <v>1437.8500000000004</v>
      </c>
      <c r="H179" s="321">
        <v>1616.4500000000007</v>
      </c>
      <c r="I179" s="321">
        <v>1666.9500000000003</v>
      </c>
      <c r="J179" s="321">
        <v>1705.7500000000009</v>
      </c>
      <c r="K179" s="320">
        <v>1628.15</v>
      </c>
      <c r="L179" s="320">
        <v>1538.85</v>
      </c>
      <c r="M179" s="320">
        <v>3.4839500000000001</v>
      </c>
      <c r="N179" s="1"/>
      <c r="O179" s="1"/>
    </row>
    <row r="180" spans="1:15" ht="12.75" customHeight="1">
      <c r="A180" s="30">
        <v>170</v>
      </c>
      <c r="B180" s="334" t="s">
        <v>380</v>
      </c>
      <c r="C180" s="320">
        <v>88.95</v>
      </c>
      <c r="D180" s="321">
        <v>89.483333333333334</v>
      </c>
      <c r="E180" s="321">
        <v>87.466666666666669</v>
      </c>
      <c r="F180" s="321">
        <v>85.983333333333334</v>
      </c>
      <c r="G180" s="321">
        <v>83.966666666666669</v>
      </c>
      <c r="H180" s="321">
        <v>90.966666666666669</v>
      </c>
      <c r="I180" s="321">
        <v>92.983333333333348</v>
      </c>
      <c r="J180" s="321">
        <v>94.466666666666669</v>
      </c>
      <c r="K180" s="320">
        <v>91.5</v>
      </c>
      <c r="L180" s="320">
        <v>88</v>
      </c>
      <c r="M180" s="320">
        <v>7.3927300000000002</v>
      </c>
      <c r="N180" s="1"/>
      <c r="O180" s="1"/>
    </row>
    <row r="181" spans="1:15" ht="12.75" customHeight="1">
      <c r="A181" s="30">
        <v>171</v>
      </c>
      <c r="B181" s="334" t="s">
        <v>109</v>
      </c>
      <c r="C181" s="320">
        <v>290.5</v>
      </c>
      <c r="D181" s="321">
        <v>292.53333333333336</v>
      </c>
      <c r="E181" s="321">
        <v>283.06666666666672</v>
      </c>
      <c r="F181" s="321">
        <v>275.63333333333338</v>
      </c>
      <c r="G181" s="321">
        <v>266.16666666666674</v>
      </c>
      <c r="H181" s="321">
        <v>299.9666666666667</v>
      </c>
      <c r="I181" s="321">
        <v>309.43333333333328</v>
      </c>
      <c r="J181" s="321">
        <v>316.86666666666667</v>
      </c>
      <c r="K181" s="320">
        <v>302</v>
      </c>
      <c r="L181" s="320">
        <v>285.10000000000002</v>
      </c>
      <c r="M181" s="320">
        <v>6.8428599999999999</v>
      </c>
      <c r="N181" s="1"/>
      <c r="O181" s="1"/>
    </row>
    <row r="182" spans="1:15" ht="12.75" customHeight="1">
      <c r="A182" s="30">
        <v>172</v>
      </c>
      <c r="B182" s="334" t="s">
        <v>372</v>
      </c>
      <c r="C182" s="320">
        <v>558.54999999999995</v>
      </c>
      <c r="D182" s="321">
        <v>557.26666666666665</v>
      </c>
      <c r="E182" s="321">
        <v>533.5333333333333</v>
      </c>
      <c r="F182" s="321">
        <v>508.51666666666665</v>
      </c>
      <c r="G182" s="321">
        <v>484.7833333333333</v>
      </c>
      <c r="H182" s="321">
        <v>582.2833333333333</v>
      </c>
      <c r="I182" s="321">
        <v>606.01666666666665</v>
      </c>
      <c r="J182" s="321">
        <v>631.0333333333333</v>
      </c>
      <c r="K182" s="320">
        <v>581</v>
      </c>
      <c r="L182" s="320">
        <v>532.25</v>
      </c>
      <c r="M182" s="320">
        <v>34.693019999999997</v>
      </c>
      <c r="N182" s="1"/>
      <c r="O182" s="1"/>
    </row>
    <row r="183" spans="1:15" ht="12.75" customHeight="1">
      <c r="A183" s="30">
        <v>173</v>
      </c>
      <c r="B183" s="334" t="s">
        <v>110</v>
      </c>
      <c r="C183" s="320">
        <v>1720.4</v>
      </c>
      <c r="D183" s="321">
        <v>1732.5</v>
      </c>
      <c r="E183" s="321">
        <v>1688</v>
      </c>
      <c r="F183" s="321">
        <v>1655.6</v>
      </c>
      <c r="G183" s="321">
        <v>1611.1</v>
      </c>
      <c r="H183" s="321">
        <v>1764.9</v>
      </c>
      <c r="I183" s="321">
        <v>1809.4</v>
      </c>
      <c r="J183" s="321">
        <v>1841.8000000000002</v>
      </c>
      <c r="K183" s="320">
        <v>1777</v>
      </c>
      <c r="L183" s="320">
        <v>1700.1</v>
      </c>
      <c r="M183" s="320">
        <v>7.4493</v>
      </c>
      <c r="N183" s="1"/>
      <c r="O183" s="1"/>
    </row>
    <row r="184" spans="1:15" ht="12.75" customHeight="1">
      <c r="A184" s="30">
        <v>174</v>
      </c>
      <c r="B184" s="334" t="s">
        <v>374</v>
      </c>
      <c r="C184" s="320">
        <v>189.75</v>
      </c>
      <c r="D184" s="321">
        <v>193</v>
      </c>
      <c r="E184" s="321">
        <v>182.3</v>
      </c>
      <c r="F184" s="321">
        <v>174.85000000000002</v>
      </c>
      <c r="G184" s="321">
        <v>164.15000000000003</v>
      </c>
      <c r="H184" s="321">
        <v>200.45</v>
      </c>
      <c r="I184" s="321">
        <v>211.14999999999998</v>
      </c>
      <c r="J184" s="321">
        <v>218.59999999999997</v>
      </c>
      <c r="K184" s="320">
        <v>203.7</v>
      </c>
      <c r="L184" s="320">
        <v>185.55</v>
      </c>
      <c r="M184" s="320">
        <v>30.910920000000001</v>
      </c>
      <c r="N184" s="1"/>
      <c r="O184" s="1"/>
    </row>
    <row r="185" spans="1:15" ht="12.75" customHeight="1">
      <c r="A185" s="30">
        <v>175</v>
      </c>
      <c r="B185" s="334" t="s">
        <v>375</v>
      </c>
      <c r="C185" s="320">
        <v>1715.85</v>
      </c>
      <c r="D185" s="321">
        <v>1723.0333333333335</v>
      </c>
      <c r="E185" s="321">
        <v>1692.5666666666671</v>
      </c>
      <c r="F185" s="321">
        <v>1669.2833333333335</v>
      </c>
      <c r="G185" s="321">
        <v>1638.8166666666671</v>
      </c>
      <c r="H185" s="321">
        <v>1746.3166666666671</v>
      </c>
      <c r="I185" s="321">
        <v>1776.7833333333338</v>
      </c>
      <c r="J185" s="321">
        <v>1800.0666666666671</v>
      </c>
      <c r="K185" s="320">
        <v>1753.5</v>
      </c>
      <c r="L185" s="320">
        <v>1699.75</v>
      </c>
      <c r="M185" s="320">
        <v>0.56089</v>
      </c>
      <c r="N185" s="1"/>
      <c r="O185" s="1"/>
    </row>
    <row r="186" spans="1:15" ht="12.75" customHeight="1">
      <c r="A186" s="30">
        <v>176</v>
      </c>
      <c r="B186" s="334" t="s">
        <v>381</v>
      </c>
      <c r="C186" s="320">
        <v>169.9</v>
      </c>
      <c r="D186" s="321">
        <v>172.56666666666669</v>
      </c>
      <c r="E186" s="321">
        <v>165.33333333333337</v>
      </c>
      <c r="F186" s="321">
        <v>160.76666666666668</v>
      </c>
      <c r="G186" s="321">
        <v>153.53333333333336</v>
      </c>
      <c r="H186" s="321">
        <v>177.13333333333338</v>
      </c>
      <c r="I186" s="321">
        <v>184.36666666666667</v>
      </c>
      <c r="J186" s="321">
        <v>188.93333333333339</v>
      </c>
      <c r="K186" s="320">
        <v>179.8</v>
      </c>
      <c r="L186" s="320">
        <v>168</v>
      </c>
      <c r="M186" s="320">
        <v>39.50938</v>
      </c>
      <c r="N186" s="1"/>
      <c r="O186" s="1"/>
    </row>
    <row r="187" spans="1:15" ht="12.75" customHeight="1">
      <c r="A187" s="30">
        <v>177</v>
      </c>
      <c r="B187" s="334" t="s">
        <v>260</v>
      </c>
      <c r="C187" s="320">
        <v>276.39999999999998</v>
      </c>
      <c r="D187" s="321">
        <v>277.13333333333333</v>
      </c>
      <c r="E187" s="321">
        <v>270.66666666666663</v>
      </c>
      <c r="F187" s="321">
        <v>264.93333333333328</v>
      </c>
      <c r="G187" s="321">
        <v>258.46666666666658</v>
      </c>
      <c r="H187" s="321">
        <v>282.86666666666667</v>
      </c>
      <c r="I187" s="321">
        <v>289.33333333333337</v>
      </c>
      <c r="J187" s="321">
        <v>295.06666666666672</v>
      </c>
      <c r="K187" s="320">
        <v>283.60000000000002</v>
      </c>
      <c r="L187" s="320">
        <v>271.39999999999998</v>
      </c>
      <c r="M187" s="320">
        <v>10.64495</v>
      </c>
      <c r="N187" s="1"/>
      <c r="O187" s="1"/>
    </row>
    <row r="188" spans="1:15" ht="12.75" customHeight="1">
      <c r="A188" s="30">
        <v>178</v>
      </c>
      <c r="B188" s="334" t="s">
        <v>376</v>
      </c>
      <c r="C188" s="320">
        <v>879.35</v>
      </c>
      <c r="D188" s="321">
        <v>891.5</v>
      </c>
      <c r="E188" s="321">
        <v>845</v>
      </c>
      <c r="F188" s="321">
        <v>810.65</v>
      </c>
      <c r="G188" s="321">
        <v>764.15</v>
      </c>
      <c r="H188" s="321">
        <v>925.85</v>
      </c>
      <c r="I188" s="321">
        <v>972.35</v>
      </c>
      <c r="J188" s="321">
        <v>1006.7</v>
      </c>
      <c r="K188" s="320">
        <v>938</v>
      </c>
      <c r="L188" s="320">
        <v>857.15</v>
      </c>
      <c r="M188" s="320">
        <v>6.1000500000000004</v>
      </c>
      <c r="N188" s="1"/>
      <c r="O188" s="1"/>
    </row>
    <row r="189" spans="1:15" ht="12.75" customHeight="1">
      <c r="A189" s="30">
        <v>179</v>
      </c>
      <c r="B189" s="334" t="s">
        <v>111</v>
      </c>
      <c r="C189" s="320">
        <v>511.65</v>
      </c>
      <c r="D189" s="321">
        <v>517.19999999999993</v>
      </c>
      <c r="E189" s="321">
        <v>499.44999999999982</v>
      </c>
      <c r="F189" s="321">
        <v>487.24999999999989</v>
      </c>
      <c r="G189" s="321">
        <v>469.49999999999977</v>
      </c>
      <c r="H189" s="321">
        <v>529.39999999999986</v>
      </c>
      <c r="I189" s="321">
        <v>547.15000000000009</v>
      </c>
      <c r="J189" s="321">
        <v>559.34999999999991</v>
      </c>
      <c r="K189" s="320">
        <v>534.95000000000005</v>
      </c>
      <c r="L189" s="320">
        <v>505</v>
      </c>
      <c r="M189" s="320">
        <v>8.9653700000000001</v>
      </c>
      <c r="N189" s="1"/>
      <c r="O189" s="1"/>
    </row>
    <row r="190" spans="1:15" ht="12.75" customHeight="1">
      <c r="A190" s="30">
        <v>180</v>
      </c>
      <c r="B190" s="334" t="s">
        <v>261</v>
      </c>
      <c r="C190" s="320">
        <v>1690.65</v>
      </c>
      <c r="D190" s="321">
        <v>1705.8166666666666</v>
      </c>
      <c r="E190" s="321">
        <v>1653.6333333333332</v>
      </c>
      <c r="F190" s="321">
        <v>1616.6166666666666</v>
      </c>
      <c r="G190" s="321">
        <v>1564.4333333333332</v>
      </c>
      <c r="H190" s="321">
        <v>1742.8333333333333</v>
      </c>
      <c r="I190" s="321">
        <v>1795.0166666666667</v>
      </c>
      <c r="J190" s="321">
        <v>1832.0333333333333</v>
      </c>
      <c r="K190" s="320">
        <v>1758</v>
      </c>
      <c r="L190" s="320">
        <v>1668.8</v>
      </c>
      <c r="M190" s="320">
        <v>10.4354</v>
      </c>
      <c r="N190" s="1"/>
      <c r="O190" s="1"/>
    </row>
    <row r="191" spans="1:15" ht="12.75" customHeight="1">
      <c r="A191" s="30">
        <v>181</v>
      </c>
      <c r="B191" s="334" t="s">
        <v>385</v>
      </c>
      <c r="C191" s="320">
        <v>1005.7</v>
      </c>
      <c r="D191" s="321">
        <v>1029.5666666666666</v>
      </c>
      <c r="E191" s="321">
        <v>976.13333333333321</v>
      </c>
      <c r="F191" s="321">
        <v>946.56666666666661</v>
      </c>
      <c r="G191" s="321">
        <v>893.13333333333321</v>
      </c>
      <c r="H191" s="321">
        <v>1059.1333333333332</v>
      </c>
      <c r="I191" s="321">
        <v>1112.5666666666666</v>
      </c>
      <c r="J191" s="321">
        <v>1142.1333333333332</v>
      </c>
      <c r="K191" s="320">
        <v>1083</v>
      </c>
      <c r="L191" s="320">
        <v>1000</v>
      </c>
      <c r="M191" s="320">
        <v>3.8218700000000001</v>
      </c>
      <c r="N191" s="1"/>
      <c r="O191" s="1"/>
    </row>
    <row r="192" spans="1:15" ht="12.75" customHeight="1">
      <c r="A192" s="30">
        <v>182</v>
      </c>
      <c r="B192" s="334" t="s">
        <v>831</v>
      </c>
      <c r="C192" s="320">
        <v>20.149999999999999</v>
      </c>
      <c r="D192" s="321">
        <v>20.150000000000002</v>
      </c>
      <c r="E192" s="321">
        <v>19.500000000000004</v>
      </c>
      <c r="F192" s="321">
        <v>18.850000000000001</v>
      </c>
      <c r="G192" s="321">
        <v>18.200000000000003</v>
      </c>
      <c r="H192" s="321">
        <v>20.800000000000004</v>
      </c>
      <c r="I192" s="321">
        <v>21.450000000000003</v>
      </c>
      <c r="J192" s="321">
        <v>22.100000000000005</v>
      </c>
      <c r="K192" s="320">
        <v>20.8</v>
      </c>
      <c r="L192" s="320">
        <v>19.5</v>
      </c>
      <c r="M192" s="320">
        <v>117.85507</v>
      </c>
      <c r="N192" s="1"/>
      <c r="O192" s="1"/>
    </row>
    <row r="193" spans="1:15" ht="12.75" customHeight="1">
      <c r="A193" s="30">
        <v>183</v>
      </c>
      <c r="B193" s="334" t="s">
        <v>386</v>
      </c>
      <c r="C193" s="320">
        <v>1109</v>
      </c>
      <c r="D193" s="321">
        <v>1102.8333333333333</v>
      </c>
      <c r="E193" s="321">
        <v>1080.6666666666665</v>
      </c>
      <c r="F193" s="321">
        <v>1052.3333333333333</v>
      </c>
      <c r="G193" s="321">
        <v>1030.1666666666665</v>
      </c>
      <c r="H193" s="321">
        <v>1131.1666666666665</v>
      </c>
      <c r="I193" s="321">
        <v>1153.333333333333</v>
      </c>
      <c r="J193" s="321">
        <v>1181.6666666666665</v>
      </c>
      <c r="K193" s="320">
        <v>1125</v>
      </c>
      <c r="L193" s="320">
        <v>1074.5</v>
      </c>
      <c r="M193" s="320">
        <v>0.88116000000000005</v>
      </c>
      <c r="N193" s="1"/>
      <c r="O193" s="1"/>
    </row>
    <row r="194" spans="1:15" ht="12.75" customHeight="1">
      <c r="A194" s="30">
        <v>184</v>
      </c>
      <c r="B194" s="334" t="s">
        <v>112</v>
      </c>
      <c r="C194" s="320">
        <v>1285.8</v>
      </c>
      <c r="D194" s="321">
        <v>1286.1833333333334</v>
      </c>
      <c r="E194" s="321">
        <v>1266.5666666666668</v>
      </c>
      <c r="F194" s="321">
        <v>1247.3333333333335</v>
      </c>
      <c r="G194" s="321">
        <v>1227.7166666666669</v>
      </c>
      <c r="H194" s="321">
        <v>1305.4166666666667</v>
      </c>
      <c r="I194" s="321">
        <v>1325.0333333333335</v>
      </c>
      <c r="J194" s="321">
        <v>1344.2666666666667</v>
      </c>
      <c r="K194" s="320">
        <v>1305.8</v>
      </c>
      <c r="L194" s="320">
        <v>1266.95</v>
      </c>
      <c r="M194" s="320">
        <v>10.33067</v>
      </c>
      <c r="N194" s="1"/>
      <c r="O194" s="1"/>
    </row>
    <row r="195" spans="1:15" ht="12.75" customHeight="1">
      <c r="A195" s="30">
        <v>185</v>
      </c>
      <c r="B195" s="334" t="s">
        <v>113</v>
      </c>
      <c r="C195" s="320">
        <v>1070.25</v>
      </c>
      <c r="D195" s="321">
        <v>1081.6499999999999</v>
      </c>
      <c r="E195" s="321">
        <v>1047.3499999999997</v>
      </c>
      <c r="F195" s="321">
        <v>1024.4499999999998</v>
      </c>
      <c r="G195" s="321">
        <v>990.14999999999964</v>
      </c>
      <c r="H195" s="321">
        <v>1104.5499999999997</v>
      </c>
      <c r="I195" s="321">
        <v>1138.8499999999999</v>
      </c>
      <c r="J195" s="321">
        <v>1161.7499999999998</v>
      </c>
      <c r="K195" s="320">
        <v>1115.95</v>
      </c>
      <c r="L195" s="320">
        <v>1058.75</v>
      </c>
      <c r="M195" s="320">
        <v>34.224310000000003</v>
      </c>
      <c r="N195" s="1"/>
      <c r="O195" s="1"/>
    </row>
    <row r="196" spans="1:15" ht="12.75" customHeight="1">
      <c r="A196" s="30">
        <v>186</v>
      </c>
      <c r="B196" s="334" t="s">
        <v>114</v>
      </c>
      <c r="C196" s="320">
        <v>2140.1999999999998</v>
      </c>
      <c r="D196" s="321">
        <v>2174.1166666666668</v>
      </c>
      <c r="E196" s="321">
        <v>2077.3333333333335</v>
      </c>
      <c r="F196" s="321">
        <v>2014.4666666666667</v>
      </c>
      <c r="G196" s="321">
        <v>1917.6833333333334</v>
      </c>
      <c r="H196" s="321">
        <v>2236.9833333333336</v>
      </c>
      <c r="I196" s="321">
        <v>2333.7666666666664</v>
      </c>
      <c r="J196" s="321">
        <v>2396.6333333333337</v>
      </c>
      <c r="K196" s="320">
        <v>2270.9</v>
      </c>
      <c r="L196" s="320">
        <v>2111.25</v>
      </c>
      <c r="M196" s="320">
        <v>200.50720000000001</v>
      </c>
      <c r="N196" s="1"/>
      <c r="O196" s="1"/>
    </row>
    <row r="197" spans="1:15" ht="12.75" customHeight="1">
      <c r="A197" s="30">
        <v>187</v>
      </c>
      <c r="B197" s="334" t="s">
        <v>115</v>
      </c>
      <c r="C197" s="320">
        <v>2109.5500000000002</v>
      </c>
      <c r="D197" s="321">
        <v>2132.3333333333335</v>
      </c>
      <c r="E197" s="321">
        <v>2055.416666666667</v>
      </c>
      <c r="F197" s="321">
        <v>2001.2833333333333</v>
      </c>
      <c r="G197" s="321">
        <v>1924.3666666666668</v>
      </c>
      <c r="H197" s="321">
        <v>2186.4666666666672</v>
      </c>
      <c r="I197" s="321">
        <v>2263.3833333333341</v>
      </c>
      <c r="J197" s="321">
        <v>2317.5166666666673</v>
      </c>
      <c r="K197" s="320">
        <v>2209.25</v>
      </c>
      <c r="L197" s="320">
        <v>2078.1999999999998</v>
      </c>
      <c r="M197" s="320">
        <v>2.0604300000000002</v>
      </c>
      <c r="N197" s="1"/>
      <c r="O197" s="1"/>
    </row>
    <row r="198" spans="1:15" ht="12.75" customHeight="1">
      <c r="A198" s="30">
        <v>188</v>
      </c>
      <c r="B198" s="334" t="s">
        <v>116</v>
      </c>
      <c r="C198" s="320">
        <v>1342.2</v>
      </c>
      <c r="D198" s="321">
        <v>1352.9166666666667</v>
      </c>
      <c r="E198" s="321">
        <v>1316.2833333333335</v>
      </c>
      <c r="F198" s="321">
        <v>1290.3666666666668</v>
      </c>
      <c r="G198" s="321">
        <v>1253.7333333333336</v>
      </c>
      <c r="H198" s="321">
        <v>1378.8333333333335</v>
      </c>
      <c r="I198" s="321">
        <v>1415.4666666666667</v>
      </c>
      <c r="J198" s="321">
        <v>1441.3833333333334</v>
      </c>
      <c r="K198" s="320">
        <v>1389.55</v>
      </c>
      <c r="L198" s="320">
        <v>1327</v>
      </c>
      <c r="M198" s="320">
        <v>370.48011000000002</v>
      </c>
      <c r="N198" s="1"/>
      <c r="O198" s="1"/>
    </row>
    <row r="199" spans="1:15" ht="12.75" customHeight="1">
      <c r="A199" s="30">
        <v>189</v>
      </c>
      <c r="B199" s="334" t="s">
        <v>117</v>
      </c>
      <c r="C199" s="320">
        <v>546.70000000000005</v>
      </c>
      <c r="D199" s="321">
        <v>556.19999999999993</v>
      </c>
      <c r="E199" s="321">
        <v>532.49999999999989</v>
      </c>
      <c r="F199" s="321">
        <v>518.29999999999995</v>
      </c>
      <c r="G199" s="321">
        <v>494.59999999999991</v>
      </c>
      <c r="H199" s="321">
        <v>570.39999999999986</v>
      </c>
      <c r="I199" s="321">
        <v>594.09999999999991</v>
      </c>
      <c r="J199" s="321">
        <v>608.29999999999984</v>
      </c>
      <c r="K199" s="320">
        <v>579.9</v>
      </c>
      <c r="L199" s="320">
        <v>542</v>
      </c>
      <c r="M199" s="320">
        <v>29.58108</v>
      </c>
      <c r="N199" s="1"/>
      <c r="O199" s="1"/>
    </row>
    <row r="200" spans="1:15" ht="12.75" customHeight="1">
      <c r="A200" s="30">
        <v>190</v>
      </c>
      <c r="B200" s="334" t="s">
        <v>383</v>
      </c>
      <c r="C200" s="320">
        <v>1318.75</v>
      </c>
      <c r="D200" s="321">
        <v>1334.5833333333333</v>
      </c>
      <c r="E200" s="321">
        <v>1282.1666666666665</v>
      </c>
      <c r="F200" s="321">
        <v>1245.5833333333333</v>
      </c>
      <c r="G200" s="321">
        <v>1193.1666666666665</v>
      </c>
      <c r="H200" s="321">
        <v>1371.1666666666665</v>
      </c>
      <c r="I200" s="321">
        <v>1423.583333333333</v>
      </c>
      <c r="J200" s="321">
        <v>1460.1666666666665</v>
      </c>
      <c r="K200" s="320">
        <v>1387</v>
      </c>
      <c r="L200" s="320">
        <v>1298</v>
      </c>
      <c r="M200" s="320">
        <v>6.3482500000000002</v>
      </c>
      <c r="N200" s="1"/>
      <c r="O200" s="1"/>
    </row>
    <row r="201" spans="1:15" ht="12.75" customHeight="1">
      <c r="A201" s="30">
        <v>191</v>
      </c>
      <c r="B201" s="334" t="s">
        <v>387</v>
      </c>
      <c r="C201" s="320">
        <v>201.35</v>
      </c>
      <c r="D201" s="321">
        <v>201.16666666666666</v>
      </c>
      <c r="E201" s="321">
        <v>197.33333333333331</v>
      </c>
      <c r="F201" s="321">
        <v>193.31666666666666</v>
      </c>
      <c r="G201" s="321">
        <v>189.48333333333332</v>
      </c>
      <c r="H201" s="321">
        <v>205.18333333333331</v>
      </c>
      <c r="I201" s="321">
        <v>209.01666666666662</v>
      </c>
      <c r="J201" s="321">
        <v>213.0333333333333</v>
      </c>
      <c r="K201" s="320">
        <v>205</v>
      </c>
      <c r="L201" s="320">
        <v>197.15</v>
      </c>
      <c r="M201" s="320">
        <v>1.6279300000000001</v>
      </c>
      <c r="N201" s="1"/>
      <c r="O201" s="1"/>
    </row>
    <row r="202" spans="1:15" ht="12.75" customHeight="1">
      <c r="A202" s="30">
        <v>192</v>
      </c>
      <c r="B202" s="334" t="s">
        <v>388</v>
      </c>
      <c r="C202" s="320">
        <v>120</v>
      </c>
      <c r="D202" s="321">
        <v>121.16666666666667</v>
      </c>
      <c r="E202" s="321">
        <v>117.53333333333335</v>
      </c>
      <c r="F202" s="321">
        <v>115.06666666666668</v>
      </c>
      <c r="G202" s="321">
        <v>111.43333333333335</v>
      </c>
      <c r="H202" s="321">
        <v>123.63333333333334</v>
      </c>
      <c r="I202" s="321">
        <v>127.26666666666667</v>
      </c>
      <c r="J202" s="321">
        <v>129.73333333333335</v>
      </c>
      <c r="K202" s="320">
        <v>124.8</v>
      </c>
      <c r="L202" s="320">
        <v>118.7</v>
      </c>
      <c r="M202" s="320">
        <v>7.9477399999999996</v>
      </c>
      <c r="N202" s="1"/>
      <c r="O202" s="1"/>
    </row>
    <row r="203" spans="1:15" ht="12.75" customHeight="1">
      <c r="A203" s="30">
        <v>193</v>
      </c>
      <c r="B203" s="334" t="s">
        <v>118</v>
      </c>
      <c r="C203" s="320">
        <v>2263.25</v>
      </c>
      <c r="D203" s="321">
        <v>2277.7166666666667</v>
      </c>
      <c r="E203" s="321">
        <v>2227.9333333333334</v>
      </c>
      <c r="F203" s="321">
        <v>2192.6166666666668</v>
      </c>
      <c r="G203" s="321">
        <v>2142.8333333333335</v>
      </c>
      <c r="H203" s="321">
        <v>2313.0333333333333</v>
      </c>
      <c r="I203" s="321">
        <v>2362.8166666666671</v>
      </c>
      <c r="J203" s="321">
        <v>2398.1333333333332</v>
      </c>
      <c r="K203" s="320">
        <v>2327.5</v>
      </c>
      <c r="L203" s="320">
        <v>2242.4</v>
      </c>
      <c r="M203" s="320">
        <v>4.8446600000000002</v>
      </c>
      <c r="N203" s="1"/>
      <c r="O203" s="1"/>
    </row>
    <row r="204" spans="1:15" ht="12.75" customHeight="1">
      <c r="A204" s="30">
        <v>194</v>
      </c>
      <c r="B204" s="334" t="s">
        <v>384</v>
      </c>
      <c r="C204" s="320">
        <v>76.650000000000006</v>
      </c>
      <c r="D204" s="321">
        <v>77.149999999999991</v>
      </c>
      <c r="E204" s="321">
        <v>74.499999999999986</v>
      </c>
      <c r="F204" s="321">
        <v>72.349999999999994</v>
      </c>
      <c r="G204" s="321">
        <v>69.699999999999989</v>
      </c>
      <c r="H204" s="321">
        <v>79.299999999999983</v>
      </c>
      <c r="I204" s="321">
        <v>81.949999999999989</v>
      </c>
      <c r="J204" s="321">
        <v>84.09999999999998</v>
      </c>
      <c r="K204" s="320">
        <v>79.8</v>
      </c>
      <c r="L204" s="320">
        <v>75</v>
      </c>
      <c r="M204" s="320">
        <v>68.518940000000001</v>
      </c>
      <c r="N204" s="1"/>
      <c r="O204" s="1"/>
    </row>
    <row r="205" spans="1:15" ht="12.75" customHeight="1">
      <c r="A205" s="30">
        <v>195</v>
      </c>
      <c r="B205" s="334" t="s">
        <v>832</v>
      </c>
      <c r="C205" s="320">
        <v>1102.3</v>
      </c>
      <c r="D205" s="321">
        <v>1111.1000000000001</v>
      </c>
      <c r="E205" s="321">
        <v>1086.2000000000003</v>
      </c>
      <c r="F205" s="321">
        <v>1070.1000000000001</v>
      </c>
      <c r="G205" s="321">
        <v>1045.2000000000003</v>
      </c>
      <c r="H205" s="321">
        <v>1127.2000000000003</v>
      </c>
      <c r="I205" s="321">
        <v>1152.1000000000004</v>
      </c>
      <c r="J205" s="321">
        <v>1168.2000000000003</v>
      </c>
      <c r="K205" s="320">
        <v>1136</v>
      </c>
      <c r="L205" s="320">
        <v>1095</v>
      </c>
      <c r="M205" s="320">
        <v>0.75907999999999998</v>
      </c>
      <c r="N205" s="1"/>
      <c r="O205" s="1"/>
    </row>
    <row r="206" spans="1:15" ht="12.75" customHeight="1">
      <c r="A206" s="30">
        <v>196</v>
      </c>
      <c r="B206" s="334" t="s">
        <v>821</v>
      </c>
      <c r="C206" s="320">
        <v>419</v>
      </c>
      <c r="D206" s="321">
        <v>421.01666666666665</v>
      </c>
      <c r="E206" s="321">
        <v>412.98333333333329</v>
      </c>
      <c r="F206" s="321">
        <v>406.96666666666664</v>
      </c>
      <c r="G206" s="321">
        <v>398.93333333333328</v>
      </c>
      <c r="H206" s="321">
        <v>427.0333333333333</v>
      </c>
      <c r="I206" s="321">
        <v>435.06666666666661</v>
      </c>
      <c r="J206" s="321">
        <v>441.08333333333331</v>
      </c>
      <c r="K206" s="320">
        <v>429.05</v>
      </c>
      <c r="L206" s="320">
        <v>415</v>
      </c>
      <c r="M206" s="320">
        <v>0.94006000000000001</v>
      </c>
      <c r="N206" s="1"/>
      <c r="O206" s="1"/>
    </row>
    <row r="207" spans="1:15" ht="12.75" customHeight="1">
      <c r="A207" s="30">
        <v>197</v>
      </c>
      <c r="B207" s="334" t="s">
        <v>120</v>
      </c>
      <c r="C207" s="320">
        <v>540.79999999999995</v>
      </c>
      <c r="D207" s="321">
        <v>544.86666666666667</v>
      </c>
      <c r="E207" s="321">
        <v>533.5333333333333</v>
      </c>
      <c r="F207" s="321">
        <v>526.26666666666665</v>
      </c>
      <c r="G207" s="321">
        <v>514.93333333333328</v>
      </c>
      <c r="H207" s="321">
        <v>552.13333333333333</v>
      </c>
      <c r="I207" s="321">
        <v>563.46666666666658</v>
      </c>
      <c r="J207" s="321">
        <v>570.73333333333335</v>
      </c>
      <c r="K207" s="320">
        <v>556.20000000000005</v>
      </c>
      <c r="L207" s="320">
        <v>537.6</v>
      </c>
      <c r="M207" s="320">
        <v>81.431010000000001</v>
      </c>
      <c r="N207" s="1"/>
      <c r="O207" s="1"/>
    </row>
    <row r="208" spans="1:15" ht="12.75" customHeight="1">
      <c r="A208" s="30">
        <v>198</v>
      </c>
      <c r="B208" s="334" t="s">
        <v>389</v>
      </c>
      <c r="C208" s="320">
        <v>124.15</v>
      </c>
      <c r="D208" s="321">
        <v>124.91666666666667</v>
      </c>
      <c r="E208" s="321">
        <v>120.33333333333334</v>
      </c>
      <c r="F208" s="321">
        <v>116.51666666666667</v>
      </c>
      <c r="G208" s="321">
        <v>111.93333333333334</v>
      </c>
      <c r="H208" s="321">
        <v>128.73333333333335</v>
      </c>
      <c r="I208" s="321">
        <v>133.31666666666669</v>
      </c>
      <c r="J208" s="321">
        <v>137.13333333333335</v>
      </c>
      <c r="K208" s="320">
        <v>129.5</v>
      </c>
      <c r="L208" s="320">
        <v>121.1</v>
      </c>
      <c r="M208" s="320">
        <v>187.01537999999999</v>
      </c>
      <c r="N208" s="1"/>
      <c r="O208" s="1"/>
    </row>
    <row r="209" spans="1:15" ht="12.75" customHeight="1">
      <c r="A209" s="30">
        <v>199</v>
      </c>
      <c r="B209" s="334" t="s">
        <v>121</v>
      </c>
      <c r="C209" s="320">
        <v>293</v>
      </c>
      <c r="D209" s="321">
        <v>292.06666666666666</v>
      </c>
      <c r="E209" s="321">
        <v>286.13333333333333</v>
      </c>
      <c r="F209" s="321">
        <v>279.26666666666665</v>
      </c>
      <c r="G209" s="321">
        <v>273.33333333333331</v>
      </c>
      <c r="H209" s="321">
        <v>298.93333333333334</v>
      </c>
      <c r="I209" s="321">
        <v>304.86666666666662</v>
      </c>
      <c r="J209" s="321">
        <v>311.73333333333335</v>
      </c>
      <c r="K209" s="320">
        <v>298</v>
      </c>
      <c r="L209" s="320">
        <v>285.2</v>
      </c>
      <c r="M209" s="320">
        <v>73.574330000000003</v>
      </c>
      <c r="N209" s="1"/>
      <c r="O209" s="1"/>
    </row>
    <row r="210" spans="1:15" ht="12.75" customHeight="1">
      <c r="A210" s="30">
        <v>200</v>
      </c>
      <c r="B210" s="334" t="s">
        <v>122</v>
      </c>
      <c r="C210" s="320">
        <v>2113.0500000000002</v>
      </c>
      <c r="D210" s="321">
        <v>2140.3166666666666</v>
      </c>
      <c r="E210" s="321">
        <v>2073.7833333333333</v>
      </c>
      <c r="F210" s="321">
        <v>2034.5166666666669</v>
      </c>
      <c r="G210" s="321">
        <v>1967.9833333333336</v>
      </c>
      <c r="H210" s="321">
        <v>2179.583333333333</v>
      </c>
      <c r="I210" s="321">
        <v>2246.1166666666659</v>
      </c>
      <c r="J210" s="321">
        <v>2285.3833333333328</v>
      </c>
      <c r="K210" s="320">
        <v>2206.85</v>
      </c>
      <c r="L210" s="320">
        <v>2101.0500000000002</v>
      </c>
      <c r="M210" s="320">
        <v>17.75996</v>
      </c>
      <c r="N210" s="1"/>
      <c r="O210" s="1"/>
    </row>
    <row r="211" spans="1:15" ht="12.75" customHeight="1">
      <c r="A211" s="30">
        <v>201</v>
      </c>
      <c r="B211" s="334" t="s">
        <v>262</v>
      </c>
      <c r="C211" s="320">
        <v>341.45</v>
      </c>
      <c r="D211" s="321">
        <v>341.51666666666671</v>
      </c>
      <c r="E211" s="321">
        <v>333.03333333333342</v>
      </c>
      <c r="F211" s="321">
        <v>324.61666666666673</v>
      </c>
      <c r="G211" s="321">
        <v>316.13333333333344</v>
      </c>
      <c r="H211" s="321">
        <v>349.93333333333339</v>
      </c>
      <c r="I211" s="321">
        <v>358.41666666666663</v>
      </c>
      <c r="J211" s="321">
        <v>366.83333333333337</v>
      </c>
      <c r="K211" s="320">
        <v>350</v>
      </c>
      <c r="L211" s="320">
        <v>333.1</v>
      </c>
      <c r="M211" s="320">
        <v>5.4396000000000004</v>
      </c>
      <c r="N211" s="1"/>
      <c r="O211" s="1"/>
    </row>
    <row r="212" spans="1:15" ht="12.75" customHeight="1">
      <c r="A212" s="30">
        <v>202</v>
      </c>
      <c r="B212" s="334" t="s">
        <v>833</v>
      </c>
      <c r="C212" s="320">
        <v>737.85</v>
      </c>
      <c r="D212" s="321">
        <v>742.4</v>
      </c>
      <c r="E212" s="321">
        <v>725.44999999999993</v>
      </c>
      <c r="F212" s="321">
        <v>713.05</v>
      </c>
      <c r="G212" s="321">
        <v>696.09999999999991</v>
      </c>
      <c r="H212" s="321">
        <v>754.8</v>
      </c>
      <c r="I212" s="321">
        <v>771.75</v>
      </c>
      <c r="J212" s="321">
        <v>784.15</v>
      </c>
      <c r="K212" s="320">
        <v>759.35</v>
      </c>
      <c r="L212" s="320">
        <v>730</v>
      </c>
      <c r="M212" s="320">
        <v>0.48502000000000001</v>
      </c>
      <c r="N212" s="1"/>
      <c r="O212" s="1"/>
    </row>
    <row r="213" spans="1:15" ht="12.75" customHeight="1">
      <c r="A213" s="30">
        <v>203</v>
      </c>
      <c r="B213" s="334" t="s">
        <v>390</v>
      </c>
      <c r="C213" s="320">
        <v>40161.949999999997</v>
      </c>
      <c r="D213" s="321">
        <v>40143.599999999999</v>
      </c>
      <c r="E213" s="321">
        <v>39568.35</v>
      </c>
      <c r="F213" s="321">
        <v>38974.75</v>
      </c>
      <c r="G213" s="321">
        <v>38399.5</v>
      </c>
      <c r="H213" s="321">
        <v>40737.199999999997</v>
      </c>
      <c r="I213" s="321">
        <v>41312.449999999997</v>
      </c>
      <c r="J213" s="321">
        <v>41906.049999999996</v>
      </c>
      <c r="K213" s="320">
        <v>40718.85</v>
      </c>
      <c r="L213" s="320">
        <v>39550</v>
      </c>
      <c r="M213" s="320">
        <v>7.7539999999999998E-2</v>
      </c>
      <c r="N213" s="1"/>
      <c r="O213" s="1"/>
    </row>
    <row r="214" spans="1:15" ht="12.75" customHeight="1">
      <c r="A214" s="30">
        <v>204</v>
      </c>
      <c r="B214" s="334" t="s">
        <v>391</v>
      </c>
      <c r="C214" s="320">
        <v>36</v>
      </c>
      <c r="D214" s="321">
        <v>36.283333333333331</v>
      </c>
      <c r="E214" s="321">
        <v>35.216666666666661</v>
      </c>
      <c r="F214" s="321">
        <v>34.43333333333333</v>
      </c>
      <c r="G214" s="321">
        <v>33.36666666666666</v>
      </c>
      <c r="H214" s="321">
        <v>37.066666666666663</v>
      </c>
      <c r="I214" s="321">
        <v>38.133333333333326</v>
      </c>
      <c r="J214" s="321">
        <v>38.916666666666664</v>
      </c>
      <c r="K214" s="320">
        <v>37.35</v>
      </c>
      <c r="L214" s="320">
        <v>35.5</v>
      </c>
      <c r="M214" s="320">
        <v>18.088039999999999</v>
      </c>
      <c r="N214" s="1"/>
      <c r="O214" s="1"/>
    </row>
    <row r="215" spans="1:15" ht="12.75" customHeight="1">
      <c r="A215" s="30">
        <v>205</v>
      </c>
      <c r="B215" s="334" t="s">
        <v>403</v>
      </c>
      <c r="C215" s="320">
        <v>97.1</v>
      </c>
      <c r="D215" s="321">
        <v>98.600000000000009</v>
      </c>
      <c r="E215" s="321">
        <v>93.300000000000011</v>
      </c>
      <c r="F215" s="321">
        <v>89.5</v>
      </c>
      <c r="G215" s="321">
        <v>84.2</v>
      </c>
      <c r="H215" s="321">
        <v>102.40000000000002</v>
      </c>
      <c r="I215" s="321">
        <v>107.7</v>
      </c>
      <c r="J215" s="321">
        <v>111.50000000000003</v>
      </c>
      <c r="K215" s="320">
        <v>103.9</v>
      </c>
      <c r="L215" s="320">
        <v>94.8</v>
      </c>
      <c r="M215" s="320">
        <v>168.4333</v>
      </c>
      <c r="N215" s="1"/>
      <c r="O215" s="1"/>
    </row>
    <row r="216" spans="1:15" ht="12.75" customHeight="1">
      <c r="A216" s="30">
        <v>206</v>
      </c>
      <c r="B216" s="334" t="s">
        <v>123</v>
      </c>
      <c r="C216" s="320">
        <v>157.15</v>
      </c>
      <c r="D216" s="321">
        <v>158.46666666666667</v>
      </c>
      <c r="E216" s="321">
        <v>152.68333333333334</v>
      </c>
      <c r="F216" s="321">
        <v>148.21666666666667</v>
      </c>
      <c r="G216" s="321">
        <v>142.43333333333334</v>
      </c>
      <c r="H216" s="321">
        <v>162.93333333333334</v>
      </c>
      <c r="I216" s="321">
        <v>168.7166666666667</v>
      </c>
      <c r="J216" s="321">
        <v>173.18333333333334</v>
      </c>
      <c r="K216" s="320">
        <v>164.25</v>
      </c>
      <c r="L216" s="320">
        <v>154</v>
      </c>
      <c r="M216" s="320">
        <v>76.905749999999998</v>
      </c>
      <c r="N216" s="1"/>
      <c r="O216" s="1"/>
    </row>
    <row r="217" spans="1:15" ht="12.75" customHeight="1">
      <c r="A217" s="30">
        <v>207</v>
      </c>
      <c r="B217" s="334" t="s">
        <v>124</v>
      </c>
      <c r="C217" s="320">
        <v>766.3</v>
      </c>
      <c r="D217" s="321">
        <v>767.06666666666661</v>
      </c>
      <c r="E217" s="321">
        <v>756.23333333333323</v>
      </c>
      <c r="F217" s="321">
        <v>746.16666666666663</v>
      </c>
      <c r="G217" s="321">
        <v>735.33333333333326</v>
      </c>
      <c r="H217" s="321">
        <v>777.13333333333321</v>
      </c>
      <c r="I217" s="321">
        <v>787.9666666666667</v>
      </c>
      <c r="J217" s="321">
        <v>798.03333333333319</v>
      </c>
      <c r="K217" s="320">
        <v>777.9</v>
      </c>
      <c r="L217" s="320">
        <v>757</v>
      </c>
      <c r="M217" s="320">
        <v>310.88359000000003</v>
      </c>
      <c r="N217" s="1"/>
      <c r="O217" s="1"/>
    </row>
    <row r="218" spans="1:15" ht="12.75" customHeight="1">
      <c r="A218" s="30">
        <v>208</v>
      </c>
      <c r="B218" s="334" t="s">
        <v>125</v>
      </c>
      <c r="C218" s="320">
        <v>1342.4</v>
      </c>
      <c r="D218" s="321">
        <v>1352.8500000000001</v>
      </c>
      <c r="E218" s="321">
        <v>1321.8500000000004</v>
      </c>
      <c r="F218" s="321">
        <v>1301.3000000000002</v>
      </c>
      <c r="G218" s="321">
        <v>1270.3000000000004</v>
      </c>
      <c r="H218" s="321">
        <v>1373.4000000000003</v>
      </c>
      <c r="I218" s="321">
        <v>1404.3999999999999</v>
      </c>
      <c r="J218" s="321">
        <v>1424.9500000000003</v>
      </c>
      <c r="K218" s="320">
        <v>1383.85</v>
      </c>
      <c r="L218" s="320">
        <v>1332.3</v>
      </c>
      <c r="M218" s="320">
        <v>3.2478899999999999</v>
      </c>
      <c r="N218" s="1"/>
      <c r="O218" s="1"/>
    </row>
    <row r="219" spans="1:15" ht="12.75" customHeight="1">
      <c r="A219" s="30">
        <v>209</v>
      </c>
      <c r="B219" s="334" t="s">
        <v>126</v>
      </c>
      <c r="C219" s="320">
        <v>515.79999999999995</v>
      </c>
      <c r="D219" s="321">
        <v>526.73333333333335</v>
      </c>
      <c r="E219" s="321">
        <v>499.11666666666667</v>
      </c>
      <c r="F219" s="321">
        <v>482.43333333333334</v>
      </c>
      <c r="G219" s="321">
        <v>454.81666666666666</v>
      </c>
      <c r="H219" s="321">
        <v>543.41666666666674</v>
      </c>
      <c r="I219" s="321">
        <v>571.03333333333353</v>
      </c>
      <c r="J219" s="321">
        <v>587.7166666666667</v>
      </c>
      <c r="K219" s="320">
        <v>554.35</v>
      </c>
      <c r="L219" s="320">
        <v>510.05</v>
      </c>
      <c r="M219" s="320">
        <v>23.903739999999999</v>
      </c>
      <c r="N219" s="1"/>
      <c r="O219" s="1"/>
    </row>
    <row r="220" spans="1:15" ht="12.75" customHeight="1">
      <c r="A220" s="30">
        <v>210</v>
      </c>
      <c r="B220" s="334" t="s">
        <v>407</v>
      </c>
      <c r="C220" s="320">
        <v>175.15</v>
      </c>
      <c r="D220" s="321">
        <v>176.93333333333337</v>
      </c>
      <c r="E220" s="321">
        <v>169.31666666666672</v>
      </c>
      <c r="F220" s="321">
        <v>163.48333333333335</v>
      </c>
      <c r="G220" s="321">
        <v>155.8666666666667</v>
      </c>
      <c r="H220" s="321">
        <v>182.76666666666674</v>
      </c>
      <c r="I220" s="321">
        <v>190.38333333333335</v>
      </c>
      <c r="J220" s="321">
        <v>196.21666666666675</v>
      </c>
      <c r="K220" s="320">
        <v>184.55</v>
      </c>
      <c r="L220" s="320">
        <v>171.1</v>
      </c>
      <c r="M220" s="320">
        <v>2.3991600000000002</v>
      </c>
      <c r="N220" s="1"/>
      <c r="O220" s="1"/>
    </row>
    <row r="221" spans="1:15" ht="12.75" customHeight="1">
      <c r="A221" s="30">
        <v>211</v>
      </c>
      <c r="B221" s="334" t="s">
        <v>393</v>
      </c>
      <c r="C221" s="320">
        <v>45.95</v>
      </c>
      <c r="D221" s="321">
        <v>46.216666666666669</v>
      </c>
      <c r="E221" s="321">
        <v>44.933333333333337</v>
      </c>
      <c r="F221" s="321">
        <v>43.916666666666671</v>
      </c>
      <c r="G221" s="321">
        <v>42.63333333333334</v>
      </c>
      <c r="H221" s="321">
        <v>47.233333333333334</v>
      </c>
      <c r="I221" s="321">
        <v>48.516666666666666</v>
      </c>
      <c r="J221" s="321">
        <v>49.533333333333331</v>
      </c>
      <c r="K221" s="320">
        <v>47.5</v>
      </c>
      <c r="L221" s="320">
        <v>45.2</v>
      </c>
      <c r="M221" s="320">
        <v>53.500830000000001</v>
      </c>
      <c r="N221" s="1"/>
      <c r="O221" s="1"/>
    </row>
    <row r="222" spans="1:15" ht="12.75" customHeight="1">
      <c r="A222" s="30">
        <v>212</v>
      </c>
      <c r="B222" s="334" t="s">
        <v>127</v>
      </c>
      <c r="C222" s="320">
        <v>9.9</v>
      </c>
      <c r="D222" s="321">
        <v>9.9833333333333325</v>
      </c>
      <c r="E222" s="321">
        <v>9.716666666666665</v>
      </c>
      <c r="F222" s="321">
        <v>9.5333333333333332</v>
      </c>
      <c r="G222" s="321">
        <v>9.2666666666666657</v>
      </c>
      <c r="H222" s="321">
        <v>10.166666666666664</v>
      </c>
      <c r="I222" s="321">
        <v>10.433333333333334</v>
      </c>
      <c r="J222" s="321">
        <v>10.616666666666664</v>
      </c>
      <c r="K222" s="320">
        <v>10.25</v>
      </c>
      <c r="L222" s="320">
        <v>9.8000000000000007</v>
      </c>
      <c r="M222" s="320">
        <v>1275.7285400000001</v>
      </c>
      <c r="N222" s="1"/>
      <c r="O222" s="1"/>
    </row>
    <row r="223" spans="1:15" ht="12.75" customHeight="1">
      <c r="A223" s="30">
        <v>213</v>
      </c>
      <c r="B223" s="334" t="s">
        <v>394</v>
      </c>
      <c r="C223" s="320">
        <v>58.3</v>
      </c>
      <c r="D223" s="321">
        <v>58.6</v>
      </c>
      <c r="E223" s="321">
        <v>56.95</v>
      </c>
      <c r="F223" s="321">
        <v>55.6</v>
      </c>
      <c r="G223" s="321">
        <v>53.95</v>
      </c>
      <c r="H223" s="321">
        <v>59.95</v>
      </c>
      <c r="I223" s="321">
        <v>61.599999999999994</v>
      </c>
      <c r="J223" s="321">
        <v>62.95</v>
      </c>
      <c r="K223" s="320">
        <v>60.25</v>
      </c>
      <c r="L223" s="320">
        <v>57.25</v>
      </c>
      <c r="M223" s="320">
        <v>74.519710000000003</v>
      </c>
      <c r="N223" s="1"/>
      <c r="O223" s="1"/>
    </row>
    <row r="224" spans="1:15" ht="12.75" customHeight="1">
      <c r="A224" s="30">
        <v>214</v>
      </c>
      <c r="B224" s="334" t="s">
        <v>128</v>
      </c>
      <c r="C224" s="320">
        <v>40.049999999999997</v>
      </c>
      <c r="D224" s="321">
        <v>40.266666666666666</v>
      </c>
      <c r="E224" s="321">
        <v>39.333333333333329</v>
      </c>
      <c r="F224" s="321">
        <v>38.61666666666666</v>
      </c>
      <c r="G224" s="321">
        <v>37.683333333333323</v>
      </c>
      <c r="H224" s="321">
        <v>40.983333333333334</v>
      </c>
      <c r="I224" s="321">
        <v>41.916666666666671</v>
      </c>
      <c r="J224" s="321">
        <v>42.63333333333334</v>
      </c>
      <c r="K224" s="320">
        <v>41.2</v>
      </c>
      <c r="L224" s="320">
        <v>39.549999999999997</v>
      </c>
      <c r="M224" s="320">
        <v>236.73024000000001</v>
      </c>
      <c r="N224" s="1"/>
      <c r="O224" s="1"/>
    </row>
    <row r="225" spans="1:15" ht="12.75" customHeight="1">
      <c r="A225" s="30">
        <v>215</v>
      </c>
      <c r="B225" s="334" t="s">
        <v>405</v>
      </c>
      <c r="C225" s="320">
        <v>228.25</v>
      </c>
      <c r="D225" s="321">
        <v>229.79999999999998</v>
      </c>
      <c r="E225" s="321">
        <v>223.44999999999996</v>
      </c>
      <c r="F225" s="321">
        <v>218.64999999999998</v>
      </c>
      <c r="G225" s="321">
        <v>212.29999999999995</v>
      </c>
      <c r="H225" s="321">
        <v>234.59999999999997</v>
      </c>
      <c r="I225" s="321">
        <v>240.95</v>
      </c>
      <c r="J225" s="321">
        <v>245.74999999999997</v>
      </c>
      <c r="K225" s="320">
        <v>236.15</v>
      </c>
      <c r="L225" s="320">
        <v>225</v>
      </c>
      <c r="M225" s="320">
        <v>60.016910000000003</v>
      </c>
      <c r="N225" s="1"/>
      <c r="O225" s="1"/>
    </row>
    <row r="226" spans="1:15" ht="12.75" customHeight="1">
      <c r="A226" s="30">
        <v>216</v>
      </c>
      <c r="B226" s="334" t="s">
        <v>395</v>
      </c>
      <c r="C226" s="320">
        <v>945.55</v>
      </c>
      <c r="D226" s="321">
        <v>945.51666666666677</v>
      </c>
      <c r="E226" s="321">
        <v>931.03333333333353</v>
      </c>
      <c r="F226" s="321">
        <v>916.51666666666677</v>
      </c>
      <c r="G226" s="321">
        <v>902.03333333333353</v>
      </c>
      <c r="H226" s="321">
        <v>960.03333333333353</v>
      </c>
      <c r="I226" s="321">
        <v>974.51666666666688</v>
      </c>
      <c r="J226" s="321">
        <v>989.03333333333353</v>
      </c>
      <c r="K226" s="320">
        <v>960</v>
      </c>
      <c r="L226" s="320">
        <v>931</v>
      </c>
      <c r="M226" s="320">
        <v>8.523E-2</v>
      </c>
      <c r="N226" s="1"/>
      <c r="O226" s="1"/>
    </row>
    <row r="227" spans="1:15" ht="12.75" customHeight="1">
      <c r="A227" s="30">
        <v>217</v>
      </c>
      <c r="B227" s="334" t="s">
        <v>129</v>
      </c>
      <c r="C227" s="320">
        <v>378.5</v>
      </c>
      <c r="D227" s="321">
        <v>385.16666666666669</v>
      </c>
      <c r="E227" s="321">
        <v>368.33333333333337</v>
      </c>
      <c r="F227" s="321">
        <v>358.16666666666669</v>
      </c>
      <c r="G227" s="321">
        <v>341.33333333333337</v>
      </c>
      <c r="H227" s="321">
        <v>395.33333333333337</v>
      </c>
      <c r="I227" s="321">
        <v>412.16666666666674</v>
      </c>
      <c r="J227" s="321">
        <v>422.33333333333337</v>
      </c>
      <c r="K227" s="320">
        <v>402</v>
      </c>
      <c r="L227" s="320">
        <v>375</v>
      </c>
      <c r="M227" s="320">
        <v>54.941510000000001</v>
      </c>
      <c r="N227" s="1"/>
      <c r="O227" s="1"/>
    </row>
    <row r="228" spans="1:15" ht="12.75" customHeight="1">
      <c r="A228" s="30">
        <v>218</v>
      </c>
      <c r="B228" s="334" t="s">
        <v>396</v>
      </c>
      <c r="C228" s="320">
        <v>363</v>
      </c>
      <c r="D228" s="321">
        <v>367.18333333333339</v>
      </c>
      <c r="E228" s="321">
        <v>346.9166666666668</v>
      </c>
      <c r="F228" s="321">
        <v>330.83333333333343</v>
      </c>
      <c r="G228" s="321">
        <v>310.56666666666683</v>
      </c>
      <c r="H228" s="321">
        <v>383.26666666666677</v>
      </c>
      <c r="I228" s="321">
        <v>403.53333333333342</v>
      </c>
      <c r="J228" s="321">
        <v>419.61666666666673</v>
      </c>
      <c r="K228" s="320">
        <v>387.45</v>
      </c>
      <c r="L228" s="320">
        <v>351.1</v>
      </c>
      <c r="M228" s="320">
        <v>20.39949</v>
      </c>
      <c r="N228" s="1"/>
      <c r="O228" s="1"/>
    </row>
    <row r="229" spans="1:15" ht="12.75" customHeight="1">
      <c r="A229" s="30">
        <v>219</v>
      </c>
      <c r="B229" s="334" t="s">
        <v>397</v>
      </c>
      <c r="C229" s="320">
        <v>1856.55</v>
      </c>
      <c r="D229" s="321">
        <v>1842.6666666666667</v>
      </c>
      <c r="E229" s="321">
        <v>1777.0333333333335</v>
      </c>
      <c r="F229" s="321">
        <v>1697.5166666666669</v>
      </c>
      <c r="G229" s="321">
        <v>1631.8833333333337</v>
      </c>
      <c r="H229" s="321">
        <v>1922.1833333333334</v>
      </c>
      <c r="I229" s="321">
        <v>1987.8166666666666</v>
      </c>
      <c r="J229" s="321">
        <v>2067.333333333333</v>
      </c>
      <c r="K229" s="320">
        <v>1908.3</v>
      </c>
      <c r="L229" s="320">
        <v>1763.15</v>
      </c>
      <c r="M229" s="320">
        <v>1.3945099999999999</v>
      </c>
      <c r="N229" s="1"/>
      <c r="O229" s="1"/>
    </row>
    <row r="230" spans="1:15" ht="12.75" customHeight="1">
      <c r="A230" s="30">
        <v>220</v>
      </c>
      <c r="B230" s="334" t="s">
        <v>130</v>
      </c>
      <c r="C230" s="320">
        <v>243.6</v>
      </c>
      <c r="D230" s="321">
        <v>245.61666666666665</v>
      </c>
      <c r="E230" s="321">
        <v>237.5333333333333</v>
      </c>
      <c r="F230" s="321">
        <v>231.46666666666667</v>
      </c>
      <c r="G230" s="321">
        <v>223.38333333333333</v>
      </c>
      <c r="H230" s="321">
        <v>251.68333333333328</v>
      </c>
      <c r="I230" s="321">
        <v>259.76666666666659</v>
      </c>
      <c r="J230" s="321">
        <v>265.83333333333326</v>
      </c>
      <c r="K230" s="320">
        <v>253.7</v>
      </c>
      <c r="L230" s="320">
        <v>239.55</v>
      </c>
      <c r="M230" s="320">
        <v>55.664589999999997</v>
      </c>
      <c r="N230" s="1"/>
      <c r="O230" s="1"/>
    </row>
    <row r="231" spans="1:15" ht="12.75" customHeight="1">
      <c r="A231" s="30">
        <v>221</v>
      </c>
      <c r="B231" s="334" t="s">
        <v>402</v>
      </c>
      <c r="C231" s="320">
        <v>207.85</v>
      </c>
      <c r="D231" s="321">
        <v>210.63333333333333</v>
      </c>
      <c r="E231" s="321">
        <v>201.61666666666665</v>
      </c>
      <c r="F231" s="321">
        <v>195.38333333333333</v>
      </c>
      <c r="G231" s="321">
        <v>186.36666666666665</v>
      </c>
      <c r="H231" s="321">
        <v>216.86666666666665</v>
      </c>
      <c r="I231" s="321">
        <v>225.8833333333333</v>
      </c>
      <c r="J231" s="321">
        <v>232.11666666666665</v>
      </c>
      <c r="K231" s="320">
        <v>219.65</v>
      </c>
      <c r="L231" s="320">
        <v>204.4</v>
      </c>
      <c r="M231" s="320">
        <v>24.16442</v>
      </c>
      <c r="N231" s="1"/>
      <c r="O231" s="1"/>
    </row>
    <row r="232" spans="1:15" ht="12.75" customHeight="1">
      <c r="A232" s="30">
        <v>222</v>
      </c>
      <c r="B232" s="334" t="s">
        <v>264</v>
      </c>
      <c r="C232" s="320">
        <v>4746.05</v>
      </c>
      <c r="D232" s="321">
        <v>4790.3666666666659</v>
      </c>
      <c r="E232" s="321">
        <v>4605.7333333333318</v>
      </c>
      <c r="F232" s="321">
        <v>4465.4166666666661</v>
      </c>
      <c r="G232" s="321">
        <v>4280.7833333333319</v>
      </c>
      <c r="H232" s="321">
        <v>4930.6833333333316</v>
      </c>
      <c r="I232" s="321">
        <v>5115.3166666666648</v>
      </c>
      <c r="J232" s="321">
        <v>5255.6333333333314</v>
      </c>
      <c r="K232" s="320">
        <v>4975</v>
      </c>
      <c r="L232" s="320">
        <v>4650.05</v>
      </c>
      <c r="M232" s="320">
        <v>1.0555300000000001</v>
      </c>
      <c r="N232" s="1"/>
      <c r="O232" s="1"/>
    </row>
    <row r="233" spans="1:15" ht="12.75" customHeight="1">
      <c r="A233" s="30">
        <v>223</v>
      </c>
      <c r="B233" s="334" t="s">
        <v>404</v>
      </c>
      <c r="C233" s="320">
        <v>161.30000000000001</v>
      </c>
      <c r="D233" s="321">
        <v>162.45000000000002</v>
      </c>
      <c r="E233" s="321">
        <v>156.90000000000003</v>
      </c>
      <c r="F233" s="321">
        <v>152.50000000000003</v>
      </c>
      <c r="G233" s="321">
        <v>146.95000000000005</v>
      </c>
      <c r="H233" s="321">
        <v>166.85000000000002</v>
      </c>
      <c r="I233" s="321">
        <v>172.40000000000003</v>
      </c>
      <c r="J233" s="321">
        <v>176.8</v>
      </c>
      <c r="K233" s="320">
        <v>168</v>
      </c>
      <c r="L233" s="320">
        <v>158.05000000000001</v>
      </c>
      <c r="M233" s="320">
        <v>22.173089999999998</v>
      </c>
      <c r="N233" s="1"/>
      <c r="O233" s="1"/>
    </row>
    <row r="234" spans="1:15" ht="12.75" customHeight="1">
      <c r="A234" s="30">
        <v>224</v>
      </c>
      <c r="B234" s="334" t="s">
        <v>131</v>
      </c>
      <c r="C234" s="320">
        <v>1869.55</v>
      </c>
      <c r="D234" s="321">
        <v>1879.8333333333333</v>
      </c>
      <c r="E234" s="321">
        <v>1832.9666666666665</v>
      </c>
      <c r="F234" s="321">
        <v>1796.3833333333332</v>
      </c>
      <c r="G234" s="321">
        <v>1749.5166666666664</v>
      </c>
      <c r="H234" s="321">
        <v>1916.4166666666665</v>
      </c>
      <c r="I234" s="321">
        <v>1963.2833333333333</v>
      </c>
      <c r="J234" s="321">
        <v>1999.8666666666666</v>
      </c>
      <c r="K234" s="320">
        <v>1926.7</v>
      </c>
      <c r="L234" s="320">
        <v>1843.25</v>
      </c>
      <c r="M234" s="320">
        <v>3.5609600000000001</v>
      </c>
      <c r="N234" s="1"/>
      <c r="O234" s="1"/>
    </row>
    <row r="235" spans="1:15" ht="12.75" customHeight="1">
      <c r="A235" s="30">
        <v>225</v>
      </c>
      <c r="B235" s="334" t="s">
        <v>834</v>
      </c>
      <c r="C235" s="320">
        <v>1592.7</v>
      </c>
      <c r="D235" s="321">
        <v>1606.0833333333333</v>
      </c>
      <c r="E235" s="321">
        <v>1562.2166666666665</v>
      </c>
      <c r="F235" s="321">
        <v>1531.7333333333331</v>
      </c>
      <c r="G235" s="321">
        <v>1487.8666666666663</v>
      </c>
      <c r="H235" s="321">
        <v>1636.5666666666666</v>
      </c>
      <c r="I235" s="321">
        <v>1680.4333333333334</v>
      </c>
      <c r="J235" s="321">
        <v>1710.9166666666667</v>
      </c>
      <c r="K235" s="320">
        <v>1649.95</v>
      </c>
      <c r="L235" s="320">
        <v>1575.6</v>
      </c>
      <c r="M235" s="320">
        <v>0.23436000000000001</v>
      </c>
      <c r="N235" s="1"/>
      <c r="O235" s="1"/>
    </row>
    <row r="236" spans="1:15" ht="12.75" customHeight="1">
      <c r="A236" s="30">
        <v>226</v>
      </c>
      <c r="B236" s="334" t="s">
        <v>408</v>
      </c>
      <c r="C236" s="320">
        <v>370.05</v>
      </c>
      <c r="D236" s="321">
        <v>370.16666666666669</v>
      </c>
      <c r="E236" s="321">
        <v>350.93333333333339</v>
      </c>
      <c r="F236" s="321">
        <v>331.81666666666672</v>
      </c>
      <c r="G236" s="321">
        <v>312.58333333333343</v>
      </c>
      <c r="H236" s="321">
        <v>389.28333333333336</v>
      </c>
      <c r="I236" s="321">
        <v>408.51666666666659</v>
      </c>
      <c r="J236" s="321">
        <v>427.63333333333333</v>
      </c>
      <c r="K236" s="320">
        <v>389.4</v>
      </c>
      <c r="L236" s="320">
        <v>351.05</v>
      </c>
      <c r="M236" s="320">
        <v>0.39223999999999998</v>
      </c>
      <c r="N236" s="1"/>
      <c r="O236" s="1"/>
    </row>
    <row r="237" spans="1:15" ht="12.75" customHeight="1">
      <c r="A237" s="30">
        <v>227</v>
      </c>
      <c r="B237" s="334" t="s">
        <v>132</v>
      </c>
      <c r="C237" s="320">
        <v>963.8</v>
      </c>
      <c r="D237" s="321">
        <v>967.91666666666663</v>
      </c>
      <c r="E237" s="321">
        <v>946.88333333333321</v>
      </c>
      <c r="F237" s="321">
        <v>929.96666666666658</v>
      </c>
      <c r="G237" s="321">
        <v>908.93333333333317</v>
      </c>
      <c r="H237" s="321">
        <v>984.83333333333326</v>
      </c>
      <c r="I237" s="321">
        <v>1005.8666666666668</v>
      </c>
      <c r="J237" s="321">
        <v>1022.7833333333333</v>
      </c>
      <c r="K237" s="320">
        <v>988.95</v>
      </c>
      <c r="L237" s="320">
        <v>951</v>
      </c>
      <c r="M237" s="320">
        <v>17.471419999999998</v>
      </c>
      <c r="N237" s="1"/>
      <c r="O237" s="1"/>
    </row>
    <row r="238" spans="1:15" ht="12.75" customHeight="1">
      <c r="A238" s="30">
        <v>228</v>
      </c>
      <c r="B238" s="334" t="s">
        <v>133</v>
      </c>
      <c r="C238" s="320">
        <v>213.65</v>
      </c>
      <c r="D238" s="321">
        <v>214.83333333333334</v>
      </c>
      <c r="E238" s="321">
        <v>209.41666666666669</v>
      </c>
      <c r="F238" s="321">
        <v>205.18333333333334</v>
      </c>
      <c r="G238" s="321">
        <v>199.76666666666668</v>
      </c>
      <c r="H238" s="321">
        <v>219.06666666666669</v>
      </c>
      <c r="I238" s="321">
        <v>224.48333333333338</v>
      </c>
      <c r="J238" s="321">
        <v>228.7166666666667</v>
      </c>
      <c r="K238" s="320">
        <v>220.25</v>
      </c>
      <c r="L238" s="320">
        <v>210.6</v>
      </c>
      <c r="M238" s="320">
        <v>18.887339999999998</v>
      </c>
      <c r="N238" s="1"/>
      <c r="O238" s="1"/>
    </row>
    <row r="239" spans="1:15" ht="12.75" customHeight="1">
      <c r="A239" s="30">
        <v>229</v>
      </c>
      <c r="B239" s="334" t="s">
        <v>409</v>
      </c>
      <c r="C239" s="320">
        <v>19.3</v>
      </c>
      <c r="D239" s="321">
        <v>19.416666666666668</v>
      </c>
      <c r="E239" s="321">
        <v>19.083333333333336</v>
      </c>
      <c r="F239" s="321">
        <v>18.866666666666667</v>
      </c>
      <c r="G239" s="321">
        <v>18.533333333333335</v>
      </c>
      <c r="H239" s="321">
        <v>19.633333333333336</v>
      </c>
      <c r="I239" s="321">
        <v>19.966666666666672</v>
      </c>
      <c r="J239" s="321">
        <v>20.183333333333337</v>
      </c>
      <c r="K239" s="320">
        <v>19.75</v>
      </c>
      <c r="L239" s="320">
        <v>19.2</v>
      </c>
      <c r="M239" s="320">
        <v>33.716749999999998</v>
      </c>
      <c r="N239" s="1"/>
      <c r="O239" s="1"/>
    </row>
    <row r="240" spans="1:15" ht="12.75" customHeight="1">
      <c r="A240" s="30">
        <v>230</v>
      </c>
      <c r="B240" s="334" t="s">
        <v>134</v>
      </c>
      <c r="C240" s="320">
        <v>1562</v>
      </c>
      <c r="D240" s="321">
        <v>1582.8833333333332</v>
      </c>
      <c r="E240" s="321">
        <v>1529.1166666666663</v>
      </c>
      <c r="F240" s="321">
        <v>1496.2333333333331</v>
      </c>
      <c r="G240" s="321">
        <v>1442.4666666666662</v>
      </c>
      <c r="H240" s="321">
        <v>1615.7666666666664</v>
      </c>
      <c r="I240" s="321">
        <v>1669.5333333333333</v>
      </c>
      <c r="J240" s="321">
        <v>1702.4166666666665</v>
      </c>
      <c r="K240" s="320">
        <v>1636.65</v>
      </c>
      <c r="L240" s="320">
        <v>1550</v>
      </c>
      <c r="M240" s="320">
        <v>170.44923</v>
      </c>
      <c r="N240" s="1"/>
      <c r="O240" s="1"/>
    </row>
    <row r="241" spans="1:15" ht="12.75" customHeight="1">
      <c r="A241" s="30">
        <v>231</v>
      </c>
      <c r="B241" s="334" t="s">
        <v>410</v>
      </c>
      <c r="C241" s="320">
        <v>1649.3</v>
      </c>
      <c r="D241" s="321">
        <v>1654.7666666666667</v>
      </c>
      <c r="E241" s="321">
        <v>1614.5333333333333</v>
      </c>
      <c r="F241" s="321">
        <v>1579.7666666666667</v>
      </c>
      <c r="G241" s="321">
        <v>1539.5333333333333</v>
      </c>
      <c r="H241" s="321">
        <v>1689.5333333333333</v>
      </c>
      <c r="I241" s="321">
        <v>1729.7666666666664</v>
      </c>
      <c r="J241" s="321">
        <v>1764.5333333333333</v>
      </c>
      <c r="K241" s="320">
        <v>1695</v>
      </c>
      <c r="L241" s="320">
        <v>1620</v>
      </c>
      <c r="M241" s="320">
        <v>0.34915000000000002</v>
      </c>
      <c r="N241" s="1"/>
      <c r="O241" s="1"/>
    </row>
    <row r="242" spans="1:15" ht="12.75" customHeight="1">
      <c r="A242" s="30">
        <v>232</v>
      </c>
      <c r="B242" s="334" t="s">
        <v>411</v>
      </c>
      <c r="C242" s="320">
        <v>491.8</v>
      </c>
      <c r="D242" s="321">
        <v>495.66666666666669</v>
      </c>
      <c r="E242" s="321">
        <v>482.43333333333339</v>
      </c>
      <c r="F242" s="321">
        <v>473.06666666666672</v>
      </c>
      <c r="G242" s="321">
        <v>459.83333333333343</v>
      </c>
      <c r="H242" s="321">
        <v>505.03333333333336</v>
      </c>
      <c r="I242" s="321">
        <v>518.26666666666665</v>
      </c>
      <c r="J242" s="321">
        <v>527.63333333333333</v>
      </c>
      <c r="K242" s="320">
        <v>508.9</v>
      </c>
      <c r="L242" s="320">
        <v>486.3</v>
      </c>
      <c r="M242" s="320">
        <v>6.9635699999999998</v>
      </c>
      <c r="N242" s="1"/>
      <c r="O242" s="1"/>
    </row>
    <row r="243" spans="1:15" ht="12.75" customHeight="1">
      <c r="A243" s="30">
        <v>233</v>
      </c>
      <c r="B243" s="334" t="s">
        <v>412</v>
      </c>
      <c r="C243" s="320">
        <v>829.65</v>
      </c>
      <c r="D243" s="321">
        <v>845.56666666666661</v>
      </c>
      <c r="E243" s="321">
        <v>801.13333333333321</v>
      </c>
      <c r="F243" s="321">
        <v>772.61666666666656</v>
      </c>
      <c r="G243" s="321">
        <v>728.18333333333317</v>
      </c>
      <c r="H243" s="321">
        <v>874.08333333333326</v>
      </c>
      <c r="I243" s="321">
        <v>918.51666666666665</v>
      </c>
      <c r="J243" s="321">
        <v>947.0333333333333</v>
      </c>
      <c r="K243" s="320">
        <v>890</v>
      </c>
      <c r="L243" s="320">
        <v>817.05</v>
      </c>
      <c r="M243" s="320">
        <v>5.3030200000000001</v>
      </c>
      <c r="N243" s="1"/>
      <c r="O243" s="1"/>
    </row>
    <row r="244" spans="1:15" ht="12.75" customHeight="1">
      <c r="A244" s="30">
        <v>234</v>
      </c>
      <c r="B244" s="334" t="s">
        <v>406</v>
      </c>
      <c r="C244" s="320">
        <v>18.600000000000001</v>
      </c>
      <c r="D244" s="321">
        <v>18.733333333333331</v>
      </c>
      <c r="E244" s="321">
        <v>18.266666666666662</v>
      </c>
      <c r="F244" s="321">
        <v>17.93333333333333</v>
      </c>
      <c r="G244" s="321">
        <v>17.466666666666661</v>
      </c>
      <c r="H244" s="321">
        <v>19.066666666666663</v>
      </c>
      <c r="I244" s="321">
        <v>19.533333333333331</v>
      </c>
      <c r="J244" s="321">
        <v>19.866666666666664</v>
      </c>
      <c r="K244" s="320">
        <v>19.2</v>
      </c>
      <c r="L244" s="320">
        <v>18.399999999999999</v>
      </c>
      <c r="M244" s="320">
        <v>28.45025</v>
      </c>
      <c r="N244" s="1"/>
      <c r="O244" s="1"/>
    </row>
    <row r="245" spans="1:15" ht="12.75" customHeight="1">
      <c r="A245" s="30">
        <v>235</v>
      </c>
      <c r="B245" s="334" t="s">
        <v>135</v>
      </c>
      <c r="C245" s="320">
        <v>130.30000000000001</v>
      </c>
      <c r="D245" s="321">
        <v>130.6</v>
      </c>
      <c r="E245" s="321">
        <v>128.19999999999999</v>
      </c>
      <c r="F245" s="321">
        <v>126.1</v>
      </c>
      <c r="G245" s="321">
        <v>123.69999999999999</v>
      </c>
      <c r="H245" s="321">
        <v>132.69999999999999</v>
      </c>
      <c r="I245" s="321">
        <v>135.10000000000002</v>
      </c>
      <c r="J245" s="321">
        <v>137.19999999999999</v>
      </c>
      <c r="K245" s="320">
        <v>133</v>
      </c>
      <c r="L245" s="320">
        <v>128.5</v>
      </c>
      <c r="M245" s="320">
        <v>201.22110000000001</v>
      </c>
      <c r="N245" s="1"/>
      <c r="O245" s="1"/>
    </row>
    <row r="246" spans="1:15" ht="12.75" customHeight="1">
      <c r="A246" s="30">
        <v>236</v>
      </c>
      <c r="B246" s="334" t="s">
        <v>398</v>
      </c>
      <c r="C246" s="320">
        <v>454.65</v>
      </c>
      <c r="D246" s="321">
        <v>458.91666666666669</v>
      </c>
      <c r="E246" s="321">
        <v>440.83333333333337</v>
      </c>
      <c r="F246" s="321">
        <v>427.01666666666671</v>
      </c>
      <c r="G246" s="321">
        <v>408.93333333333339</v>
      </c>
      <c r="H246" s="321">
        <v>472.73333333333335</v>
      </c>
      <c r="I246" s="321">
        <v>490.81666666666672</v>
      </c>
      <c r="J246" s="321">
        <v>504.63333333333333</v>
      </c>
      <c r="K246" s="320">
        <v>477</v>
      </c>
      <c r="L246" s="320">
        <v>445.1</v>
      </c>
      <c r="M246" s="320">
        <v>2.1801300000000001</v>
      </c>
      <c r="N246" s="1"/>
      <c r="O246" s="1"/>
    </row>
    <row r="247" spans="1:15" ht="12.75" customHeight="1">
      <c r="A247" s="30">
        <v>237</v>
      </c>
      <c r="B247" s="334" t="s">
        <v>265</v>
      </c>
      <c r="C247" s="320">
        <v>1016.4</v>
      </c>
      <c r="D247" s="321">
        <v>1017.0500000000001</v>
      </c>
      <c r="E247" s="321">
        <v>1008.0000000000002</v>
      </c>
      <c r="F247" s="321">
        <v>999.60000000000014</v>
      </c>
      <c r="G247" s="321">
        <v>990.5500000000003</v>
      </c>
      <c r="H247" s="321">
        <v>1025.4500000000003</v>
      </c>
      <c r="I247" s="321">
        <v>1034.5</v>
      </c>
      <c r="J247" s="321">
        <v>1042.9000000000001</v>
      </c>
      <c r="K247" s="320">
        <v>1026.0999999999999</v>
      </c>
      <c r="L247" s="320">
        <v>1008.65</v>
      </c>
      <c r="M247" s="320">
        <v>1.92001</v>
      </c>
      <c r="N247" s="1"/>
      <c r="O247" s="1"/>
    </row>
    <row r="248" spans="1:15" ht="12.75" customHeight="1">
      <c r="A248" s="30">
        <v>238</v>
      </c>
      <c r="B248" s="334" t="s">
        <v>399</v>
      </c>
      <c r="C248" s="320">
        <v>246.45</v>
      </c>
      <c r="D248" s="321">
        <v>246.95000000000002</v>
      </c>
      <c r="E248" s="321">
        <v>241.50000000000003</v>
      </c>
      <c r="F248" s="321">
        <v>236.55</v>
      </c>
      <c r="G248" s="321">
        <v>231.10000000000002</v>
      </c>
      <c r="H248" s="321">
        <v>251.90000000000003</v>
      </c>
      <c r="I248" s="321">
        <v>257.35000000000002</v>
      </c>
      <c r="J248" s="321">
        <v>262.30000000000007</v>
      </c>
      <c r="K248" s="320">
        <v>252.4</v>
      </c>
      <c r="L248" s="320">
        <v>242</v>
      </c>
      <c r="M248" s="320">
        <v>9.9401700000000002</v>
      </c>
      <c r="N248" s="1"/>
      <c r="O248" s="1"/>
    </row>
    <row r="249" spans="1:15" ht="12.75" customHeight="1">
      <c r="A249" s="30">
        <v>239</v>
      </c>
      <c r="B249" s="334" t="s">
        <v>400</v>
      </c>
      <c r="C249" s="320">
        <v>42.55</v>
      </c>
      <c r="D249" s="321">
        <v>42.75</v>
      </c>
      <c r="E249" s="321">
        <v>41.9</v>
      </c>
      <c r="F249" s="321">
        <v>41.25</v>
      </c>
      <c r="G249" s="321">
        <v>40.4</v>
      </c>
      <c r="H249" s="321">
        <v>43.4</v>
      </c>
      <c r="I249" s="321">
        <v>44.249999999999993</v>
      </c>
      <c r="J249" s="321">
        <v>44.9</v>
      </c>
      <c r="K249" s="320">
        <v>43.6</v>
      </c>
      <c r="L249" s="320">
        <v>42.1</v>
      </c>
      <c r="M249" s="320">
        <v>13.02439</v>
      </c>
      <c r="N249" s="1"/>
      <c r="O249" s="1"/>
    </row>
    <row r="250" spans="1:15" ht="12.75" customHeight="1">
      <c r="A250" s="30">
        <v>240</v>
      </c>
      <c r="B250" s="334" t="s">
        <v>136</v>
      </c>
      <c r="C250" s="320">
        <v>752.75</v>
      </c>
      <c r="D250" s="321">
        <v>758.68333333333339</v>
      </c>
      <c r="E250" s="321">
        <v>739.36666666666679</v>
      </c>
      <c r="F250" s="321">
        <v>725.98333333333335</v>
      </c>
      <c r="G250" s="321">
        <v>706.66666666666674</v>
      </c>
      <c r="H250" s="321">
        <v>772.06666666666683</v>
      </c>
      <c r="I250" s="321">
        <v>791.38333333333344</v>
      </c>
      <c r="J250" s="321">
        <v>804.76666666666688</v>
      </c>
      <c r="K250" s="320">
        <v>778</v>
      </c>
      <c r="L250" s="320">
        <v>745.3</v>
      </c>
      <c r="M250" s="320">
        <v>21.21322</v>
      </c>
      <c r="N250" s="1"/>
      <c r="O250" s="1"/>
    </row>
    <row r="251" spans="1:15" ht="12.75" customHeight="1">
      <c r="A251" s="30">
        <v>241</v>
      </c>
      <c r="B251" s="334" t="s">
        <v>827</v>
      </c>
      <c r="C251" s="320">
        <v>22</v>
      </c>
      <c r="D251" s="321">
        <v>22.099999999999998</v>
      </c>
      <c r="E251" s="321">
        <v>21.799999999999997</v>
      </c>
      <c r="F251" s="321">
        <v>21.599999999999998</v>
      </c>
      <c r="G251" s="321">
        <v>21.299999999999997</v>
      </c>
      <c r="H251" s="321">
        <v>22.299999999999997</v>
      </c>
      <c r="I251" s="321">
        <v>22.6</v>
      </c>
      <c r="J251" s="321">
        <v>22.799999999999997</v>
      </c>
      <c r="K251" s="320">
        <v>22.4</v>
      </c>
      <c r="L251" s="320">
        <v>21.9</v>
      </c>
      <c r="M251" s="320">
        <v>86.345439999999996</v>
      </c>
      <c r="N251" s="1"/>
      <c r="O251" s="1"/>
    </row>
    <row r="252" spans="1:15" ht="12.75" customHeight="1">
      <c r="A252" s="30">
        <v>242</v>
      </c>
      <c r="B252" s="334" t="s">
        <v>263</v>
      </c>
      <c r="C252" s="320">
        <v>625</v>
      </c>
      <c r="D252" s="321">
        <v>627.41666666666663</v>
      </c>
      <c r="E252" s="321">
        <v>609.83333333333326</v>
      </c>
      <c r="F252" s="321">
        <v>594.66666666666663</v>
      </c>
      <c r="G252" s="321">
        <v>577.08333333333326</v>
      </c>
      <c r="H252" s="321">
        <v>642.58333333333326</v>
      </c>
      <c r="I252" s="321">
        <v>660.16666666666652</v>
      </c>
      <c r="J252" s="321">
        <v>675.33333333333326</v>
      </c>
      <c r="K252" s="320">
        <v>645</v>
      </c>
      <c r="L252" s="320">
        <v>612.25</v>
      </c>
      <c r="M252" s="320">
        <v>7.9512400000000003</v>
      </c>
      <c r="N252" s="1"/>
      <c r="O252" s="1"/>
    </row>
    <row r="253" spans="1:15" ht="12.75" customHeight="1">
      <c r="A253" s="30">
        <v>243</v>
      </c>
      <c r="B253" s="334" t="s">
        <v>137</v>
      </c>
      <c r="C253" s="320">
        <v>261.55</v>
      </c>
      <c r="D253" s="321">
        <v>264.2833333333333</v>
      </c>
      <c r="E253" s="321">
        <v>256.06666666666661</v>
      </c>
      <c r="F253" s="321">
        <v>250.58333333333331</v>
      </c>
      <c r="G253" s="321">
        <v>242.36666666666662</v>
      </c>
      <c r="H253" s="321">
        <v>269.76666666666659</v>
      </c>
      <c r="I253" s="321">
        <v>277.98333333333329</v>
      </c>
      <c r="J253" s="321">
        <v>283.46666666666658</v>
      </c>
      <c r="K253" s="320">
        <v>272.5</v>
      </c>
      <c r="L253" s="320">
        <v>258.8</v>
      </c>
      <c r="M253" s="320">
        <v>233.80137999999999</v>
      </c>
      <c r="N253" s="1"/>
      <c r="O253" s="1"/>
    </row>
    <row r="254" spans="1:15" ht="12.75" customHeight="1">
      <c r="A254" s="30">
        <v>244</v>
      </c>
      <c r="B254" s="334" t="s">
        <v>401</v>
      </c>
      <c r="C254" s="320">
        <v>100.75</v>
      </c>
      <c r="D254" s="321">
        <v>101.35000000000001</v>
      </c>
      <c r="E254" s="321">
        <v>98.90000000000002</v>
      </c>
      <c r="F254" s="321">
        <v>97.050000000000011</v>
      </c>
      <c r="G254" s="321">
        <v>94.600000000000023</v>
      </c>
      <c r="H254" s="321">
        <v>103.20000000000002</v>
      </c>
      <c r="I254" s="321">
        <v>105.65</v>
      </c>
      <c r="J254" s="321">
        <v>107.50000000000001</v>
      </c>
      <c r="K254" s="320">
        <v>103.8</v>
      </c>
      <c r="L254" s="320">
        <v>99.5</v>
      </c>
      <c r="M254" s="320">
        <v>1.96536</v>
      </c>
      <c r="N254" s="1"/>
      <c r="O254" s="1"/>
    </row>
    <row r="255" spans="1:15" ht="12.75" customHeight="1">
      <c r="A255" s="30">
        <v>245</v>
      </c>
      <c r="B255" s="334" t="s">
        <v>419</v>
      </c>
      <c r="C255" s="320">
        <v>107.3</v>
      </c>
      <c r="D255" s="321">
        <v>106.5</v>
      </c>
      <c r="E255" s="321">
        <v>103</v>
      </c>
      <c r="F255" s="321">
        <v>98.7</v>
      </c>
      <c r="G255" s="321">
        <v>95.2</v>
      </c>
      <c r="H255" s="321">
        <v>110.8</v>
      </c>
      <c r="I255" s="321">
        <v>114.3</v>
      </c>
      <c r="J255" s="321">
        <v>118.6</v>
      </c>
      <c r="K255" s="320">
        <v>110</v>
      </c>
      <c r="L255" s="320">
        <v>102.2</v>
      </c>
      <c r="M255" s="320">
        <v>19.447759999999999</v>
      </c>
      <c r="N255" s="1"/>
      <c r="O255" s="1"/>
    </row>
    <row r="256" spans="1:15" ht="12.75" customHeight="1">
      <c r="A256" s="30">
        <v>246</v>
      </c>
      <c r="B256" s="334" t="s">
        <v>413</v>
      </c>
      <c r="C256" s="320">
        <v>1611.25</v>
      </c>
      <c r="D256" s="321">
        <v>1606.3999999999999</v>
      </c>
      <c r="E256" s="321">
        <v>1592.8499999999997</v>
      </c>
      <c r="F256" s="321">
        <v>1574.4499999999998</v>
      </c>
      <c r="G256" s="321">
        <v>1560.8999999999996</v>
      </c>
      <c r="H256" s="321">
        <v>1624.7999999999997</v>
      </c>
      <c r="I256" s="321">
        <v>1638.35</v>
      </c>
      <c r="J256" s="321">
        <v>1656.7499999999998</v>
      </c>
      <c r="K256" s="320">
        <v>1619.95</v>
      </c>
      <c r="L256" s="320">
        <v>1588</v>
      </c>
      <c r="M256" s="320">
        <v>0.32362999999999997</v>
      </c>
      <c r="N256" s="1"/>
      <c r="O256" s="1"/>
    </row>
    <row r="257" spans="1:15" ht="12.75" customHeight="1">
      <c r="A257" s="30">
        <v>247</v>
      </c>
      <c r="B257" s="334" t="s">
        <v>423</v>
      </c>
      <c r="C257" s="320">
        <v>2055.85</v>
      </c>
      <c r="D257" s="321">
        <v>2063.8333333333335</v>
      </c>
      <c r="E257" s="321">
        <v>2024.0166666666669</v>
      </c>
      <c r="F257" s="321">
        <v>1992.1833333333334</v>
      </c>
      <c r="G257" s="321">
        <v>1952.3666666666668</v>
      </c>
      <c r="H257" s="321">
        <v>2095.666666666667</v>
      </c>
      <c r="I257" s="321">
        <v>2135.4833333333336</v>
      </c>
      <c r="J257" s="321">
        <v>2167.3166666666671</v>
      </c>
      <c r="K257" s="320">
        <v>2103.65</v>
      </c>
      <c r="L257" s="320">
        <v>2032</v>
      </c>
      <c r="M257" s="320">
        <v>0.16836000000000001</v>
      </c>
      <c r="N257" s="1"/>
      <c r="O257" s="1"/>
    </row>
    <row r="258" spans="1:15" ht="12.75" customHeight="1">
      <c r="A258" s="30">
        <v>248</v>
      </c>
      <c r="B258" s="334" t="s">
        <v>420</v>
      </c>
      <c r="C258" s="320">
        <v>97.2</v>
      </c>
      <c r="D258" s="321">
        <v>98.233333333333334</v>
      </c>
      <c r="E258" s="321">
        <v>94.966666666666669</v>
      </c>
      <c r="F258" s="321">
        <v>92.733333333333334</v>
      </c>
      <c r="G258" s="321">
        <v>89.466666666666669</v>
      </c>
      <c r="H258" s="321">
        <v>100.46666666666667</v>
      </c>
      <c r="I258" s="321">
        <v>103.73333333333335</v>
      </c>
      <c r="J258" s="321">
        <v>105.96666666666667</v>
      </c>
      <c r="K258" s="320">
        <v>101.5</v>
      </c>
      <c r="L258" s="320">
        <v>96</v>
      </c>
      <c r="M258" s="320">
        <v>31.652909999999999</v>
      </c>
      <c r="N258" s="1"/>
      <c r="O258" s="1"/>
    </row>
    <row r="259" spans="1:15" ht="12.75" customHeight="1">
      <c r="A259" s="30">
        <v>249</v>
      </c>
      <c r="B259" s="334" t="s">
        <v>138</v>
      </c>
      <c r="C259" s="320">
        <v>553.75</v>
      </c>
      <c r="D259" s="321">
        <v>556.45000000000005</v>
      </c>
      <c r="E259" s="321">
        <v>543.00000000000011</v>
      </c>
      <c r="F259" s="321">
        <v>532.25000000000011</v>
      </c>
      <c r="G259" s="321">
        <v>518.80000000000018</v>
      </c>
      <c r="H259" s="321">
        <v>567.20000000000005</v>
      </c>
      <c r="I259" s="321">
        <v>580.64999999999986</v>
      </c>
      <c r="J259" s="321">
        <v>591.4</v>
      </c>
      <c r="K259" s="320">
        <v>569.9</v>
      </c>
      <c r="L259" s="320">
        <v>545.70000000000005</v>
      </c>
      <c r="M259" s="320">
        <v>55.971739999999997</v>
      </c>
      <c r="N259" s="1"/>
      <c r="O259" s="1"/>
    </row>
    <row r="260" spans="1:15" ht="12.75" customHeight="1">
      <c r="A260" s="30">
        <v>250</v>
      </c>
      <c r="B260" s="334" t="s">
        <v>414</v>
      </c>
      <c r="C260" s="320">
        <v>2709.9</v>
      </c>
      <c r="D260" s="321">
        <v>2739.2000000000003</v>
      </c>
      <c r="E260" s="321">
        <v>2645.3500000000004</v>
      </c>
      <c r="F260" s="321">
        <v>2580.8000000000002</v>
      </c>
      <c r="G260" s="321">
        <v>2486.9500000000003</v>
      </c>
      <c r="H260" s="321">
        <v>2803.7500000000005</v>
      </c>
      <c r="I260" s="321">
        <v>2897.6</v>
      </c>
      <c r="J260" s="321">
        <v>2962.1500000000005</v>
      </c>
      <c r="K260" s="320">
        <v>2833.05</v>
      </c>
      <c r="L260" s="320">
        <v>2674.65</v>
      </c>
      <c r="M260" s="320">
        <v>1.5291300000000001</v>
      </c>
      <c r="N260" s="1"/>
      <c r="O260" s="1"/>
    </row>
    <row r="261" spans="1:15" ht="12.75" customHeight="1">
      <c r="A261" s="30">
        <v>251</v>
      </c>
      <c r="B261" s="334" t="s">
        <v>415</v>
      </c>
      <c r="C261" s="320">
        <v>440.5</v>
      </c>
      <c r="D261" s="321">
        <v>447.56666666666666</v>
      </c>
      <c r="E261" s="321">
        <v>426.23333333333335</v>
      </c>
      <c r="F261" s="321">
        <v>411.9666666666667</v>
      </c>
      <c r="G261" s="321">
        <v>390.63333333333338</v>
      </c>
      <c r="H261" s="321">
        <v>461.83333333333331</v>
      </c>
      <c r="I261" s="321">
        <v>483.16666666666669</v>
      </c>
      <c r="J261" s="321">
        <v>497.43333333333328</v>
      </c>
      <c r="K261" s="320">
        <v>468.9</v>
      </c>
      <c r="L261" s="320">
        <v>433.3</v>
      </c>
      <c r="M261" s="320">
        <v>2.5284499999999999</v>
      </c>
      <c r="N261" s="1"/>
      <c r="O261" s="1"/>
    </row>
    <row r="262" spans="1:15" ht="12.75" customHeight="1">
      <c r="A262" s="30">
        <v>252</v>
      </c>
      <c r="B262" s="334" t="s">
        <v>416</v>
      </c>
      <c r="C262" s="320">
        <v>345.2</v>
      </c>
      <c r="D262" s="321">
        <v>351.93333333333339</v>
      </c>
      <c r="E262" s="321">
        <v>333.86666666666679</v>
      </c>
      <c r="F262" s="321">
        <v>322.53333333333342</v>
      </c>
      <c r="G262" s="321">
        <v>304.46666666666681</v>
      </c>
      <c r="H262" s="321">
        <v>363.26666666666677</v>
      </c>
      <c r="I262" s="321">
        <v>381.33333333333337</v>
      </c>
      <c r="J262" s="321">
        <v>392.66666666666674</v>
      </c>
      <c r="K262" s="320">
        <v>370</v>
      </c>
      <c r="L262" s="320">
        <v>340.6</v>
      </c>
      <c r="M262" s="320">
        <v>25.826160000000002</v>
      </c>
      <c r="N262" s="1"/>
      <c r="O262" s="1"/>
    </row>
    <row r="263" spans="1:15" ht="12.75" customHeight="1">
      <c r="A263" s="30">
        <v>253</v>
      </c>
      <c r="B263" s="334" t="s">
        <v>417</v>
      </c>
      <c r="C263" s="320">
        <v>123.45</v>
      </c>
      <c r="D263" s="321">
        <v>124.63333333333333</v>
      </c>
      <c r="E263" s="321">
        <v>121.01666666666665</v>
      </c>
      <c r="F263" s="321">
        <v>118.58333333333333</v>
      </c>
      <c r="G263" s="321">
        <v>114.96666666666665</v>
      </c>
      <c r="H263" s="321">
        <v>127.06666666666665</v>
      </c>
      <c r="I263" s="321">
        <v>130.68333333333334</v>
      </c>
      <c r="J263" s="321">
        <v>133.11666666666665</v>
      </c>
      <c r="K263" s="320">
        <v>128.25</v>
      </c>
      <c r="L263" s="320">
        <v>122.2</v>
      </c>
      <c r="M263" s="320">
        <v>19.536470000000001</v>
      </c>
      <c r="N263" s="1"/>
      <c r="O263" s="1"/>
    </row>
    <row r="264" spans="1:15" ht="12.75" customHeight="1">
      <c r="A264" s="30">
        <v>254</v>
      </c>
      <c r="B264" s="334" t="s">
        <v>418</v>
      </c>
      <c r="C264" s="320">
        <v>69.95</v>
      </c>
      <c r="D264" s="321">
        <v>70.466666666666683</v>
      </c>
      <c r="E264" s="321">
        <v>68.53333333333336</v>
      </c>
      <c r="F264" s="321">
        <v>67.116666666666674</v>
      </c>
      <c r="G264" s="321">
        <v>65.183333333333351</v>
      </c>
      <c r="H264" s="321">
        <v>71.883333333333368</v>
      </c>
      <c r="I264" s="321">
        <v>73.816666666666677</v>
      </c>
      <c r="J264" s="321">
        <v>75.233333333333377</v>
      </c>
      <c r="K264" s="320">
        <v>72.400000000000006</v>
      </c>
      <c r="L264" s="320">
        <v>69.05</v>
      </c>
      <c r="M264" s="320">
        <v>8.3602600000000002</v>
      </c>
      <c r="N264" s="1"/>
      <c r="O264" s="1"/>
    </row>
    <row r="265" spans="1:15" ht="12.75" customHeight="1">
      <c r="A265" s="30">
        <v>255</v>
      </c>
      <c r="B265" s="334" t="s">
        <v>422</v>
      </c>
      <c r="C265" s="320">
        <v>202.5</v>
      </c>
      <c r="D265" s="321">
        <v>204.76666666666665</v>
      </c>
      <c r="E265" s="321">
        <v>194.83333333333331</v>
      </c>
      <c r="F265" s="321">
        <v>187.16666666666666</v>
      </c>
      <c r="G265" s="321">
        <v>177.23333333333332</v>
      </c>
      <c r="H265" s="321">
        <v>212.43333333333331</v>
      </c>
      <c r="I265" s="321">
        <v>222.36666666666665</v>
      </c>
      <c r="J265" s="321">
        <v>230.0333333333333</v>
      </c>
      <c r="K265" s="320">
        <v>214.7</v>
      </c>
      <c r="L265" s="320">
        <v>197.1</v>
      </c>
      <c r="M265" s="320">
        <v>15.74729</v>
      </c>
      <c r="N265" s="1"/>
      <c r="O265" s="1"/>
    </row>
    <row r="266" spans="1:15" ht="12.75" customHeight="1">
      <c r="A266" s="30">
        <v>256</v>
      </c>
      <c r="B266" s="334" t="s">
        <v>421</v>
      </c>
      <c r="C266" s="320">
        <v>392.95</v>
      </c>
      <c r="D266" s="321">
        <v>393.61666666666662</v>
      </c>
      <c r="E266" s="321">
        <v>385.23333333333323</v>
      </c>
      <c r="F266" s="321">
        <v>377.51666666666659</v>
      </c>
      <c r="G266" s="321">
        <v>369.13333333333321</v>
      </c>
      <c r="H266" s="321">
        <v>401.33333333333326</v>
      </c>
      <c r="I266" s="321">
        <v>409.71666666666658</v>
      </c>
      <c r="J266" s="321">
        <v>417.43333333333328</v>
      </c>
      <c r="K266" s="320">
        <v>402</v>
      </c>
      <c r="L266" s="320">
        <v>385.9</v>
      </c>
      <c r="M266" s="320">
        <v>2.1905000000000001</v>
      </c>
      <c r="N266" s="1"/>
      <c r="O266" s="1"/>
    </row>
    <row r="267" spans="1:15" ht="12.75" customHeight="1">
      <c r="A267" s="30">
        <v>257</v>
      </c>
      <c r="B267" s="334" t="s">
        <v>266</v>
      </c>
      <c r="C267" s="320">
        <v>337.65</v>
      </c>
      <c r="D267" s="321">
        <v>339.21666666666664</v>
      </c>
      <c r="E267" s="321">
        <v>323.48333333333329</v>
      </c>
      <c r="F267" s="321">
        <v>309.31666666666666</v>
      </c>
      <c r="G267" s="321">
        <v>293.58333333333331</v>
      </c>
      <c r="H267" s="321">
        <v>353.38333333333327</v>
      </c>
      <c r="I267" s="321">
        <v>369.11666666666662</v>
      </c>
      <c r="J267" s="321">
        <v>383.28333333333325</v>
      </c>
      <c r="K267" s="320">
        <v>354.95</v>
      </c>
      <c r="L267" s="320">
        <v>325.05</v>
      </c>
      <c r="M267" s="320">
        <v>8.5911000000000008</v>
      </c>
      <c r="N267" s="1"/>
      <c r="O267" s="1"/>
    </row>
    <row r="268" spans="1:15" ht="12.75" customHeight="1">
      <c r="A268" s="30">
        <v>258</v>
      </c>
      <c r="B268" s="334" t="s">
        <v>139</v>
      </c>
      <c r="C268" s="320">
        <v>746.4</v>
      </c>
      <c r="D268" s="321">
        <v>757.5</v>
      </c>
      <c r="E268" s="321">
        <v>725</v>
      </c>
      <c r="F268" s="321">
        <v>703.6</v>
      </c>
      <c r="G268" s="321">
        <v>671.1</v>
      </c>
      <c r="H268" s="321">
        <v>778.9</v>
      </c>
      <c r="I268" s="321">
        <v>811.4</v>
      </c>
      <c r="J268" s="321">
        <v>832.8</v>
      </c>
      <c r="K268" s="320">
        <v>790</v>
      </c>
      <c r="L268" s="320">
        <v>736.1</v>
      </c>
      <c r="M268" s="320">
        <v>73.01285</v>
      </c>
      <c r="N268" s="1"/>
      <c r="O268" s="1"/>
    </row>
    <row r="269" spans="1:15" ht="12.75" customHeight="1">
      <c r="A269" s="30">
        <v>259</v>
      </c>
      <c r="B269" s="334" t="s">
        <v>140</v>
      </c>
      <c r="C269" s="320">
        <v>546.20000000000005</v>
      </c>
      <c r="D269" s="321">
        <v>553.16666666666663</v>
      </c>
      <c r="E269" s="321">
        <v>523.0333333333333</v>
      </c>
      <c r="F269" s="321">
        <v>499.86666666666667</v>
      </c>
      <c r="G269" s="321">
        <v>469.73333333333335</v>
      </c>
      <c r="H269" s="321">
        <v>576.33333333333326</v>
      </c>
      <c r="I269" s="321">
        <v>606.4666666666667</v>
      </c>
      <c r="J269" s="321">
        <v>629.63333333333321</v>
      </c>
      <c r="K269" s="320">
        <v>583.29999999999995</v>
      </c>
      <c r="L269" s="320">
        <v>530</v>
      </c>
      <c r="M269" s="320">
        <v>72.315539999999999</v>
      </c>
      <c r="N269" s="1"/>
      <c r="O269" s="1"/>
    </row>
    <row r="270" spans="1:15" ht="12.75" customHeight="1">
      <c r="A270" s="30">
        <v>260</v>
      </c>
      <c r="B270" s="334" t="s">
        <v>835</v>
      </c>
      <c r="C270" s="320">
        <v>505.1</v>
      </c>
      <c r="D270" s="321">
        <v>511.81666666666666</v>
      </c>
      <c r="E270" s="321">
        <v>493.2833333333333</v>
      </c>
      <c r="F270" s="321">
        <v>481.46666666666664</v>
      </c>
      <c r="G270" s="321">
        <v>462.93333333333328</v>
      </c>
      <c r="H270" s="321">
        <v>523.63333333333333</v>
      </c>
      <c r="I270" s="321">
        <v>542.16666666666674</v>
      </c>
      <c r="J270" s="321">
        <v>553.98333333333335</v>
      </c>
      <c r="K270" s="320">
        <v>530.35</v>
      </c>
      <c r="L270" s="320">
        <v>500</v>
      </c>
      <c r="M270" s="320">
        <v>6.2598500000000001</v>
      </c>
      <c r="N270" s="1"/>
      <c r="O270" s="1"/>
    </row>
    <row r="271" spans="1:15" ht="12.75" customHeight="1">
      <c r="A271" s="30">
        <v>261</v>
      </c>
      <c r="B271" s="334" t="s">
        <v>836</v>
      </c>
      <c r="C271" s="320">
        <v>462.25</v>
      </c>
      <c r="D271" s="321">
        <v>466.4666666666667</v>
      </c>
      <c r="E271" s="321">
        <v>448.48333333333341</v>
      </c>
      <c r="F271" s="321">
        <v>434.7166666666667</v>
      </c>
      <c r="G271" s="321">
        <v>416.73333333333341</v>
      </c>
      <c r="H271" s="321">
        <v>480.23333333333341</v>
      </c>
      <c r="I271" s="321">
        <v>498.21666666666675</v>
      </c>
      <c r="J271" s="321">
        <v>511.98333333333341</v>
      </c>
      <c r="K271" s="320">
        <v>484.45</v>
      </c>
      <c r="L271" s="320">
        <v>452.7</v>
      </c>
      <c r="M271" s="320">
        <v>1.7083999999999999</v>
      </c>
      <c r="N271" s="1"/>
      <c r="O271" s="1"/>
    </row>
    <row r="272" spans="1:15" ht="12.75" customHeight="1">
      <c r="A272" s="30">
        <v>262</v>
      </c>
      <c r="B272" s="334" t="s">
        <v>424</v>
      </c>
      <c r="C272" s="320">
        <v>890.6</v>
      </c>
      <c r="D272" s="321">
        <v>889.63333333333321</v>
      </c>
      <c r="E272" s="321">
        <v>863.26666666666642</v>
      </c>
      <c r="F272" s="321">
        <v>835.93333333333317</v>
      </c>
      <c r="G272" s="321">
        <v>809.56666666666638</v>
      </c>
      <c r="H272" s="321">
        <v>916.96666666666647</v>
      </c>
      <c r="I272" s="321">
        <v>943.33333333333326</v>
      </c>
      <c r="J272" s="321">
        <v>970.66666666666652</v>
      </c>
      <c r="K272" s="320">
        <v>916</v>
      </c>
      <c r="L272" s="320">
        <v>862.3</v>
      </c>
      <c r="M272" s="320">
        <v>21.010909999999999</v>
      </c>
      <c r="N272" s="1"/>
      <c r="O272" s="1"/>
    </row>
    <row r="273" spans="1:15" ht="12.75" customHeight="1">
      <c r="A273" s="30">
        <v>263</v>
      </c>
      <c r="B273" s="334" t="s">
        <v>425</v>
      </c>
      <c r="C273" s="320">
        <v>153.9</v>
      </c>
      <c r="D273" s="321">
        <v>153.95000000000002</v>
      </c>
      <c r="E273" s="321">
        <v>150.95000000000005</v>
      </c>
      <c r="F273" s="321">
        <v>148.00000000000003</v>
      </c>
      <c r="G273" s="321">
        <v>145.00000000000006</v>
      </c>
      <c r="H273" s="321">
        <v>156.90000000000003</v>
      </c>
      <c r="I273" s="321">
        <v>159.89999999999998</v>
      </c>
      <c r="J273" s="321">
        <v>162.85000000000002</v>
      </c>
      <c r="K273" s="320">
        <v>156.94999999999999</v>
      </c>
      <c r="L273" s="320">
        <v>151</v>
      </c>
      <c r="M273" s="320">
        <v>2.2783000000000002</v>
      </c>
      <c r="N273" s="1"/>
      <c r="O273" s="1"/>
    </row>
    <row r="274" spans="1:15" ht="12.75" customHeight="1">
      <c r="A274" s="30">
        <v>264</v>
      </c>
      <c r="B274" s="334" t="s">
        <v>432</v>
      </c>
      <c r="C274" s="320">
        <v>1031.25</v>
      </c>
      <c r="D274" s="321">
        <v>1036.25</v>
      </c>
      <c r="E274" s="321">
        <v>1010</v>
      </c>
      <c r="F274" s="321">
        <v>988.75</v>
      </c>
      <c r="G274" s="321">
        <v>962.5</v>
      </c>
      <c r="H274" s="321">
        <v>1057.5</v>
      </c>
      <c r="I274" s="321">
        <v>1083.75</v>
      </c>
      <c r="J274" s="321">
        <v>1105</v>
      </c>
      <c r="K274" s="320">
        <v>1062.5</v>
      </c>
      <c r="L274" s="320">
        <v>1015</v>
      </c>
      <c r="M274" s="320">
        <v>0.96409</v>
      </c>
      <c r="N274" s="1"/>
      <c r="O274" s="1"/>
    </row>
    <row r="275" spans="1:15" ht="12.75" customHeight="1">
      <c r="A275" s="30">
        <v>265</v>
      </c>
      <c r="B275" s="334" t="s">
        <v>433</v>
      </c>
      <c r="C275" s="320">
        <v>384.55</v>
      </c>
      <c r="D275" s="321">
        <v>387.36666666666662</v>
      </c>
      <c r="E275" s="321">
        <v>377.18333333333322</v>
      </c>
      <c r="F275" s="321">
        <v>369.81666666666661</v>
      </c>
      <c r="G275" s="321">
        <v>359.63333333333321</v>
      </c>
      <c r="H275" s="321">
        <v>394.73333333333323</v>
      </c>
      <c r="I275" s="321">
        <v>404.91666666666663</v>
      </c>
      <c r="J275" s="321">
        <v>412.28333333333325</v>
      </c>
      <c r="K275" s="320">
        <v>397.55</v>
      </c>
      <c r="L275" s="320">
        <v>380</v>
      </c>
      <c r="M275" s="320">
        <v>2.2485200000000001</v>
      </c>
      <c r="N275" s="1"/>
      <c r="O275" s="1"/>
    </row>
    <row r="276" spans="1:15" ht="12.75" customHeight="1">
      <c r="A276" s="30">
        <v>266</v>
      </c>
      <c r="B276" s="334" t="s">
        <v>837</v>
      </c>
      <c r="C276" s="320">
        <v>62.8</v>
      </c>
      <c r="D276" s="321">
        <v>63.04999999999999</v>
      </c>
      <c r="E276" s="321">
        <v>61.249999999999986</v>
      </c>
      <c r="F276" s="321">
        <v>59.699999999999996</v>
      </c>
      <c r="G276" s="321">
        <v>57.899999999999991</v>
      </c>
      <c r="H276" s="321">
        <v>64.59999999999998</v>
      </c>
      <c r="I276" s="321">
        <v>66.399999999999977</v>
      </c>
      <c r="J276" s="321">
        <v>67.949999999999974</v>
      </c>
      <c r="K276" s="320">
        <v>64.849999999999994</v>
      </c>
      <c r="L276" s="320">
        <v>61.5</v>
      </c>
      <c r="M276" s="320">
        <v>4.1409399999999996</v>
      </c>
      <c r="N276" s="1"/>
      <c r="O276" s="1"/>
    </row>
    <row r="277" spans="1:15" ht="12.75" customHeight="1">
      <c r="A277" s="30">
        <v>267</v>
      </c>
      <c r="B277" s="334" t="s">
        <v>434</v>
      </c>
      <c r="C277" s="320">
        <v>473.05</v>
      </c>
      <c r="D277" s="321">
        <v>472.7166666666667</v>
      </c>
      <c r="E277" s="321">
        <v>465.43333333333339</v>
      </c>
      <c r="F277" s="321">
        <v>457.81666666666672</v>
      </c>
      <c r="G277" s="321">
        <v>450.53333333333342</v>
      </c>
      <c r="H277" s="321">
        <v>480.33333333333337</v>
      </c>
      <c r="I277" s="321">
        <v>487.61666666666667</v>
      </c>
      <c r="J277" s="321">
        <v>495.23333333333335</v>
      </c>
      <c r="K277" s="320">
        <v>480</v>
      </c>
      <c r="L277" s="320">
        <v>465.1</v>
      </c>
      <c r="M277" s="320">
        <v>2.2598500000000001</v>
      </c>
      <c r="N277" s="1"/>
      <c r="O277" s="1"/>
    </row>
    <row r="278" spans="1:15" ht="12.75" customHeight="1">
      <c r="A278" s="30">
        <v>268</v>
      </c>
      <c r="B278" s="334" t="s">
        <v>435</v>
      </c>
      <c r="C278" s="320">
        <v>50.55</v>
      </c>
      <c r="D278" s="321">
        <v>50.683333333333337</v>
      </c>
      <c r="E278" s="321">
        <v>49.366666666666674</v>
      </c>
      <c r="F278" s="321">
        <v>48.183333333333337</v>
      </c>
      <c r="G278" s="321">
        <v>46.866666666666674</v>
      </c>
      <c r="H278" s="321">
        <v>51.866666666666674</v>
      </c>
      <c r="I278" s="321">
        <v>53.183333333333337</v>
      </c>
      <c r="J278" s="321">
        <v>54.366666666666674</v>
      </c>
      <c r="K278" s="320">
        <v>52</v>
      </c>
      <c r="L278" s="320">
        <v>49.5</v>
      </c>
      <c r="M278" s="320">
        <v>35.102420000000002</v>
      </c>
      <c r="N278" s="1"/>
      <c r="O278" s="1"/>
    </row>
    <row r="279" spans="1:15" ht="12.75" customHeight="1">
      <c r="A279" s="30">
        <v>269</v>
      </c>
      <c r="B279" s="334" t="s">
        <v>437</v>
      </c>
      <c r="C279" s="320">
        <v>399.1</v>
      </c>
      <c r="D279" s="321">
        <v>400.65000000000003</v>
      </c>
      <c r="E279" s="321">
        <v>393.45000000000005</v>
      </c>
      <c r="F279" s="321">
        <v>387.8</v>
      </c>
      <c r="G279" s="321">
        <v>380.6</v>
      </c>
      <c r="H279" s="321">
        <v>406.30000000000007</v>
      </c>
      <c r="I279" s="321">
        <v>413.5</v>
      </c>
      <c r="J279" s="321">
        <v>419.15000000000009</v>
      </c>
      <c r="K279" s="320">
        <v>407.85</v>
      </c>
      <c r="L279" s="320">
        <v>395</v>
      </c>
      <c r="M279" s="320">
        <v>6.06332</v>
      </c>
      <c r="N279" s="1"/>
      <c r="O279" s="1"/>
    </row>
    <row r="280" spans="1:15" ht="12.75" customHeight="1">
      <c r="A280" s="30">
        <v>270</v>
      </c>
      <c r="B280" s="334" t="s">
        <v>427</v>
      </c>
      <c r="C280" s="320">
        <v>1201.5</v>
      </c>
      <c r="D280" s="321">
        <v>1209.6000000000001</v>
      </c>
      <c r="E280" s="321">
        <v>1154.2000000000003</v>
      </c>
      <c r="F280" s="321">
        <v>1106.9000000000001</v>
      </c>
      <c r="G280" s="321">
        <v>1051.5000000000002</v>
      </c>
      <c r="H280" s="321">
        <v>1256.9000000000003</v>
      </c>
      <c r="I280" s="321">
        <v>1312.3000000000004</v>
      </c>
      <c r="J280" s="321">
        <v>1359.6000000000004</v>
      </c>
      <c r="K280" s="320">
        <v>1265</v>
      </c>
      <c r="L280" s="320">
        <v>1162.3</v>
      </c>
      <c r="M280" s="320">
        <v>1.1412100000000001</v>
      </c>
      <c r="N280" s="1"/>
      <c r="O280" s="1"/>
    </row>
    <row r="281" spans="1:15" ht="12.75" customHeight="1">
      <c r="A281" s="30">
        <v>271</v>
      </c>
      <c r="B281" s="334" t="s">
        <v>428</v>
      </c>
      <c r="C281" s="320">
        <v>277.10000000000002</v>
      </c>
      <c r="D281" s="321">
        <v>277.61666666666667</v>
      </c>
      <c r="E281" s="321">
        <v>274.48333333333335</v>
      </c>
      <c r="F281" s="321">
        <v>271.86666666666667</v>
      </c>
      <c r="G281" s="321">
        <v>268.73333333333335</v>
      </c>
      <c r="H281" s="321">
        <v>280.23333333333335</v>
      </c>
      <c r="I281" s="321">
        <v>283.36666666666667</v>
      </c>
      <c r="J281" s="321">
        <v>285.98333333333335</v>
      </c>
      <c r="K281" s="320">
        <v>280.75</v>
      </c>
      <c r="L281" s="320">
        <v>275</v>
      </c>
      <c r="M281" s="320">
        <v>2.1375000000000002</v>
      </c>
      <c r="N281" s="1"/>
      <c r="O281" s="1"/>
    </row>
    <row r="282" spans="1:15" ht="12.75" customHeight="1">
      <c r="A282" s="30">
        <v>272</v>
      </c>
      <c r="B282" s="334" t="s">
        <v>141</v>
      </c>
      <c r="C282" s="320">
        <v>1707.5</v>
      </c>
      <c r="D282" s="321">
        <v>1720.3999999999999</v>
      </c>
      <c r="E282" s="321">
        <v>1674.0999999999997</v>
      </c>
      <c r="F282" s="321">
        <v>1640.6999999999998</v>
      </c>
      <c r="G282" s="321">
        <v>1594.3999999999996</v>
      </c>
      <c r="H282" s="321">
        <v>1753.7999999999997</v>
      </c>
      <c r="I282" s="321">
        <v>1800.1</v>
      </c>
      <c r="J282" s="321">
        <v>1833.4999999999998</v>
      </c>
      <c r="K282" s="320">
        <v>1766.7</v>
      </c>
      <c r="L282" s="320">
        <v>1687</v>
      </c>
      <c r="M282" s="320">
        <v>23.89574</v>
      </c>
      <c r="N282" s="1"/>
      <c r="O282" s="1"/>
    </row>
    <row r="283" spans="1:15" ht="12.75" customHeight="1">
      <c r="A283" s="30">
        <v>273</v>
      </c>
      <c r="B283" s="334" t="s">
        <v>429</v>
      </c>
      <c r="C283" s="320">
        <v>546.1</v>
      </c>
      <c r="D283" s="321">
        <v>549.51666666666677</v>
      </c>
      <c r="E283" s="321">
        <v>536.58333333333348</v>
      </c>
      <c r="F283" s="321">
        <v>527.06666666666672</v>
      </c>
      <c r="G283" s="321">
        <v>514.13333333333344</v>
      </c>
      <c r="H283" s="321">
        <v>559.03333333333353</v>
      </c>
      <c r="I283" s="321">
        <v>571.9666666666667</v>
      </c>
      <c r="J283" s="321">
        <v>581.48333333333358</v>
      </c>
      <c r="K283" s="320">
        <v>562.45000000000005</v>
      </c>
      <c r="L283" s="320">
        <v>540</v>
      </c>
      <c r="M283" s="320">
        <v>12.02528</v>
      </c>
      <c r="N283" s="1"/>
      <c r="O283" s="1"/>
    </row>
    <row r="284" spans="1:15" ht="12.75" customHeight="1">
      <c r="A284" s="30">
        <v>274</v>
      </c>
      <c r="B284" s="334" t="s">
        <v>426</v>
      </c>
      <c r="C284" s="320">
        <v>647.85</v>
      </c>
      <c r="D284" s="321">
        <v>656.15</v>
      </c>
      <c r="E284" s="321">
        <v>628.44999999999993</v>
      </c>
      <c r="F284" s="321">
        <v>609.04999999999995</v>
      </c>
      <c r="G284" s="321">
        <v>581.34999999999991</v>
      </c>
      <c r="H284" s="321">
        <v>675.55</v>
      </c>
      <c r="I284" s="321">
        <v>703.25</v>
      </c>
      <c r="J284" s="321">
        <v>722.65</v>
      </c>
      <c r="K284" s="320">
        <v>683.85</v>
      </c>
      <c r="L284" s="320">
        <v>636.75</v>
      </c>
      <c r="M284" s="320">
        <v>1.98749</v>
      </c>
      <c r="N284" s="1"/>
      <c r="O284" s="1"/>
    </row>
    <row r="285" spans="1:15" ht="12.75" customHeight="1">
      <c r="A285" s="30">
        <v>275</v>
      </c>
      <c r="B285" s="334" t="s">
        <v>430</v>
      </c>
      <c r="C285" s="320">
        <v>243.35</v>
      </c>
      <c r="D285" s="321">
        <v>245.65</v>
      </c>
      <c r="E285" s="321">
        <v>236.70000000000002</v>
      </c>
      <c r="F285" s="321">
        <v>230.05</v>
      </c>
      <c r="G285" s="321">
        <v>221.10000000000002</v>
      </c>
      <c r="H285" s="321">
        <v>252.3</v>
      </c>
      <c r="I285" s="321">
        <v>261.25</v>
      </c>
      <c r="J285" s="321">
        <v>267.89999999999998</v>
      </c>
      <c r="K285" s="320">
        <v>254.6</v>
      </c>
      <c r="L285" s="320">
        <v>239</v>
      </c>
      <c r="M285" s="320">
        <v>19.104099999999999</v>
      </c>
      <c r="N285" s="1"/>
      <c r="O285" s="1"/>
    </row>
    <row r="286" spans="1:15" ht="12.75" customHeight="1">
      <c r="A286" s="30">
        <v>276</v>
      </c>
      <c r="B286" s="334" t="s">
        <v>431</v>
      </c>
      <c r="C286" s="320">
        <v>1321.65</v>
      </c>
      <c r="D286" s="321">
        <v>1324.8666666666668</v>
      </c>
      <c r="E286" s="321">
        <v>1302.8333333333335</v>
      </c>
      <c r="F286" s="321">
        <v>1284.0166666666667</v>
      </c>
      <c r="G286" s="321">
        <v>1261.9833333333333</v>
      </c>
      <c r="H286" s="321">
        <v>1343.6833333333336</v>
      </c>
      <c r="I286" s="321">
        <v>1365.7166666666669</v>
      </c>
      <c r="J286" s="321">
        <v>1384.5333333333338</v>
      </c>
      <c r="K286" s="320">
        <v>1346.9</v>
      </c>
      <c r="L286" s="320">
        <v>1306.05</v>
      </c>
      <c r="M286" s="320">
        <v>0.13422000000000001</v>
      </c>
      <c r="N286" s="1"/>
      <c r="O286" s="1"/>
    </row>
    <row r="287" spans="1:15" ht="12.75" customHeight="1">
      <c r="A287" s="30">
        <v>277</v>
      </c>
      <c r="B287" s="334" t="s">
        <v>436</v>
      </c>
      <c r="C287" s="320">
        <v>610.04999999999995</v>
      </c>
      <c r="D287" s="321">
        <v>613.54999999999995</v>
      </c>
      <c r="E287" s="321">
        <v>597.79999999999995</v>
      </c>
      <c r="F287" s="321">
        <v>585.54999999999995</v>
      </c>
      <c r="G287" s="321">
        <v>569.79999999999995</v>
      </c>
      <c r="H287" s="321">
        <v>625.79999999999995</v>
      </c>
      <c r="I287" s="321">
        <v>641.54999999999995</v>
      </c>
      <c r="J287" s="321">
        <v>653.79999999999995</v>
      </c>
      <c r="K287" s="320">
        <v>629.29999999999995</v>
      </c>
      <c r="L287" s="320">
        <v>601.29999999999995</v>
      </c>
      <c r="M287" s="320">
        <v>2.0376500000000002</v>
      </c>
      <c r="N287" s="1"/>
      <c r="O287" s="1"/>
    </row>
    <row r="288" spans="1:15" ht="12.75" customHeight="1">
      <c r="A288" s="30">
        <v>278</v>
      </c>
      <c r="B288" s="334" t="s">
        <v>142</v>
      </c>
      <c r="C288" s="320">
        <v>80.7</v>
      </c>
      <c r="D288" s="321">
        <v>81.25</v>
      </c>
      <c r="E288" s="321">
        <v>79.25</v>
      </c>
      <c r="F288" s="321">
        <v>77.8</v>
      </c>
      <c r="G288" s="321">
        <v>75.8</v>
      </c>
      <c r="H288" s="321">
        <v>82.7</v>
      </c>
      <c r="I288" s="321">
        <v>84.7</v>
      </c>
      <c r="J288" s="321">
        <v>86.15</v>
      </c>
      <c r="K288" s="320">
        <v>83.25</v>
      </c>
      <c r="L288" s="320">
        <v>79.8</v>
      </c>
      <c r="M288" s="320">
        <v>43.149749999999997</v>
      </c>
      <c r="N288" s="1"/>
      <c r="O288" s="1"/>
    </row>
    <row r="289" spans="1:15" ht="12.75" customHeight="1">
      <c r="A289" s="30">
        <v>279</v>
      </c>
      <c r="B289" s="334" t="s">
        <v>143</v>
      </c>
      <c r="C289" s="320">
        <v>2714.95</v>
      </c>
      <c r="D289" s="321">
        <v>2720.6666666666665</v>
      </c>
      <c r="E289" s="321">
        <v>2646.333333333333</v>
      </c>
      <c r="F289" s="321">
        <v>2577.7166666666667</v>
      </c>
      <c r="G289" s="321">
        <v>2503.3833333333332</v>
      </c>
      <c r="H289" s="321">
        <v>2789.2833333333328</v>
      </c>
      <c r="I289" s="321">
        <v>2863.6166666666659</v>
      </c>
      <c r="J289" s="321">
        <v>2932.2333333333327</v>
      </c>
      <c r="K289" s="320">
        <v>2795</v>
      </c>
      <c r="L289" s="320">
        <v>2652.05</v>
      </c>
      <c r="M289" s="320">
        <v>2.7821099999999999</v>
      </c>
      <c r="N289" s="1"/>
      <c r="O289" s="1"/>
    </row>
    <row r="290" spans="1:15" ht="12.75" customHeight="1">
      <c r="A290" s="30">
        <v>280</v>
      </c>
      <c r="B290" s="334" t="s">
        <v>438</v>
      </c>
      <c r="C290" s="320">
        <v>374.15</v>
      </c>
      <c r="D290" s="321">
        <v>378.66666666666669</v>
      </c>
      <c r="E290" s="321">
        <v>363.38333333333338</v>
      </c>
      <c r="F290" s="321">
        <v>352.61666666666667</v>
      </c>
      <c r="G290" s="321">
        <v>337.33333333333337</v>
      </c>
      <c r="H290" s="321">
        <v>389.43333333333339</v>
      </c>
      <c r="I290" s="321">
        <v>404.7166666666667</v>
      </c>
      <c r="J290" s="321">
        <v>415.48333333333341</v>
      </c>
      <c r="K290" s="320">
        <v>393.95</v>
      </c>
      <c r="L290" s="320">
        <v>367.9</v>
      </c>
      <c r="M290" s="320">
        <v>3.4973700000000001</v>
      </c>
      <c r="N290" s="1"/>
      <c r="O290" s="1"/>
    </row>
    <row r="291" spans="1:15" ht="12.75" customHeight="1">
      <c r="A291" s="30">
        <v>281</v>
      </c>
      <c r="B291" s="334" t="s">
        <v>267</v>
      </c>
      <c r="C291" s="320">
        <v>596.95000000000005</v>
      </c>
      <c r="D291" s="321">
        <v>602.6</v>
      </c>
      <c r="E291" s="321">
        <v>578.90000000000009</v>
      </c>
      <c r="F291" s="321">
        <v>560.85</v>
      </c>
      <c r="G291" s="321">
        <v>537.15000000000009</v>
      </c>
      <c r="H291" s="321">
        <v>620.65000000000009</v>
      </c>
      <c r="I291" s="321">
        <v>644.35000000000014</v>
      </c>
      <c r="J291" s="321">
        <v>662.40000000000009</v>
      </c>
      <c r="K291" s="320">
        <v>626.29999999999995</v>
      </c>
      <c r="L291" s="320">
        <v>584.54999999999995</v>
      </c>
      <c r="M291" s="320">
        <v>43.254779999999997</v>
      </c>
      <c r="N291" s="1"/>
      <c r="O291" s="1"/>
    </row>
    <row r="292" spans="1:15" ht="12.75" customHeight="1">
      <c r="A292" s="30">
        <v>282</v>
      </c>
      <c r="B292" s="334" t="s">
        <v>439</v>
      </c>
      <c r="C292" s="320">
        <v>9751</v>
      </c>
      <c r="D292" s="321">
        <v>9817.0666666666675</v>
      </c>
      <c r="E292" s="321">
        <v>9544.133333333335</v>
      </c>
      <c r="F292" s="321">
        <v>9337.2666666666682</v>
      </c>
      <c r="G292" s="321">
        <v>9064.3333333333358</v>
      </c>
      <c r="H292" s="321">
        <v>10023.933333333334</v>
      </c>
      <c r="I292" s="321">
        <v>10296.866666666665</v>
      </c>
      <c r="J292" s="321">
        <v>10503.733333333334</v>
      </c>
      <c r="K292" s="320">
        <v>10090</v>
      </c>
      <c r="L292" s="320">
        <v>9610.2000000000007</v>
      </c>
      <c r="M292" s="320">
        <v>6.9110000000000005E-2</v>
      </c>
      <c r="N292" s="1"/>
      <c r="O292" s="1"/>
    </row>
    <row r="293" spans="1:15" ht="12.75" customHeight="1">
      <c r="A293" s="30">
        <v>283</v>
      </c>
      <c r="B293" s="334" t="s">
        <v>440</v>
      </c>
      <c r="C293" s="320">
        <v>64.150000000000006</v>
      </c>
      <c r="D293" s="321">
        <v>64.816666666666663</v>
      </c>
      <c r="E293" s="321">
        <v>62.333333333333329</v>
      </c>
      <c r="F293" s="321">
        <v>60.516666666666666</v>
      </c>
      <c r="G293" s="321">
        <v>58.033333333333331</v>
      </c>
      <c r="H293" s="321">
        <v>66.633333333333326</v>
      </c>
      <c r="I293" s="321">
        <v>69.116666666666674</v>
      </c>
      <c r="J293" s="321">
        <v>70.933333333333323</v>
      </c>
      <c r="K293" s="320">
        <v>67.3</v>
      </c>
      <c r="L293" s="320">
        <v>63</v>
      </c>
      <c r="M293" s="320">
        <v>80.53219</v>
      </c>
      <c r="N293" s="1"/>
      <c r="O293" s="1"/>
    </row>
    <row r="294" spans="1:15" ht="12.75" customHeight="1">
      <c r="A294" s="30">
        <v>284</v>
      </c>
      <c r="B294" s="334" t="s">
        <v>144</v>
      </c>
      <c r="C294" s="320">
        <v>378.3</v>
      </c>
      <c r="D294" s="321">
        <v>379.25</v>
      </c>
      <c r="E294" s="321">
        <v>370.1</v>
      </c>
      <c r="F294" s="321">
        <v>361.90000000000003</v>
      </c>
      <c r="G294" s="321">
        <v>352.75000000000006</v>
      </c>
      <c r="H294" s="321">
        <v>387.45</v>
      </c>
      <c r="I294" s="321">
        <v>396.59999999999997</v>
      </c>
      <c r="J294" s="321">
        <v>404.79999999999995</v>
      </c>
      <c r="K294" s="320">
        <v>388.4</v>
      </c>
      <c r="L294" s="320">
        <v>371.05</v>
      </c>
      <c r="M294" s="320">
        <v>24.555</v>
      </c>
      <c r="N294" s="1"/>
      <c r="O294" s="1"/>
    </row>
    <row r="295" spans="1:15" ht="12.75" customHeight="1">
      <c r="A295" s="30">
        <v>285</v>
      </c>
      <c r="B295" s="334" t="s">
        <v>441</v>
      </c>
      <c r="C295" s="320">
        <v>3544.55</v>
      </c>
      <c r="D295" s="321">
        <v>3584.1833333333329</v>
      </c>
      <c r="E295" s="321">
        <v>3468.3666666666659</v>
      </c>
      <c r="F295" s="321">
        <v>3392.1833333333329</v>
      </c>
      <c r="G295" s="321">
        <v>3276.3666666666659</v>
      </c>
      <c r="H295" s="321">
        <v>3660.3666666666659</v>
      </c>
      <c r="I295" s="321">
        <v>3776.1833333333325</v>
      </c>
      <c r="J295" s="321">
        <v>3852.3666666666659</v>
      </c>
      <c r="K295" s="320">
        <v>3700</v>
      </c>
      <c r="L295" s="320">
        <v>3508</v>
      </c>
      <c r="M295" s="320">
        <v>1.46051</v>
      </c>
      <c r="N295" s="1"/>
      <c r="O295" s="1"/>
    </row>
    <row r="296" spans="1:15" ht="12.75" customHeight="1">
      <c r="A296" s="30">
        <v>286</v>
      </c>
      <c r="B296" s="334" t="s">
        <v>838</v>
      </c>
      <c r="C296" s="320">
        <v>1042.1500000000001</v>
      </c>
      <c r="D296" s="321">
        <v>1054.5833333333333</v>
      </c>
      <c r="E296" s="321">
        <v>1009.1666666666665</v>
      </c>
      <c r="F296" s="321">
        <v>976.18333333333328</v>
      </c>
      <c r="G296" s="321">
        <v>930.76666666666654</v>
      </c>
      <c r="H296" s="321">
        <v>1087.5666666666666</v>
      </c>
      <c r="I296" s="321">
        <v>1132.9833333333331</v>
      </c>
      <c r="J296" s="321">
        <v>1165.9666666666665</v>
      </c>
      <c r="K296" s="320">
        <v>1100</v>
      </c>
      <c r="L296" s="320">
        <v>1021.6</v>
      </c>
      <c r="M296" s="320">
        <v>1.95767</v>
      </c>
      <c r="N296" s="1"/>
      <c r="O296" s="1"/>
    </row>
    <row r="297" spans="1:15" ht="12.75" customHeight="1">
      <c r="A297" s="30">
        <v>287</v>
      </c>
      <c r="B297" s="334" t="s">
        <v>145</v>
      </c>
      <c r="C297" s="320">
        <v>1705.75</v>
      </c>
      <c r="D297" s="321">
        <v>1717.8333333333333</v>
      </c>
      <c r="E297" s="321">
        <v>1674.9166666666665</v>
      </c>
      <c r="F297" s="321">
        <v>1644.0833333333333</v>
      </c>
      <c r="G297" s="321">
        <v>1601.1666666666665</v>
      </c>
      <c r="H297" s="321">
        <v>1748.6666666666665</v>
      </c>
      <c r="I297" s="321">
        <v>1791.583333333333</v>
      </c>
      <c r="J297" s="321">
        <v>1822.4166666666665</v>
      </c>
      <c r="K297" s="320">
        <v>1760.75</v>
      </c>
      <c r="L297" s="320">
        <v>1687</v>
      </c>
      <c r="M297" s="320">
        <v>27.377659999999999</v>
      </c>
      <c r="N297" s="1"/>
      <c r="O297" s="1"/>
    </row>
    <row r="298" spans="1:15" ht="12.75" customHeight="1">
      <c r="A298" s="30">
        <v>288</v>
      </c>
      <c r="B298" s="334" t="s">
        <v>146</v>
      </c>
      <c r="C298" s="320">
        <v>5472.35</v>
      </c>
      <c r="D298" s="321">
        <v>5587.1166666666659</v>
      </c>
      <c r="E298" s="321">
        <v>5250.6333333333314</v>
      </c>
      <c r="F298" s="321">
        <v>5028.9166666666652</v>
      </c>
      <c r="G298" s="321">
        <v>4692.4333333333307</v>
      </c>
      <c r="H298" s="321">
        <v>5808.8333333333321</v>
      </c>
      <c r="I298" s="321">
        <v>6145.3166666666675</v>
      </c>
      <c r="J298" s="321">
        <v>6367.0333333333328</v>
      </c>
      <c r="K298" s="320">
        <v>5923.6</v>
      </c>
      <c r="L298" s="320">
        <v>5365.4</v>
      </c>
      <c r="M298" s="320">
        <v>11.300039999999999</v>
      </c>
      <c r="N298" s="1"/>
      <c r="O298" s="1"/>
    </row>
    <row r="299" spans="1:15" ht="12.75" customHeight="1">
      <c r="A299" s="30">
        <v>289</v>
      </c>
      <c r="B299" s="334" t="s">
        <v>147</v>
      </c>
      <c r="C299" s="320">
        <v>4209.7</v>
      </c>
      <c r="D299" s="321">
        <v>4261.3499999999995</v>
      </c>
      <c r="E299" s="321">
        <v>4109.1499999999987</v>
      </c>
      <c r="F299" s="321">
        <v>4008.5999999999995</v>
      </c>
      <c r="G299" s="321">
        <v>3856.3999999999987</v>
      </c>
      <c r="H299" s="321">
        <v>4361.8999999999987</v>
      </c>
      <c r="I299" s="321">
        <v>4514.0999999999995</v>
      </c>
      <c r="J299" s="321">
        <v>4614.6499999999987</v>
      </c>
      <c r="K299" s="320">
        <v>4413.55</v>
      </c>
      <c r="L299" s="320">
        <v>4160.8</v>
      </c>
      <c r="M299" s="320">
        <v>3.9136700000000002</v>
      </c>
      <c r="N299" s="1"/>
      <c r="O299" s="1"/>
    </row>
    <row r="300" spans="1:15" ht="12.75" customHeight="1">
      <c r="A300" s="30">
        <v>290</v>
      </c>
      <c r="B300" s="334" t="s">
        <v>148</v>
      </c>
      <c r="C300" s="320">
        <v>769.5</v>
      </c>
      <c r="D300" s="321">
        <v>771.26666666666677</v>
      </c>
      <c r="E300" s="321">
        <v>759.23333333333358</v>
      </c>
      <c r="F300" s="321">
        <v>748.96666666666681</v>
      </c>
      <c r="G300" s="321">
        <v>736.93333333333362</v>
      </c>
      <c r="H300" s="321">
        <v>781.53333333333353</v>
      </c>
      <c r="I300" s="321">
        <v>793.56666666666661</v>
      </c>
      <c r="J300" s="321">
        <v>803.83333333333348</v>
      </c>
      <c r="K300" s="320">
        <v>783.3</v>
      </c>
      <c r="L300" s="320">
        <v>761</v>
      </c>
      <c r="M300" s="320">
        <v>16.274290000000001</v>
      </c>
      <c r="N300" s="1"/>
      <c r="O300" s="1"/>
    </row>
    <row r="301" spans="1:15" ht="12.75" customHeight="1">
      <c r="A301" s="30">
        <v>291</v>
      </c>
      <c r="B301" s="334" t="s">
        <v>442</v>
      </c>
      <c r="C301" s="320">
        <v>2394.6999999999998</v>
      </c>
      <c r="D301" s="321">
        <v>2410.8833333333332</v>
      </c>
      <c r="E301" s="321">
        <v>2348.8166666666666</v>
      </c>
      <c r="F301" s="321">
        <v>2302.9333333333334</v>
      </c>
      <c r="G301" s="321">
        <v>2240.8666666666668</v>
      </c>
      <c r="H301" s="321">
        <v>2456.7666666666664</v>
      </c>
      <c r="I301" s="321">
        <v>2518.833333333333</v>
      </c>
      <c r="J301" s="321">
        <v>2564.7166666666662</v>
      </c>
      <c r="K301" s="320">
        <v>2472.9499999999998</v>
      </c>
      <c r="L301" s="320">
        <v>2365</v>
      </c>
      <c r="M301" s="320">
        <v>1.01684</v>
      </c>
      <c r="N301" s="1"/>
      <c r="O301" s="1"/>
    </row>
    <row r="302" spans="1:15" ht="12.75" customHeight="1">
      <c r="A302" s="30">
        <v>292</v>
      </c>
      <c r="B302" s="334" t="s">
        <v>839</v>
      </c>
      <c r="C302" s="320">
        <v>426.6</v>
      </c>
      <c r="D302" s="321">
        <v>433.06666666666666</v>
      </c>
      <c r="E302" s="321">
        <v>413.5333333333333</v>
      </c>
      <c r="F302" s="321">
        <v>400.46666666666664</v>
      </c>
      <c r="G302" s="321">
        <v>380.93333333333328</v>
      </c>
      <c r="H302" s="321">
        <v>446.13333333333333</v>
      </c>
      <c r="I302" s="321">
        <v>465.66666666666674</v>
      </c>
      <c r="J302" s="321">
        <v>478.73333333333335</v>
      </c>
      <c r="K302" s="320">
        <v>452.6</v>
      </c>
      <c r="L302" s="320">
        <v>420</v>
      </c>
      <c r="M302" s="320">
        <v>12.496589999999999</v>
      </c>
      <c r="N302" s="1"/>
      <c r="O302" s="1"/>
    </row>
    <row r="303" spans="1:15" ht="12.75" customHeight="1">
      <c r="A303" s="30">
        <v>293</v>
      </c>
      <c r="B303" s="334" t="s">
        <v>149</v>
      </c>
      <c r="C303" s="320">
        <v>872.5</v>
      </c>
      <c r="D303" s="321">
        <v>875.13333333333333</v>
      </c>
      <c r="E303" s="321">
        <v>862.4666666666667</v>
      </c>
      <c r="F303" s="321">
        <v>852.43333333333339</v>
      </c>
      <c r="G303" s="321">
        <v>839.76666666666677</v>
      </c>
      <c r="H303" s="321">
        <v>885.16666666666663</v>
      </c>
      <c r="I303" s="321">
        <v>897.83333333333337</v>
      </c>
      <c r="J303" s="321">
        <v>907.86666666666656</v>
      </c>
      <c r="K303" s="320">
        <v>887.8</v>
      </c>
      <c r="L303" s="320">
        <v>865.1</v>
      </c>
      <c r="M303" s="320">
        <v>33.012120000000003</v>
      </c>
      <c r="N303" s="1"/>
      <c r="O303" s="1"/>
    </row>
    <row r="304" spans="1:15" ht="12.75" customHeight="1">
      <c r="A304" s="30">
        <v>294</v>
      </c>
      <c r="B304" s="334" t="s">
        <v>150</v>
      </c>
      <c r="C304" s="320">
        <v>179.25</v>
      </c>
      <c r="D304" s="321">
        <v>179.86666666666667</v>
      </c>
      <c r="E304" s="321">
        <v>175.38333333333335</v>
      </c>
      <c r="F304" s="321">
        <v>171.51666666666668</v>
      </c>
      <c r="G304" s="321">
        <v>167.03333333333336</v>
      </c>
      <c r="H304" s="321">
        <v>183.73333333333335</v>
      </c>
      <c r="I304" s="321">
        <v>188.2166666666667</v>
      </c>
      <c r="J304" s="321">
        <v>192.08333333333334</v>
      </c>
      <c r="K304" s="320">
        <v>184.35</v>
      </c>
      <c r="L304" s="320">
        <v>176</v>
      </c>
      <c r="M304" s="320">
        <v>56.819009999999999</v>
      </c>
      <c r="N304" s="1"/>
      <c r="O304" s="1"/>
    </row>
    <row r="305" spans="1:15" ht="12.75" customHeight="1">
      <c r="A305" s="30">
        <v>295</v>
      </c>
      <c r="B305" s="334" t="s">
        <v>316</v>
      </c>
      <c r="C305" s="320">
        <v>17.95</v>
      </c>
      <c r="D305" s="321">
        <v>18.016666666666666</v>
      </c>
      <c r="E305" s="321">
        <v>17.633333333333333</v>
      </c>
      <c r="F305" s="321">
        <v>17.316666666666666</v>
      </c>
      <c r="G305" s="321">
        <v>16.933333333333334</v>
      </c>
      <c r="H305" s="321">
        <v>18.333333333333332</v>
      </c>
      <c r="I305" s="321">
        <v>18.716666666666665</v>
      </c>
      <c r="J305" s="321">
        <v>19.033333333333331</v>
      </c>
      <c r="K305" s="320">
        <v>18.399999999999999</v>
      </c>
      <c r="L305" s="320">
        <v>17.7</v>
      </c>
      <c r="M305" s="320">
        <v>33.293939999999999</v>
      </c>
      <c r="N305" s="1"/>
      <c r="O305" s="1"/>
    </row>
    <row r="306" spans="1:15" ht="12.75" customHeight="1">
      <c r="A306" s="30">
        <v>296</v>
      </c>
      <c r="B306" s="334" t="s">
        <v>445</v>
      </c>
      <c r="C306" s="320">
        <v>187.15</v>
      </c>
      <c r="D306" s="321">
        <v>188.5</v>
      </c>
      <c r="E306" s="321">
        <v>179.45</v>
      </c>
      <c r="F306" s="321">
        <v>171.75</v>
      </c>
      <c r="G306" s="321">
        <v>162.69999999999999</v>
      </c>
      <c r="H306" s="321">
        <v>196.2</v>
      </c>
      <c r="I306" s="321">
        <v>205.25</v>
      </c>
      <c r="J306" s="321">
        <v>212.95</v>
      </c>
      <c r="K306" s="320">
        <v>197.55</v>
      </c>
      <c r="L306" s="320">
        <v>180.8</v>
      </c>
      <c r="M306" s="320">
        <v>1.12744</v>
      </c>
      <c r="N306" s="1"/>
      <c r="O306" s="1"/>
    </row>
    <row r="307" spans="1:15" ht="12.75" customHeight="1">
      <c r="A307" s="30">
        <v>297</v>
      </c>
      <c r="B307" s="334" t="s">
        <v>447</v>
      </c>
      <c r="C307" s="320">
        <v>493.7</v>
      </c>
      <c r="D307" s="321">
        <v>497.68333333333334</v>
      </c>
      <c r="E307" s="321">
        <v>486.01666666666665</v>
      </c>
      <c r="F307" s="321">
        <v>478.33333333333331</v>
      </c>
      <c r="G307" s="321">
        <v>466.66666666666663</v>
      </c>
      <c r="H307" s="321">
        <v>505.36666666666667</v>
      </c>
      <c r="I307" s="321">
        <v>517.0333333333333</v>
      </c>
      <c r="J307" s="321">
        <v>524.7166666666667</v>
      </c>
      <c r="K307" s="320">
        <v>509.35</v>
      </c>
      <c r="L307" s="320">
        <v>490</v>
      </c>
      <c r="M307" s="320">
        <v>0.85597999999999996</v>
      </c>
      <c r="N307" s="1"/>
      <c r="O307" s="1"/>
    </row>
    <row r="308" spans="1:15" ht="12.75" customHeight="1">
      <c r="A308" s="30">
        <v>298</v>
      </c>
      <c r="B308" s="334" t="s">
        <v>151</v>
      </c>
      <c r="C308" s="320">
        <v>118.25</v>
      </c>
      <c r="D308" s="321">
        <v>119.58333333333333</v>
      </c>
      <c r="E308" s="321">
        <v>114.36666666666666</v>
      </c>
      <c r="F308" s="321">
        <v>110.48333333333333</v>
      </c>
      <c r="G308" s="321">
        <v>105.26666666666667</v>
      </c>
      <c r="H308" s="321">
        <v>123.46666666666665</v>
      </c>
      <c r="I308" s="321">
        <v>128.68333333333334</v>
      </c>
      <c r="J308" s="321">
        <v>132.56666666666666</v>
      </c>
      <c r="K308" s="320">
        <v>124.8</v>
      </c>
      <c r="L308" s="320">
        <v>115.7</v>
      </c>
      <c r="M308" s="320">
        <v>47.774230000000003</v>
      </c>
      <c r="N308" s="1"/>
      <c r="O308" s="1"/>
    </row>
    <row r="309" spans="1:15" ht="12.75" customHeight="1">
      <c r="A309" s="30">
        <v>299</v>
      </c>
      <c r="B309" s="334" t="s">
        <v>152</v>
      </c>
      <c r="C309" s="320">
        <v>504.1</v>
      </c>
      <c r="D309" s="321">
        <v>509.7166666666667</v>
      </c>
      <c r="E309" s="321">
        <v>495.13333333333344</v>
      </c>
      <c r="F309" s="321">
        <v>486.16666666666674</v>
      </c>
      <c r="G309" s="321">
        <v>471.58333333333348</v>
      </c>
      <c r="H309" s="321">
        <v>518.68333333333339</v>
      </c>
      <c r="I309" s="321">
        <v>533.26666666666665</v>
      </c>
      <c r="J309" s="321">
        <v>542.23333333333335</v>
      </c>
      <c r="K309" s="320">
        <v>524.29999999999995</v>
      </c>
      <c r="L309" s="320">
        <v>500.75</v>
      </c>
      <c r="M309" s="320">
        <v>10.77806</v>
      </c>
      <c r="N309" s="1"/>
      <c r="O309" s="1"/>
    </row>
    <row r="310" spans="1:15" ht="12.75" customHeight="1">
      <c r="A310" s="30">
        <v>300</v>
      </c>
      <c r="B310" s="334" t="s">
        <v>153</v>
      </c>
      <c r="C310" s="320">
        <v>7435.1</v>
      </c>
      <c r="D310" s="321">
        <v>7487.7</v>
      </c>
      <c r="E310" s="321">
        <v>7297.4</v>
      </c>
      <c r="F310" s="321">
        <v>7159.7</v>
      </c>
      <c r="G310" s="321">
        <v>6969.4</v>
      </c>
      <c r="H310" s="321">
        <v>7625.4</v>
      </c>
      <c r="I310" s="321">
        <v>7815.7000000000007</v>
      </c>
      <c r="J310" s="321">
        <v>7953.4</v>
      </c>
      <c r="K310" s="320">
        <v>7678</v>
      </c>
      <c r="L310" s="320">
        <v>7350</v>
      </c>
      <c r="M310" s="320">
        <v>4.2599</v>
      </c>
      <c r="N310" s="1"/>
      <c r="O310" s="1"/>
    </row>
    <row r="311" spans="1:15" ht="12.75" customHeight="1">
      <c r="A311" s="30">
        <v>301</v>
      </c>
      <c r="B311" s="334" t="s">
        <v>840</v>
      </c>
      <c r="C311" s="320">
        <v>2810.5</v>
      </c>
      <c r="D311" s="321">
        <v>2871.0666666666671</v>
      </c>
      <c r="E311" s="321">
        <v>2724.4333333333343</v>
      </c>
      <c r="F311" s="321">
        <v>2638.3666666666672</v>
      </c>
      <c r="G311" s="321">
        <v>2491.7333333333345</v>
      </c>
      <c r="H311" s="321">
        <v>2957.1333333333341</v>
      </c>
      <c r="I311" s="321">
        <v>3103.7666666666664</v>
      </c>
      <c r="J311" s="321">
        <v>3189.8333333333339</v>
      </c>
      <c r="K311" s="320">
        <v>3017.7</v>
      </c>
      <c r="L311" s="320">
        <v>2785</v>
      </c>
      <c r="M311" s="320">
        <v>1.32819</v>
      </c>
      <c r="N311" s="1"/>
      <c r="O311" s="1"/>
    </row>
    <row r="312" spans="1:15" ht="12.75" customHeight="1">
      <c r="A312" s="30">
        <v>302</v>
      </c>
      <c r="B312" s="334" t="s">
        <v>449</v>
      </c>
      <c r="C312" s="320">
        <v>370.9</v>
      </c>
      <c r="D312" s="321">
        <v>370.2166666666667</v>
      </c>
      <c r="E312" s="321">
        <v>363.03333333333342</v>
      </c>
      <c r="F312" s="321">
        <v>355.16666666666674</v>
      </c>
      <c r="G312" s="321">
        <v>347.98333333333346</v>
      </c>
      <c r="H312" s="321">
        <v>378.08333333333337</v>
      </c>
      <c r="I312" s="321">
        <v>385.26666666666665</v>
      </c>
      <c r="J312" s="321">
        <v>393.13333333333333</v>
      </c>
      <c r="K312" s="320">
        <v>377.4</v>
      </c>
      <c r="L312" s="320">
        <v>362.35</v>
      </c>
      <c r="M312" s="320">
        <v>7.7905499999999996</v>
      </c>
      <c r="N312" s="1"/>
      <c r="O312" s="1"/>
    </row>
    <row r="313" spans="1:15" ht="12.75" customHeight="1">
      <c r="A313" s="30">
        <v>303</v>
      </c>
      <c r="B313" s="334" t="s">
        <v>450</v>
      </c>
      <c r="C313" s="320">
        <v>313.14999999999998</v>
      </c>
      <c r="D313" s="321">
        <v>318.18333333333334</v>
      </c>
      <c r="E313" s="321">
        <v>302.9666666666667</v>
      </c>
      <c r="F313" s="321">
        <v>292.78333333333336</v>
      </c>
      <c r="G313" s="321">
        <v>277.56666666666672</v>
      </c>
      <c r="H313" s="321">
        <v>328.36666666666667</v>
      </c>
      <c r="I313" s="321">
        <v>343.58333333333326</v>
      </c>
      <c r="J313" s="321">
        <v>353.76666666666665</v>
      </c>
      <c r="K313" s="320">
        <v>333.4</v>
      </c>
      <c r="L313" s="320">
        <v>308</v>
      </c>
      <c r="M313" s="320">
        <v>13.10895</v>
      </c>
      <c r="N313" s="1"/>
      <c r="O313" s="1"/>
    </row>
    <row r="314" spans="1:15" ht="12.75" customHeight="1">
      <c r="A314" s="30">
        <v>304</v>
      </c>
      <c r="B314" s="334" t="s">
        <v>154</v>
      </c>
      <c r="C314" s="320">
        <v>859</v>
      </c>
      <c r="D314" s="321">
        <v>871.15</v>
      </c>
      <c r="E314" s="321">
        <v>838.3</v>
      </c>
      <c r="F314" s="321">
        <v>817.6</v>
      </c>
      <c r="G314" s="321">
        <v>784.75</v>
      </c>
      <c r="H314" s="321">
        <v>891.84999999999991</v>
      </c>
      <c r="I314" s="321">
        <v>924.7</v>
      </c>
      <c r="J314" s="321">
        <v>945.39999999999986</v>
      </c>
      <c r="K314" s="320">
        <v>904</v>
      </c>
      <c r="L314" s="320">
        <v>850.45</v>
      </c>
      <c r="M314" s="320">
        <v>9.9405000000000001</v>
      </c>
      <c r="N314" s="1"/>
      <c r="O314" s="1"/>
    </row>
    <row r="315" spans="1:15" ht="12.75" customHeight="1">
      <c r="A315" s="30">
        <v>305</v>
      </c>
      <c r="B315" s="334" t="s">
        <v>455</v>
      </c>
      <c r="C315" s="320">
        <v>1338.3</v>
      </c>
      <c r="D315" s="321">
        <v>1352.5833333333333</v>
      </c>
      <c r="E315" s="321">
        <v>1307.1166666666666</v>
      </c>
      <c r="F315" s="321">
        <v>1275.9333333333334</v>
      </c>
      <c r="G315" s="321">
        <v>1230.4666666666667</v>
      </c>
      <c r="H315" s="321">
        <v>1383.7666666666664</v>
      </c>
      <c r="I315" s="321">
        <v>1429.2333333333331</v>
      </c>
      <c r="J315" s="321">
        <v>1460.4166666666663</v>
      </c>
      <c r="K315" s="320">
        <v>1398.05</v>
      </c>
      <c r="L315" s="320">
        <v>1321.4</v>
      </c>
      <c r="M315" s="320">
        <v>4.6997600000000004</v>
      </c>
      <c r="N315" s="1"/>
      <c r="O315" s="1"/>
    </row>
    <row r="316" spans="1:15" ht="12.75" customHeight="1">
      <c r="A316" s="30">
        <v>306</v>
      </c>
      <c r="B316" s="334" t="s">
        <v>155</v>
      </c>
      <c r="C316" s="320">
        <v>2443.65</v>
      </c>
      <c r="D316" s="321">
        <v>2453.3333333333335</v>
      </c>
      <c r="E316" s="321">
        <v>2391.666666666667</v>
      </c>
      <c r="F316" s="321">
        <v>2339.6833333333334</v>
      </c>
      <c r="G316" s="321">
        <v>2278.0166666666669</v>
      </c>
      <c r="H316" s="321">
        <v>2505.3166666666671</v>
      </c>
      <c r="I316" s="321">
        <v>2566.983333333334</v>
      </c>
      <c r="J316" s="321">
        <v>2618.9666666666672</v>
      </c>
      <c r="K316" s="320">
        <v>2515</v>
      </c>
      <c r="L316" s="320">
        <v>2401.35</v>
      </c>
      <c r="M316" s="320">
        <v>3.0533399999999999</v>
      </c>
      <c r="N316" s="1"/>
      <c r="O316" s="1"/>
    </row>
    <row r="317" spans="1:15" ht="12.75" customHeight="1">
      <c r="A317" s="30">
        <v>307</v>
      </c>
      <c r="B317" s="334" t="s">
        <v>156</v>
      </c>
      <c r="C317" s="320">
        <v>741.25</v>
      </c>
      <c r="D317" s="321">
        <v>750.41666666666663</v>
      </c>
      <c r="E317" s="321">
        <v>716.83333333333326</v>
      </c>
      <c r="F317" s="321">
        <v>692.41666666666663</v>
      </c>
      <c r="G317" s="321">
        <v>658.83333333333326</v>
      </c>
      <c r="H317" s="321">
        <v>774.83333333333326</v>
      </c>
      <c r="I317" s="321">
        <v>808.41666666666652</v>
      </c>
      <c r="J317" s="321">
        <v>832.83333333333326</v>
      </c>
      <c r="K317" s="320">
        <v>784</v>
      </c>
      <c r="L317" s="320">
        <v>726</v>
      </c>
      <c r="M317" s="320">
        <v>6.05</v>
      </c>
      <c r="N317" s="1"/>
      <c r="O317" s="1"/>
    </row>
    <row r="318" spans="1:15" ht="12.75" customHeight="1">
      <c r="A318" s="30">
        <v>308</v>
      </c>
      <c r="B318" s="334" t="s">
        <v>157</v>
      </c>
      <c r="C318" s="320">
        <v>809.6</v>
      </c>
      <c r="D318" s="321">
        <v>814.9</v>
      </c>
      <c r="E318" s="321">
        <v>792.65</v>
      </c>
      <c r="F318" s="321">
        <v>775.7</v>
      </c>
      <c r="G318" s="321">
        <v>753.45</v>
      </c>
      <c r="H318" s="321">
        <v>831.84999999999991</v>
      </c>
      <c r="I318" s="321">
        <v>854.09999999999991</v>
      </c>
      <c r="J318" s="321">
        <v>871.04999999999984</v>
      </c>
      <c r="K318" s="320">
        <v>837.15</v>
      </c>
      <c r="L318" s="320">
        <v>797.95</v>
      </c>
      <c r="M318" s="320">
        <v>3.6312500000000001</v>
      </c>
      <c r="N318" s="1"/>
      <c r="O318" s="1"/>
    </row>
    <row r="319" spans="1:15" ht="12.75" customHeight="1">
      <c r="A319" s="30">
        <v>309</v>
      </c>
      <c r="B319" s="334" t="s">
        <v>446</v>
      </c>
      <c r="C319" s="320">
        <v>252.8</v>
      </c>
      <c r="D319" s="321">
        <v>257.90000000000003</v>
      </c>
      <c r="E319" s="321">
        <v>240.90000000000009</v>
      </c>
      <c r="F319" s="321">
        <v>229.00000000000006</v>
      </c>
      <c r="G319" s="321">
        <v>212.00000000000011</v>
      </c>
      <c r="H319" s="321">
        <v>269.80000000000007</v>
      </c>
      <c r="I319" s="321">
        <v>286.79999999999995</v>
      </c>
      <c r="J319" s="321">
        <v>298.70000000000005</v>
      </c>
      <c r="K319" s="320">
        <v>274.89999999999998</v>
      </c>
      <c r="L319" s="320">
        <v>246</v>
      </c>
      <c r="M319" s="320">
        <v>18.505949999999999</v>
      </c>
      <c r="N319" s="1"/>
      <c r="O319" s="1"/>
    </row>
    <row r="320" spans="1:15" ht="12.75" customHeight="1">
      <c r="A320" s="30">
        <v>310</v>
      </c>
      <c r="B320" s="334" t="s">
        <v>453</v>
      </c>
      <c r="C320" s="320">
        <v>199.7</v>
      </c>
      <c r="D320" s="321">
        <v>201.33333333333334</v>
      </c>
      <c r="E320" s="321">
        <v>188.36666666666667</v>
      </c>
      <c r="F320" s="321">
        <v>177.03333333333333</v>
      </c>
      <c r="G320" s="321">
        <v>164.06666666666666</v>
      </c>
      <c r="H320" s="321">
        <v>212.66666666666669</v>
      </c>
      <c r="I320" s="321">
        <v>225.63333333333333</v>
      </c>
      <c r="J320" s="321">
        <v>236.9666666666667</v>
      </c>
      <c r="K320" s="320">
        <v>214.3</v>
      </c>
      <c r="L320" s="320">
        <v>190</v>
      </c>
      <c r="M320" s="320">
        <v>28.868410000000001</v>
      </c>
      <c r="N320" s="1"/>
      <c r="O320" s="1"/>
    </row>
    <row r="321" spans="1:15" ht="12.75" customHeight="1">
      <c r="A321" s="30">
        <v>311</v>
      </c>
      <c r="B321" s="334" t="s">
        <v>451</v>
      </c>
      <c r="C321" s="320">
        <v>251</v>
      </c>
      <c r="D321" s="321">
        <v>261</v>
      </c>
      <c r="E321" s="321">
        <v>235</v>
      </c>
      <c r="F321" s="321">
        <v>219</v>
      </c>
      <c r="G321" s="321">
        <v>193</v>
      </c>
      <c r="H321" s="321">
        <v>277</v>
      </c>
      <c r="I321" s="321">
        <v>303</v>
      </c>
      <c r="J321" s="321">
        <v>319</v>
      </c>
      <c r="K321" s="320">
        <v>287</v>
      </c>
      <c r="L321" s="320">
        <v>245</v>
      </c>
      <c r="M321" s="320">
        <v>76.901229999999998</v>
      </c>
      <c r="N321" s="1"/>
      <c r="O321" s="1"/>
    </row>
    <row r="322" spans="1:15" ht="12.75" customHeight="1">
      <c r="A322" s="30">
        <v>312</v>
      </c>
      <c r="B322" s="334" t="s">
        <v>452</v>
      </c>
      <c r="C322" s="320">
        <v>904.4</v>
      </c>
      <c r="D322" s="321">
        <v>911.68333333333339</v>
      </c>
      <c r="E322" s="321">
        <v>883.36666666666679</v>
      </c>
      <c r="F322" s="321">
        <v>862.33333333333337</v>
      </c>
      <c r="G322" s="321">
        <v>834.01666666666677</v>
      </c>
      <c r="H322" s="321">
        <v>932.71666666666681</v>
      </c>
      <c r="I322" s="321">
        <v>961.03333333333342</v>
      </c>
      <c r="J322" s="321">
        <v>982.06666666666683</v>
      </c>
      <c r="K322" s="320">
        <v>940</v>
      </c>
      <c r="L322" s="320">
        <v>890.65</v>
      </c>
      <c r="M322" s="320">
        <v>1.2168000000000001</v>
      </c>
      <c r="N322" s="1"/>
      <c r="O322" s="1"/>
    </row>
    <row r="323" spans="1:15" ht="12.75" customHeight="1">
      <c r="A323" s="30">
        <v>313</v>
      </c>
      <c r="B323" s="334" t="s">
        <v>158</v>
      </c>
      <c r="C323" s="320">
        <v>3635.65</v>
      </c>
      <c r="D323" s="321">
        <v>3758.9833333333336</v>
      </c>
      <c r="E323" s="321">
        <v>3438.416666666667</v>
      </c>
      <c r="F323" s="321">
        <v>3241.1833333333334</v>
      </c>
      <c r="G323" s="321">
        <v>2920.6166666666668</v>
      </c>
      <c r="H323" s="321">
        <v>3956.2166666666672</v>
      </c>
      <c r="I323" s="321">
        <v>4276.7833333333338</v>
      </c>
      <c r="J323" s="321">
        <v>4474.0166666666673</v>
      </c>
      <c r="K323" s="320">
        <v>4079.55</v>
      </c>
      <c r="L323" s="320">
        <v>3561.75</v>
      </c>
      <c r="M323" s="320">
        <v>33.11835</v>
      </c>
      <c r="N323" s="1"/>
      <c r="O323" s="1"/>
    </row>
    <row r="324" spans="1:15" ht="12.75" customHeight="1">
      <c r="A324" s="30">
        <v>314</v>
      </c>
      <c r="B324" s="334" t="s">
        <v>443</v>
      </c>
      <c r="C324" s="320">
        <v>52.75</v>
      </c>
      <c r="D324" s="321">
        <v>53.183333333333337</v>
      </c>
      <c r="E324" s="321">
        <v>51.066666666666677</v>
      </c>
      <c r="F324" s="321">
        <v>49.38333333333334</v>
      </c>
      <c r="G324" s="321">
        <v>47.26666666666668</v>
      </c>
      <c r="H324" s="321">
        <v>54.866666666666674</v>
      </c>
      <c r="I324" s="321">
        <v>56.983333333333334</v>
      </c>
      <c r="J324" s="321">
        <v>58.666666666666671</v>
      </c>
      <c r="K324" s="320">
        <v>55.3</v>
      </c>
      <c r="L324" s="320">
        <v>51.5</v>
      </c>
      <c r="M324" s="320">
        <v>120.45247999999999</v>
      </c>
      <c r="N324" s="1"/>
      <c r="O324" s="1"/>
    </row>
    <row r="325" spans="1:15" ht="12.75" customHeight="1">
      <c r="A325" s="30">
        <v>315</v>
      </c>
      <c r="B325" s="334" t="s">
        <v>444</v>
      </c>
      <c r="C325" s="320">
        <v>185.3</v>
      </c>
      <c r="D325" s="321">
        <v>185.88333333333333</v>
      </c>
      <c r="E325" s="321">
        <v>181.01666666666665</v>
      </c>
      <c r="F325" s="321">
        <v>176.73333333333332</v>
      </c>
      <c r="G325" s="321">
        <v>171.86666666666665</v>
      </c>
      <c r="H325" s="321">
        <v>190.16666666666666</v>
      </c>
      <c r="I325" s="321">
        <v>195.03333333333333</v>
      </c>
      <c r="J325" s="321">
        <v>199.31666666666666</v>
      </c>
      <c r="K325" s="320">
        <v>190.75</v>
      </c>
      <c r="L325" s="320">
        <v>181.6</v>
      </c>
      <c r="M325" s="320">
        <v>9.6719200000000001</v>
      </c>
      <c r="N325" s="1"/>
      <c r="O325" s="1"/>
    </row>
    <row r="326" spans="1:15" ht="12.75" customHeight="1">
      <c r="A326" s="30">
        <v>316</v>
      </c>
      <c r="B326" s="334" t="s">
        <v>454</v>
      </c>
      <c r="C326" s="320">
        <v>899.65</v>
      </c>
      <c r="D326" s="321">
        <v>898.33333333333337</v>
      </c>
      <c r="E326" s="321">
        <v>878.91666666666674</v>
      </c>
      <c r="F326" s="321">
        <v>858.18333333333339</v>
      </c>
      <c r="G326" s="321">
        <v>838.76666666666677</v>
      </c>
      <c r="H326" s="321">
        <v>919.06666666666672</v>
      </c>
      <c r="I326" s="321">
        <v>938.48333333333346</v>
      </c>
      <c r="J326" s="321">
        <v>959.2166666666667</v>
      </c>
      <c r="K326" s="320">
        <v>917.75</v>
      </c>
      <c r="L326" s="320">
        <v>877.6</v>
      </c>
      <c r="M326" s="320">
        <v>1.6694100000000001</v>
      </c>
      <c r="N326" s="1"/>
      <c r="O326" s="1"/>
    </row>
    <row r="327" spans="1:15" ht="12.75" customHeight="1">
      <c r="A327" s="30">
        <v>317</v>
      </c>
      <c r="B327" s="334" t="s">
        <v>160</v>
      </c>
      <c r="C327" s="320">
        <v>2857.05</v>
      </c>
      <c r="D327" s="321">
        <v>2886.5166666666664</v>
      </c>
      <c r="E327" s="321">
        <v>2798.0333333333328</v>
      </c>
      <c r="F327" s="321">
        <v>2739.0166666666664</v>
      </c>
      <c r="G327" s="321">
        <v>2650.5333333333328</v>
      </c>
      <c r="H327" s="321">
        <v>2945.5333333333328</v>
      </c>
      <c r="I327" s="321">
        <v>3034.0166666666664</v>
      </c>
      <c r="J327" s="321">
        <v>3093.0333333333328</v>
      </c>
      <c r="K327" s="320">
        <v>2975</v>
      </c>
      <c r="L327" s="320">
        <v>2827.5</v>
      </c>
      <c r="M327" s="320">
        <v>6.6702000000000004</v>
      </c>
      <c r="N327" s="1"/>
      <c r="O327" s="1"/>
    </row>
    <row r="328" spans="1:15" ht="12.75" customHeight="1">
      <c r="A328" s="30">
        <v>318</v>
      </c>
      <c r="B328" s="334" t="s">
        <v>161</v>
      </c>
      <c r="C328" s="320">
        <v>66361.399999999994</v>
      </c>
      <c r="D328" s="321">
        <v>66652.983333333337</v>
      </c>
      <c r="E328" s="321">
        <v>65508.416666666672</v>
      </c>
      <c r="F328" s="321">
        <v>64655.433333333334</v>
      </c>
      <c r="G328" s="321">
        <v>63510.866666666669</v>
      </c>
      <c r="H328" s="321">
        <v>67505.966666666674</v>
      </c>
      <c r="I328" s="321">
        <v>68650.533333333326</v>
      </c>
      <c r="J328" s="321">
        <v>69503.516666666677</v>
      </c>
      <c r="K328" s="320">
        <v>67797.55</v>
      </c>
      <c r="L328" s="320">
        <v>65800</v>
      </c>
      <c r="M328" s="320">
        <v>0.17383000000000001</v>
      </c>
      <c r="N328" s="1"/>
      <c r="O328" s="1"/>
    </row>
    <row r="329" spans="1:15" ht="12.75" customHeight="1">
      <c r="A329" s="30">
        <v>319</v>
      </c>
      <c r="B329" s="334" t="s">
        <v>448</v>
      </c>
      <c r="C329" s="320">
        <v>57.65</v>
      </c>
      <c r="D329" s="321">
        <v>58.083333333333336</v>
      </c>
      <c r="E329" s="321">
        <v>52.716666666666669</v>
      </c>
      <c r="F329" s="321">
        <v>47.783333333333331</v>
      </c>
      <c r="G329" s="321">
        <v>42.416666666666664</v>
      </c>
      <c r="H329" s="321">
        <v>63.016666666666673</v>
      </c>
      <c r="I329" s="321">
        <v>68.383333333333326</v>
      </c>
      <c r="J329" s="321">
        <v>73.316666666666677</v>
      </c>
      <c r="K329" s="320">
        <v>63.45</v>
      </c>
      <c r="L329" s="320">
        <v>53.15</v>
      </c>
      <c r="M329" s="320">
        <v>726.49710000000005</v>
      </c>
      <c r="N329" s="1"/>
      <c r="O329" s="1"/>
    </row>
    <row r="330" spans="1:15" ht="12.75" customHeight="1">
      <c r="A330" s="30">
        <v>320</v>
      </c>
      <c r="B330" s="334" t="s">
        <v>162</v>
      </c>
      <c r="C330" s="320">
        <v>1303.5</v>
      </c>
      <c r="D330" s="321">
        <v>1312.8333333333333</v>
      </c>
      <c r="E330" s="321">
        <v>1280.6666666666665</v>
      </c>
      <c r="F330" s="321">
        <v>1257.8333333333333</v>
      </c>
      <c r="G330" s="321">
        <v>1225.6666666666665</v>
      </c>
      <c r="H330" s="321">
        <v>1335.6666666666665</v>
      </c>
      <c r="I330" s="321">
        <v>1367.833333333333</v>
      </c>
      <c r="J330" s="321">
        <v>1390.6666666666665</v>
      </c>
      <c r="K330" s="320">
        <v>1345</v>
      </c>
      <c r="L330" s="320">
        <v>1290</v>
      </c>
      <c r="M330" s="320">
        <v>4.2230699999999999</v>
      </c>
      <c r="N330" s="1"/>
      <c r="O330" s="1"/>
    </row>
    <row r="331" spans="1:15" ht="12.75" customHeight="1">
      <c r="A331" s="30">
        <v>321</v>
      </c>
      <c r="B331" s="334" t="s">
        <v>163</v>
      </c>
      <c r="C331" s="320">
        <v>320.3</v>
      </c>
      <c r="D331" s="321">
        <v>323.53333333333336</v>
      </c>
      <c r="E331" s="321">
        <v>313.76666666666671</v>
      </c>
      <c r="F331" s="321">
        <v>307.23333333333335</v>
      </c>
      <c r="G331" s="321">
        <v>297.4666666666667</v>
      </c>
      <c r="H331" s="321">
        <v>330.06666666666672</v>
      </c>
      <c r="I331" s="321">
        <v>339.83333333333337</v>
      </c>
      <c r="J331" s="321">
        <v>346.36666666666673</v>
      </c>
      <c r="K331" s="320">
        <v>333.3</v>
      </c>
      <c r="L331" s="320">
        <v>317</v>
      </c>
      <c r="M331" s="320">
        <v>3.14682</v>
      </c>
      <c r="N331" s="1"/>
      <c r="O331" s="1"/>
    </row>
    <row r="332" spans="1:15" ht="12.75" customHeight="1">
      <c r="A332" s="30">
        <v>322</v>
      </c>
      <c r="B332" s="334" t="s">
        <v>268</v>
      </c>
      <c r="C332" s="320">
        <v>792.45</v>
      </c>
      <c r="D332" s="321">
        <v>795.15</v>
      </c>
      <c r="E332" s="321">
        <v>787.3</v>
      </c>
      <c r="F332" s="321">
        <v>782.15</v>
      </c>
      <c r="G332" s="321">
        <v>774.3</v>
      </c>
      <c r="H332" s="321">
        <v>800.3</v>
      </c>
      <c r="I332" s="321">
        <v>808.15000000000009</v>
      </c>
      <c r="J332" s="321">
        <v>813.3</v>
      </c>
      <c r="K332" s="320">
        <v>803</v>
      </c>
      <c r="L332" s="320">
        <v>790</v>
      </c>
      <c r="M332" s="320">
        <v>1.1733</v>
      </c>
      <c r="N332" s="1"/>
      <c r="O332" s="1"/>
    </row>
    <row r="333" spans="1:15" ht="12.75" customHeight="1">
      <c r="A333" s="30">
        <v>323</v>
      </c>
      <c r="B333" s="334" t="s">
        <v>164</v>
      </c>
      <c r="C333" s="320">
        <v>119.6</v>
      </c>
      <c r="D333" s="321">
        <v>120.03333333333335</v>
      </c>
      <c r="E333" s="321">
        <v>116.81666666666669</v>
      </c>
      <c r="F333" s="321">
        <v>114.03333333333335</v>
      </c>
      <c r="G333" s="321">
        <v>110.81666666666669</v>
      </c>
      <c r="H333" s="321">
        <v>122.81666666666669</v>
      </c>
      <c r="I333" s="321">
        <v>126.03333333333336</v>
      </c>
      <c r="J333" s="321">
        <v>128.81666666666669</v>
      </c>
      <c r="K333" s="320">
        <v>123.25</v>
      </c>
      <c r="L333" s="320">
        <v>117.25</v>
      </c>
      <c r="M333" s="320">
        <v>148.80212</v>
      </c>
      <c r="N333" s="1"/>
      <c r="O333" s="1"/>
    </row>
    <row r="334" spans="1:15" ht="12.75" customHeight="1">
      <c r="A334" s="30">
        <v>324</v>
      </c>
      <c r="B334" s="334" t="s">
        <v>165</v>
      </c>
      <c r="C334" s="320">
        <v>4611.95</v>
      </c>
      <c r="D334" s="321">
        <v>4646.2833333333328</v>
      </c>
      <c r="E334" s="321">
        <v>4515.6666666666661</v>
      </c>
      <c r="F334" s="321">
        <v>4419.3833333333332</v>
      </c>
      <c r="G334" s="321">
        <v>4288.7666666666664</v>
      </c>
      <c r="H334" s="321">
        <v>4742.5666666666657</v>
      </c>
      <c r="I334" s="321">
        <v>4873.1833333333325</v>
      </c>
      <c r="J334" s="321">
        <v>4969.4666666666653</v>
      </c>
      <c r="K334" s="320">
        <v>4776.8999999999996</v>
      </c>
      <c r="L334" s="320">
        <v>4550</v>
      </c>
      <c r="M334" s="320">
        <v>2.5275300000000001</v>
      </c>
      <c r="N334" s="1"/>
      <c r="O334" s="1"/>
    </row>
    <row r="335" spans="1:15" ht="12.75" customHeight="1">
      <c r="A335" s="30">
        <v>325</v>
      </c>
      <c r="B335" s="334" t="s">
        <v>166</v>
      </c>
      <c r="C335" s="320">
        <v>3906</v>
      </c>
      <c r="D335" s="321">
        <v>3949.75</v>
      </c>
      <c r="E335" s="321">
        <v>3811.8</v>
      </c>
      <c r="F335" s="321">
        <v>3717.6000000000004</v>
      </c>
      <c r="G335" s="321">
        <v>3579.6500000000005</v>
      </c>
      <c r="H335" s="321">
        <v>4043.95</v>
      </c>
      <c r="I335" s="321">
        <v>4181.8999999999996</v>
      </c>
      <c r="J335" s="321">
        <v>4276.0999999999995</v>
      </c>
      <c r="K335" s="320">
        <v>4087.7</v>
      </c>
      <c r="L335" s="320">
        <v>3855.55</v>
      </c>
      <c r="M335" s="320">
        <v>1.2362299999999999</v>
      </c>
      <c r="N335" s="1"/>
      <c r="O335" s="1"/>
    </row>
    <row r="336" spans="1:15" ht="12.75" customHeight="1">
      <c r="A336" s="30">
        <v>326</v>
      </c>
      <c r="B336" s="334" t="s">
        <v>841</v>
      </c>
      <c r="C336" s="320">
        <v>1577.35</v>
      </c>
      <c r="D336" s="321">
        <v>1587.7833333333335</v>
      </c>
      <c r="E336" s="321">
        <v>1531.5666666666671</v>
      </c>
      <c r="F336" s="321">
        <v>1485.7833333333335</v>
      </c>
      <c r="G336" s="321">
        <v>1429.5666666666671</v>
      </c>
      <c r="H336" s="321">
        <v>1633.5666666666671</v>
      </c>
      <c r="I336" s="321">
        <v>1689.7833333333338</v>
      </c>
      <c r="J336" s="321">
        <v>1735.5666666666671</v>
      </c>
      <c r="K336" s="320">
        <v>1644</v>
      </c>
      <c r="L336" s="320">
        <v>1542</v>
      </c>
      <c r="M336" s="320">
        <v>1.36896</v>
      </c>
      <c r="N336" s="1"/>
      <c r="O336" s="1"/>
    </row>
    <row r="337" spans="1:15" ht="12.75" customHeight="1">
      <c r="A337" s="30">
        <v>327</v>
      </c>
      <c r="B337" s="334" t="s">
        <v>456</v>
      </c>
      <c r="C337" s="320">
        <v>39</v>
      </c>
      <c r="D337" s="321">
        <v>39.15</v>
      </c>
      <c r="E337" s="321">
        <v>37.949999999999996</v>
      </c>
      <c r="F337" s="321">
        <v>36.9</v>
      </c>
      <c r="G337" s="321">
        <v>35.699999999999996</v>
      </c>
      <c r="H337" s="321">
        <v>40.199999999999996</v>
      </c>
      <c r="I337" s="321">
        <v>41.4</v>
      </c>
      <c r="J337" s="321">
        <v>42.449999999999996</v>
      </c>
      <c r="K337" s="320">
        <v>40.35</v>
      </c>
      <c r="L337" s="320">
        <v>38.1</v>
      </c>
      <c r="M337" s="320">
        <v>50.41704</v>
      </c>
      <c r="N337" s="1"/>
      <c r="O337" s="1"/>
    </row>
    <row r="338" spans="1:15" ht="12.75" customHeight="1">
      <c r="A338" s="30">
        <v>328</v>
      </c>
      <c r="B338" s="334" t="s">
        <v>457</v>
      </c>
      <c r="C338" s="320">
        <v>70.599999999999994</v>
      </c>
      <c r="D338" s="321">
        <v>70.899999999999991</v>
      </c>
      <c r="E338" s="321">
        <v>68.899999999999977</v>
      </c>
      <c r="F338" s="321">
        <v>67.199999999999989</v>
      </c>
      <c r="G338" s="321">
        <v>65.199999999999974</v>
      </c>
      <c r="H338" s="321">
        <v>72.59999999999998</v>
      </c>
      <c r="I338" s="321">
        <v>74.600000000000009</v>
      </c>
      <c r="J338" s="321">
        <v>76.299999999999983</v>
      </c>
      <c r="K338" s="320">
        <v>72.900000000000006</v>
      </c>
      <c r="L338" s="320">
        <v>69.2</v>
      </c>
      <c r="M338" s="320">
        <v>44.597619999999999</v>
      </c>
      <c r="N338" s="1"/>
      <c r="O338" s="1"/>
    </row>
    <row r="339" spans="1:15" ht="12.75" customHeight="1">
      <c r="A339" s="30">
        <v>329</v>
      </c>
      <c r="B339" s="334" t="s">
        <v>458</v>
      </c>
      <c r="C339" s="320">
        <v>581.75</v>
      </c>
      <c r="D339" s="321">
        <v>587.25</v>
      </c>
      <c r="E339" s="321">
        <v>574.5</v>
      </c>
      <c r="F339" s="321">
        <v>567.25</v>
      </c>
      <c r="G339" s="321">
        <v>554.5</v>
      </c>
      <c r="H339" s="321">
        <v>594.5</v>
      </c>
      <c r="I339" s="321">
        <v>607.25</v>
      </c>
      <c r="J339" s="321">
        <v>614.5</v>
      </c>
      <c r="K339" s="320">
        <v>600</v>
      </c>
      <c r="L339" s="320">
        <v>580</v>
      </c>
      <c r="M339" s="320">
        <v>0.27654000000000001</v>
      </c>
      <c r="N339" s="1"/>
      <c r="O339" s="1"/>
    </row>
    <row r="340" spans="1:15" ht="12.75" customHeight="1">
      <c r="A340" s="30">
        <v>330</v>
      </c>
      <c r="B340" s="334" t="s">
        <v>167</v>
      </c>
      <c r="C340" s="320">
        <v>17948.599999999999</v>
      </c>
      <c r="D340" s="321">
        <v>18168.616666666665</v>
      </c>
      <c r="E340" s="321">
        <v>17612.23333333333</v>
      </c>
      <c r="F340" s="321">
        <v>17275.866666666665</v>
      </c>
      <c r="G340" s="321">
        <v>16719.48333333333</v>
      </c>
      <c r="H340" s="321">
        <v>18504.98333333333</v>
      </c>
      <c r="I340" s="321">
        <v>19061.366666666669</v>
      </c>
      <c r="J340" s="321">
        <v>19397.73333333333</v>
      </c>
      <c r="K340" s="320">
        <v>18725</v>
      </c>
      <c r="L340" s="320">
        <v>17832.25</v>
      </c>
      <c r="M340" s="320">
        <v>0.65942000000000001</v>
      </c>
      <c r="N340" s="1"/>
      <c r="O340" s="1"/>
    </row>
    <row r="341" spans="1:15" ht="12.75" customHeight="1">
      <c r="A341" s="30">
        <v>331</v>
      </c>
      <c r="B341" s="334" t="s">
        <v>464</v>
      </c>
      <c r="C341" s="320">
        <v>99.1</v>
      </c>
      <c r="D341" s="321">
        <v>101.03333333333335</v>
      </c>
      <c r="E341" s="321">
        <v>94.066666666666691</v>
      </c>
      <c r="F341" s="321">
        <v>89.033333333333346</v>
      </c>
      <c r="G341" s="321">
        <v>82.066666666666691</v>
      </c>
      <c r="H341" s="321">
        <v>106.06666666666669</v>
      </c>
      <c r="I341" s="321">
        <v>113.03333333333336</v>
      </c>
      <c r="J341" s="321">
        <v>118.06666666666669</v>
      </c>
      <c r="K341" s="320">
        <v>108</v>
      </c>
      <c r="L341" s="320">
        <v>96</v>
      </c>
      <c r="M341" s="320">
        <v>91.007779999999997</v>
      </c>
      <c r="N341" s="1"/>
      <c r="O341" s="1"/>
    </row>
    <row r="342" spans="1:15" ht="12.75" customHeight="1">
      <c r="A342" s="30">
        <v>332</v>
      </c>
      <c r="B342" s="334" t="s">
        <v>463</v>
      </c>
      <c r="C342" s="320">
        <v>59.9</v>
      </c>
      <c r="D342" s="321">
        <v>60.5</v>
      </c>
      <c r="E342" s="321">
        <v>57.4</v>
      </c>
      <c r="F342" s="321">
        <v>54.9</v>
      </c>
      <c r="G342" s="321">
        <v>51.8</v>
      </c>
      <c r="H342" s="321">
        <v>63</v>
      </c>
      <c r="I342" s="321">
        <v>66.099999999999994</v>
      </c>
      <c r="J342" s="321">
        <v>68.599999999999994</v>
      </c>
      <c r="K342" s="320">
        <v>63.6</v>
      </c>
      <c r="L342" s="320">
        <v>58</v>
      </c>
      <c r="M342" s="320">
        <v>40.917529999999999</v>
      </c>
      <c r="N342" s="1"/>
      <c r="O342" s="1"/>
    </row>
    <row r="343" spans="1:15" ht="12.75" customHeight="1">
      <c r="A343" s="30">
        <v>333</v>
      </c>
      <c r="B343" s="334" t="s">
        <v>462</v>
      </c>
      <c r="C343" s="320">
        <v>728.2</v>
      </c>
      <c r="D343" s="321">
        <v>728.9666666666667</v>
      </c>
      <c r="E343" s="321">
        <v>714.48333333333335</v>
      </c>
      <c r="F343" s="321">
        <v>700.76666666666665</v>
      </c>
      <c r="G343" s="321">
        <v>686.2833333333333</v>
      </c>
      <c r="H343" s="321">
        <v>742.68333333333339</v>
      </c>
      <c r="I343" s="321">
        <v>757.16666666666674</v>
      </c>
      <c r="J343" s="321">
        <v>770.88333333333344</v>
      </c>
      <c r="K343" s="320">
        <v>743.45</v>
      </c>
      <c r="L343" s="320">
        <v>715.25</v>
      </c>
      <c r="M343" s="320">
        <v>1.1338200000000001</v>
      </c>
      <c r="N343" s="1"/>
      <c r="O343" s="1"/>
    </row>
    <row r="344" spans="1:15" ht="12.75" customHeight="1">
      <c r="A344" s="30">
        <v>334</v>
      </c>
      <c r="B344" s="334" t="s">
        <v>459</v>
      </c>
      <c r="C344" s="320">
        <v>33.700000000000003</v>
      </c>
      <c r="D344" s="321">
        <v>34</v>
      </c>
      <c r="E344" s="321">
        <v>32.700000000000003</v>
      </c>
      <c r="F344" s="321">
        <v>31.700000000000003</v>
      </c>
      <c r="G344" s="321">
        <v>30.400000000000006</v>
      </c>
      <c r="H344" s="321">
        <v>35</v>
      </c>
      <c r="I344" s="321">
        <v>36.299999999999997</v>
      </c>
      <c r="J344" s="321">
        <v>37.299999999999997</v>
      </c>
      <c r="K344" s="320">
        <v>35.299999999999997</v>
      </c>
      <c r="L344" s="320">
        <v>33</v>
      </c>
      <c r="M344" s="320">
        <v>365.61595</v>
      </c>
      <c r="N344" s="1"/>
      <c r="O344" s="1"/>
    </row>
    <row r="345" spans="1:15" ht="12.75" customHeight="1">
      <c r="A345" s="30">
        <v>335</v>
      </c>
      <c r="B345" s="334" t="s">
        <v>535</v>
      </c>
      <c r="C345" s="320">
        <v>115.3</v>
      </c>
      <c r="D345" s="321">
        <v>115.91666666666667</v>
      </c>
      <c r="E345" s="321">
        <v>114.38333333333334</v>
      </c>
      <c r="F345" s="321">
        <v>113.46666666666667</v>
      </c>
      <c r="G345" s="321">
        <v>111.93333333333334</v>
      </c>
      <c r="H345" s="321">
        <v>116.83333333333334</v>
      </c>
      <c r="I345" s="321">
        <v>118.36666666666667</v>
      </c>
      <c r="J345" s="321">
        <v>119.28333333333335</v>
      </c>
      <c r="K345" s="320">
        <v>117.45</v>
      </c>
      <c r="L345" s="320">
        <v>115</v>
      </c>
      <c r="M345" s="320">
        <v>3.4095200000000001</v>
      </c>
      <c r="N345" s="1"/>
      <c r="O345" s="1"/>
    </row>
    <row r="346" spans="1:15" ht="12.75" customHeight="1">
      <c r="A346" s="30">
        <v>336</v>
      </c>
      <c r="B346" s="334" t="s">
        <v>465</v>
      </c>
      <c r="C346" s="320">
        <v>2152.35</v>
      </c>
      <c r="D346" s="321">
        <v>2156.7333333333331</v>
      </c>
      <c r="E346" s="321">
        <v>2106.8666666666663</v>
      </c>
      <c r="F346" s="321">
        <v>2061.3833333333332</v>
      </c>
      <c r="G346" s="321">
        <v>2011.5166666666664</v>
      </c>
      <c r="H346" s="321">
        <v>2202.2166666666662</v>
      </c>
      <c r="I346" s="321">
        <v>2252.083333333333</v>
      </c>
      <c r="J346" s="321">
        <v>2297.5666666666662</v>
      </c>
      <c r="K346" s="320">
        <v>2206.6</v>
      </c>
      <c r="L346" s="320">
        <v>2111.25</v>
      </c>
      <c r="M346" s="320">
        <v>3.9010000000000003E-2</v>
      </c>
      <c r="N346" s="1"/>
      <c r="O346" s="1"/>
    </row>
    <row r="347" spans="1:15" ht="12.75" customHeight="1">
      <c r="A347" s="30">
        <v>337</v>
      </c>
      <c r="B347" s="334" t="s">
        <v>460</v>
      </c>
      <c r="C347" s="320">
        <v>76</v>
      </c>
      <c r="D347" s="321">
        <v>76.916666666666671</v>
      </c>
      <c r="E347" s="321">
        <v>71.433333333333337</v>
      </c>
      <c r="F347" s="321">
        <v>66.86666666666666</v>
      </c>
      <c r="G347" s="321">
        <v>61.383333333333326</v>
      </c>
      <c r="H347" s="321">
        <v>81.483333333333348</v>
      </c>
      <c r="I347" s="321">
        <v>86.966666666666669</v>
      </c>
      <c r="J347" s="321">
        <v>91.53333333333336</v>
      </c>
      <c r="K347" s="320">
        <v>82.4</v>
      </c>
      <c r="L347" s="320">
        <v>72.349999999999994</v>
      </c>
      <c r="M347" s="320">
        <v>466.46050000000002</v>
      </c>
      <c r="N347" s="1"/>
      <c r="O347" s="1"/>
    </row>
    <row r="348" spans="1:15" ht="12.75" customHeight="1">
      <c r="A348" s="30">
        <v>338</v>
      </c>
      <c r="B348" s="334" t="s">
        <v>168</v>
      </c>
      <c r="C348" s="320">
        <v>169.2</v>
      </c>
      <c r="D348" s="321">
        <v>170.11666666666667</v>
      </c>
      <c r="E348" s="321">
        <v>166.48333333333335</v>
      </c>
      <c r="F348" s="321">
        <v>163.76666666666668</v>
      </c>
      <c r="G348" s="321">
        <v>160.13333333333335</v>
      </c>
      <c r="H348" s="321">
        <v>172.83333333333334</v>
      </c>
      <c r="I348" s="321">
        <v>176.46666666666667</v>
      </c>
      <c r="J348" s="321">
        <v>179.18333333333334</v>
      </c>
      <c r="K348" s="320">
        <v>173.75</v>
      </c>
      <c r="L348" s="320">
        <v>167.4</v>
      </c>
      <c r="M348" s="320">
        <v>121.2221</v>
      </c>
      <c r="N348" s="1"/>
      <c r="O348" s="1"/>
    </row>
    <row r="349" spans="1:15" ht="12.75" customHeight="1">
      <c r="A349" s="30">
        <v>339</v>
      </c>
      <c r="B349" s="334" t="s">
        <v>461</v>
      </c>
      <c r="C349" s="320">
        <v>226.15</v>
      </c>
      <c r="D349" s="321">
        <v>228.13333333333333</v>
      </c>
      <c r="E349" s="321">
        <v>221.61666666666665</v>
      </c>
      <c r="F349" s="321">
        <v>217.08333333333331</v>
      </c>
      <c r="G349" s="321">
        <v>210.56666666666663</v>
      </c>
      <c r="H349" s="321">
        <v>232.66666666666666</v>
      </c>
      <c r="I349" s="321">
        <v>239.18333333333331</v>
      </c>
      <c r="J349" s="321">
        <v>243.71666666666667</v>
      </c>
      <c r="K349" s="320">
        <v>234.65</v>
      </c>
      <c r="L349" s="320">
        <v>223.6</v>
      </c>
      <c r="M349" s="320">
        <v>4.3757400000000004</v>
      </c>
      <c r="N349" s="1"/>
      <c r="O349" s="1"/>
    </row>
    <row r="350" spans="1:15" ht="12.75" customHeight="1">
      <c r="A350" s="30">
        <v>340</v>
      </c>
      <c r="B350" s="334" t="s">
        <v>170</v>
      </c>
      <c r="C350" s="320">
        <v>160.65</v>
      </c>
      <c r="D350" s="321">
        <v>162.16666666666666</v>
      </c>
      <c r="E350" s="321">
        <v>157.98333333333332</v>
      </c>
      <c r="F350" s="321">
        <v>155.31666666666666</v>
      </c>
      <c r="G350" s="321">
        <v>151.13333333333333</v>
      </c>
      <c r="H350" s="321">
        <v>164.83333333333331</v>
      </c>
      <c r="I350" s="321">
        <v>169.01666666666665</v>
      </c>
      <c r="J350" s="321">
        <v>171.68333333333331</v>
      </c>
      <c r="K350" s="320">
        <v>166.35</v>
      </c>
      <c r="L350" s="320">
        <v>159.5</v>
      </c>
      <c r="M350" s="320">
        <v>385.22118</v>
      </c>
      <c r="N350" s="1"/>
      <c r="O350" s="1"/>
    </row>
    <row r="351" spans="1:15" ht="12.75" customHeight="1">
      <c r="A351" s="30">
        <v>341</v>
      </c>
      <c r="B351" s="334" t="s">
        <v>269</v>
      </c>
      <c r="C351" s="320">
        <v>961.95</v>
      </c>
      <c r="D351" s="321">
        <v>969.31666666666661</v>
      </c>
      <c r="E351" s="321">
        <v>929.63333333333321</v>
      </c>
      <c r="F351" s="321">
        <v>897.31666666666661</v>
      </c>
      <c r="G351" s="321">
        <v>857.63333333333321</v>
      </c>
      <c r="H351" s="321">
        <v>1001.6333333333332</v>
      </c>
      <c r="I351" s="321">
        <v>1041.3166666666666</v>
      </c>
      <c r="J351" s="321">
        <v>1073.6333333333332</v>
      </c>
      <c r="K351" s="320">
        <v>1009</v>
      </c>
      <c r="L351" s="320">
        <v>937</v>
      </c>
      <c r="M351" s="320">
        <v>4.2151899999999998</v>
      </c>
      <c r="N351" s="1"/>
      <c r="O351" s="1"/>
    </row>
    <row r="352" spans="1:15" ht="12.75" customHeight="1">
      <c r="A352" s="30">
        <v>342</v>
      </c>
      <c r="B352" s="334" t="s">
        <v>466</v>
      </c>
      <c r="C352" s="320">
        <v>3565.35</v>
      </c>
      <c r="D352" s="321">
        <v>3575.0499999999997</v>
      </c>
      <c r="E352" s="321">
        <v>3500.2999999999993</v>
      </c>
      <c r="F352" s="321">
        <v>3435.2499999999995</v>
      </c>
      <c r="G352" s="321">
        <v>3360.4999999999991</v>
      </c>
      <c r="H352" s="321">
        <v>3640.0999999999995</v>
      </c>
      <c r="I352" s="321">
        <v>3714.8500000000004</v>
      </c>
      <c r="J352" s="321">
        <v>3779.8999999999996</v>
      </c>
      <c r="K352" s="320">
        <v>3649.8</v>
      </c>
      <c r="L352" s="320">
        <v>3510</v>
      </c>
      <c r="M352" s="320">
        <v>0.78505000000000003</v>
      </c>
      <c r="N352" s="1"/>
      <c r="O352" s="1"/>
    </row>
    <row r="353" spans="1:15" ht="12.75" customHeight="1">
      <c r="A353" s="30">
        <v>343</v>
      </c>
      <c r="B353" s="334" t="s">
        <v>270</v>
      </c>
      <c r="C353" s="320">
        <v>240.35</v>
      </c>
      <c r="D353" s="321">
        <v>242.63333333333335</v>
      </c>
      <c r="E353" s="321">
        <v>234.26666666666671</v>
      </c>
      <c r="F353" s="321">
        <v>228.18333333333337</v>
      </c>
      <c r="G353" s="321">
        <v>219.81666666666672</v>
      </c>
      <c r="H353" s="321">
        <v>248.7166666666667</v>
      </c>
      <c r="I353" s="321">
        <v>257.08333333333331</v>
      </c>
      <c r="J353" s="321">
        <v>263.16666666666669</v>
      </c>
      <c r="K353" s="320">
        <v>251</v>
      </c>
      <c r="L353" s="320">
        <v>236.55</v>
      </c>
      <c r="M353" s="320">
        <v>51.896900000000002</v>
      </c>
      <c r="N353" s="1"/>
      <c r="O353" s="1"/>
    </row>
    <row r="354" spans="1:15" ht="12.75" customHeight="1">
      <c r="A354" s="30">
        <v>344</v>
      </c>
      <c r="B354" s="334" t="s">
        <v>171</v>
      </c>
      <c r="C354" s="320">
        <v>177.15</v>
      </c>
      <c r="D354" s="321">
        <v>177.65</v>
      </c>
      <c r="E354" s="321">
        <v>175.5</v>
      </c>
      <c r="F354" s="321">
        <v>173.85</v>
      </c>
      <c r="G354" s="321">
        <v>171.7</v>
      </c>
      <c r="H354" s="321">
        <v>179.3</v>
      </c>
      <c r="I354" s="321">
        <v>181.45000000000005</v>
      </c>
      <c r="J354" s="321">
        <v>183.10000000000002</v>
      </c>
      <c r="K354" s="320">
        <v>179.8</v>
      </c>
      <c r="L354" s="320">
        <v>176</v>
      </c>
      <c r="M354" s="320">
        <v>178.80665999999999</v>
      </c>
      <c r="N354" s="1"/>
      <c r="O354" s="1"/>
    </row>
    <row r="355" spans="1:15" ht="12.75" customHeight="1">
      <c r="A355" s="30">
        <v>345</v>
      </c>
      <c r="B355" s="334" t="s">
        <v>467</v>
      </c>
      <c r="C355" s="320">
        <v>329.95</v>
      </c>
      <c r="D355" s="321">
        <v>330.8</v>
      </c>
      <c r="E355" s="321">
        <v>323.15000000000003</v>
      </c>
      <c r="F355" s="321">
        <v>316.35000000000002</v>
      </c>
      <c r="G355" s="321">
        <v>308.70000000000005</v>
      </c>
      <c r="H355" s="321">
        <v>337.6</v>
      </c>
      <c r="I355" s="321">
        <v>345.25</v>
      </c>
      <c r="J355" s="321">
        <v>352.05</v>
      </c>
      <c r="K355" s="320">
        <v>338.45</v>
      </c>
      <c r="L355" s="320">
        <v>324</v>
      </c>
      <c r="M355" s="320">
        <v>1.0201</v>
      </c>
      <c r="N355" s="1"/>
      <c r="O355" s="1"/>
    </row>
    <row r="356" spans="1:15" ht="12.75" customHeight="1">
      <c r="A356" s="30">
        <v>346</v>
      </c>
      <c r="B356" s="334" t="s">
        <v>172</v>
      </c>
      <c r="C356" s="320">
        <v>45437.8</v>
      </c>
      <c r="D356" s="321">
        <v>45599.216666666667</v>
      </c>
      <c r="E356" s="321">
        <v>44698.433333333334</v>
      </c>
      <c r="F356" s="321">
        <v>43959.066666666666</v>
      </c>
      <c r="G356" s="321">
        <v>43058.283333333333</v>
      </c>
      <c r="H356" s="321">
        <v>46338.583333333336</v>
      </c>
      <c r="I356" s="321">
        <v>47239.366666666676</v>
      </c>
      <c r="J356" s="321">
        <v>47978.733333333337</v>
      </c>
      <c r="K356" s="320">
        <v>46500</v>
      </c>
      <c r="L356" s="320">
        <v>44859.85</v>
      </c>
      <c r="M356" s="320">
        <v>0.25381999999999999</v>
      </c>
      <c r="N356" s="1"/>
      <c r="O356" s="1"/>
    </row>
    <row r="357" spans="1:15" ht="12.75" customHeight="1">
      <c r="A357" s="30">
        <v>347</v>
      </c>
      <c r="B357" s="334" t="s">
        <v>860</v>
      </c>
      <c r="C357" s="320">
        <v>112.9</v>
      </c>
      <c r="D357" s="321">
        <v>115.23333333333333</v>
      </c>
      <c r="E357" s="321">
        <v>109.66666666666667</v>
      </c>
      <c r="F357" s="321">
        <v>106.43333333333334</v>
      </c>
      <c r="G357" s="321">
        <v>100.86666666666667</v>
      </c>
      <c r="H357" s="321">
        <v>118.46666666666667</v>
      </c>
      <c r="I357" s="321">
        <v>124.03333333333333</v>
      </c>
      <c r="J357" s="321">
        <v>127.26666666666667</v>
      </c>
      <c r="K357" s="320">
        <v>120.8</v>
      </c>
      <c r="L357" s="320">
        <v>112</v>
      </c>
      <c r="M357" s="320">
        <v>26.672560000000001</v>
      </c>
      <c r="N357" s="1"/>
      <c r="O357" s="1"/>
    </row>
    <row r="358" spans="1:15" ht="12.75" customHeight="1">
      <c r="A358" s="30">
        <v>348</v>
      </c>
      <c r="B358" s="334" t="s">
        <v>173</v>
      </c>
      <c r="C358" s="320">
        <v>2229.4</v>
      </c>
      <c r="D358" s="321">
        <v>2227.0333333333333</v>
      </c>
      <c r="E358" s="321">
        <v>2182.3666666666668</v>
      </c>
      <c r="F358" s="321">
        <v>2135.3333333333335</v>
      </c>
      <c r="G358" s="321">
        <v>2090.666666666667</v>
      </c>
      <c r="H358" s="321">
        <v>2274.0666666666666</v>
      </c>
      <c r="I358" s="321">
        <v>2318.7333333333336</v>
      </c>
      <c r="J358" s="321">
        <v>2365.7666666666664</v>
      </c>
      <c r="K358" s="320">
        <v>2271.6999999999998</v>
      </c>
      <c r="L358" s="320">
        <v>2180</v>
      </c>
      <c r="M358" s="320">
        <v>4.6907399999999999</v>
      </c>
      <c r="N358" s="1"/>
      <c r="O358" s="1"/>
    </row>
    <row r="359" spans="1:15" ht="12.75" customHeight="1">
      <c r="A359" s="30">
        <v>349</v>
      </c>
      <c r="B359" s="334" t="s">
        <v>471</v>
      </c>
      <c r="C359" s="320">
        <v>4174.05</v>
      </c>
      <c r="D359" s="321">
        <v>4217.1333333333332</v>
      </c>
      <c r="E359" s="321">
        <v>4081.7666666666664</v>
      </c>
      <c r="F359" s="321">
        <v>3989.4833333333336</v>
      </c>
      <c r="G359" s="321">
        <v>3854.1166666666668</v>
      </c>
      <c r="H359" s="321">
        <v>4309.4166666666661</v>
      </c>
      <c r="I359" s="321">
        <v>4444.7833333333328</v>
      </c>
      <c r="J359" s="321">
        <v>4537.0666666666657</v>
      </c>
      <c r="K359" s="320">
        <v>4352.5</v>
      </c>
      <c r="L359" s="320">
        <v>4124.8500000000004</v>
      </c>
      <c r="M359" s="320">
        <v>2.7127400000000002</v>
      </c>
      <c r="N359" s="1"/>
      <c r="O359" s="1"/>
    </row>
    <row r="360" spans="1:15" ht="12.75" customHeight="1">
      <c r="A360" s="30">
        <v>350</v>
      </c>
      <c r="B360" s="334" t="s">
        <v>174</v>
      </c>
      <c r="C360" s="320">
        <v>203.1</v>
      </c>
      <c r="D360" s="321">
        <v>203.95000000000002</v>
      </c>
      <c r="E360" s="321">
        <v>200.55000000000004</v>
      </c>
      <c r="F360" s="321">
        <v>198.00000000000003</v>
      </c>
      <c r="G360" s="321">
        <v>194.60000000000005</v>
      </c>
      <c r="H360" s="321">
        <v>206.50000000000003</v>
      </c>
      <c r="I360" s="321">
        <v>209.9</v>
      </c>
      <c r="J360" s="321">
        <v>212.45000000000002</v>
      </c>
      <c r="K360" s="320">
        <v>207.35</v>
      </c>
      <c r="L360" s="320">
        <v>201.4</v>
      </c>
      <c r="M360" s="320">
        <v>27.383520000000001</v>
      </c>
      <c r="N360" s="1"/>
      <c r="O360" s="1"/>
    </row>
    <row r="361" spans="1:15" ht="12.75" customHeight="1">
      <c r="A361" s="30">
        <v>351</v>
      </c>
      <c r="B361" s="334" t="s">
        <v>175</v>
      </c>
      <c r="C361" s="320">
        <v>118.7</v>
      </c>
      <c r="D361" s="321">
        <v>119.03333333333335</v>
      </c>
      <c r="E361" s="321">
        <v>116.76666666666669</v>
      </c>
      <c r="F361" s="321">
        <v>114.83333333333334</v>
      </c>
      <c r="G361" s="321">
        <v>112.56666666666669</v>
      </c>
      <c r="H361" s="321">
        <v>120.9666666666667</v>
      </c>
      <c r="I361" s="321">
        <v>123.23333333333335</v>
      </c>
      <c r="J361" s="321">
        <v>125.1666666666667</v>
      </c>
      <c r="K361" s="320">
        <v>121.3</v>
      </c>
      <c r="L361" s="320">
        <v>117.1</v>
      </c>
      <c r="M361" s="320">
        <v>52.838920000000002</v>
      </c>
      <c r="N361" s="1"/>
      <c r="O361" s="1"/>
    </row>
    <row r="362" spans="1:15" ht="12.75" customHeight="1">
      <c r="A362" s="30">
        <v>352</v>
      </c>
      <c r="B362" s="334" t="s">
        <v>176</v>
      </c>
      <c r="C362" s="320">
        <v>4444.75</v>
      </c>
      <c r="D362" s="321">
        <v>4458.25</v>
      </c>
      <c r="E362" s="321">
        <v>4406.5</v>
      </c>
      <c r="F362" s="321">
        <v>4368.25</v>
      </c>
      <c r="G362" s="321">
        <v>4316.5</v>
      </c>
      <c r="H362" s="321">
        <v>4496.5</v>
      </c>
      <c r="I362" s="321">
        <v>4548.25</v>
      </c>
      <c r="J362" s="321">
        <v>4586.5</v>
      </c>
      <c r="K362" s="320">
        <v>4510</v>
      </c>
      <c r="L362" s="320">
        <v>4420</v>
      </c>
      <c r="M362" s="320">
        <v>0.34866999999999998</v>
      </c>
      <c r="N362" s="1"/>
      <c r="O362" s="1"/>
    </row>
    <row r="363" spans="1:15" ht="12.75" customHeight="1">
      <c r="A363" s="30">
        <v>353</v>
      </c>
      <c r="B363" s="334" t="s">
        <v>273</v>
      </c>
      <c r="C363" s="320">
        <v>14601</v>
      </c>
      <c r="D363" s="321">
        <v>14616.516666666668</v>
      </c>
      <c r="E363" s="321">
        <v>14389.233333333337</v>
      </c>
      <c r="F363" s="321">
        <v>14177.466666666669</v>
      </c>
      <c r="G363" s="321">
        <v>13950.183333333338</v>
      </c>
      <c r="H363" s="321">
        <v>14828.283333333336</v>
      </c>
      <c r="I363" s="321">
        <v>15055.566666666666</v>
      </c>
      <c r="J363" s="321">
        <v>15267.333333333336</v>
      </c>
      <c r="K363" s="320">
        <v>14843.8</v>
      </c>
      <c r="L363" s="320">
        <v>14404.75</v>
      </c>
      <c r="M363" s="320">
        <v>3.7249999999999998E-2</v>
      </c>
      <c r="N363" s="1"/>
      <c r="O363" s="1"/>
    </row>
    <row r="364" spans="1:15" ht="12.75" customHeight="1">
      <c r="A364" s="30">
        <v>354</v>
      </c>
      <c r="B364" s="334" t="s">
        <v>478</v>
      </c>
      <c r="C364" s="320">
        <v>4257.1000000000004</v>
      </c>
      <c r="D364" s="321">
        <v>4275.1833333333334</v>
      </c>
      <c r="E364" s="321">
        <v>4198.416666666667</v>
      </c>
      <c r="F364" s="321">
        <v>4139.7333333333336</v>
      </c>
      <c r="G364" s="321">
        <v>4062.9666666666672</v>
      </c>
      <c r="H364" s="321">
        <v>4333.8666666666668</v>
      </c>
      <c r="I364" s="321">
        <v>4410.6333333333332</v>
      </c>
      <c r="J364" s="321">
        <v>4469.3166666666666</v>
      </c>
      <c r="K364" s="320">
        <v>4351.95</v>
      </c>
      <c r="L364" s="320">
        <v>4216.5</v>
      </c>
      <c r="M364" s="320">
        <v>9.1149999999999995E-2</v>
      </c>
      <c r="N364" s="1"/>
      <c r="O364" s="1"/>
    </row>
    <row r="365" spans="1:15" ht="12.75" customHeight="1">
      <c r="A365" s="30">
        <v>355</v>
      </c>
      <c r="B365" s="334" t="s">
        <v>473</v>
      </c>
      <c r="C365" s="320">
        <v>987.95</v>
      </c>
      <c r="D365" s="321">
        <v>992.1</v>
      </c>
      <c r="E365" s="321">
        <v>951.2</v>
      </c>
      <c r="F365" s="321">
        <v>914.45</v>
      </c>
      <c r="G365" s="321">
        <v>873.55000000000007</v>
      </c>
      <c r="H365" s="321">
        <v>1028.8499999999999</v>
      </c>
      <c r="I365" s="321">
        <v>1069.75</v>
      </c>
      <c r="J365" s="321">
        <v>1106.5</v>
      </c>
      <c r="K365" s="320">
        <v>1033</v>
      </c>
      <c r="L365" s="320">
        <v>955.35</v>
      </c>
      <c r="M365" s="320">
        <v>2.0937600000000001</v>
      </c>
      <c r="N365" s="1"/>
      <c r="O365" s="1"/>
    </row>
    <row r="366" spans="1:15" ht="12.75" customHeight="1">
      <c r="A366" s="30">
        <v>356</v>
      </c>
      <c r="B366" s="334" t="s">
        <v>177</v>
      </c>
      <c r="C366" s="320">
        <v>2328.5500000000002</v>
      </c>
      <c r="D366" s="321">
        <v>2345.25</v>
      </c>
      <c r="E366" s="321">
        <v>2288.3000000000002</v>
      </c>
      <c r="F366" s="321">
        <v>2248.0500000000002</v>
      </c>
      <c r="G366" s="321">
        <v>2191.1000000000004</v>
      </c>
      <c r="H366" s="321">
        <v>2385.5</v>
      </c>
      <c r="I366" s="321">
        <v>2442.4499999999998</v>
      </c>
      <c r="J366" s="321">
        <v>2482.6999999999998</v>
      </c>
      <c r="K366" s="320">
        <v>2402.1999999999998</v>
      </c>
      <c r="L366" s="320">
        <v>2305</v>
      </c>
      <c r="M366" s="320">
        <v>4.0635300000000001</v>
      </c>
      <c r="N366" s="1"/>
      <c r="O366" s="1"/>
    </row>
    <row r="367" spans="1:15" ht="12.75" customHeight="1">
      <c r="A367" s="30">
        <v>357</v>
      </c>
      <c r="B367" s="334" t="s">
        <v>178</v>
      </c>
      <c r="C367" s="320">
        <v>2889.5</v>
      </c>
      <c r="D367" s="321">
        <v>2907.9</v>
      </c>
      <c r="E367" s="321">
        <v>2832.3500000000004</v>
      </c>
      <c r="F367" s="321">
        <v>2775.2000000000003</v>
      </c>
      <c r="G367" s="321">
        <v>2699.6500000000005</v>
      </c>
      <c r="H367" s="321">
        <v>2965.05</v>
      </c>
      <c r="I367" s="321">
        <v>3040.6000000000004</v>
      </c>
      <c r="J367" s="321">
        <v>3097.75</v>
      </c>
      <c r="K367" s="320">
        <v>2983.45</v>
      </c>
      <c r="L367" s="320">
        <v>2850.75</v>
      </c>
      <c r="M367" s="320">
        <v>2.3070300000000001</v>
      </c>
      <c r="N367" s="1"/>
      <c r="O367" s="1"/>
    </row>
    <row r="368" spans="1:15" ht="12.75" customHeight="1">
      <c r="A368" s="30">
        <v>358</v>
      </c>
      <c r="B368" s="334" t="s">
        <v>179</v>
      </c>
      <c r="C368" s="320">
        <v>35.700000000000003</v>
      </c>
      <c r="D368" s="321">
        <v>35.833333333333336</v>
      </c>
      <c r="E368" s="321">
        <v>35.06666666666667</v>
      </c>
      <c r="F368" s="321">
        <v>34.433333333333337</v>
      </c>
      <c r="G368" s="321">
        <v>33.666666666666671</v>
      </c>
      <c r="H368" s="321">
        <v>36.466666666666669</v>
      </c>
      <c r="I368" s="321">
        <v>37.233333333333334</v>
      </c>
      <c r="J368" s="321">
        <v>37.866666666666667</v>
      </c>
      <c r="K368" s="320">
        <v>36.6</v>
      </c>
      <c r="L368" s="320">
        <v>35.200000000000003</v>
      </c>
      <c r="M368" s="320">
        <v>317.29897999999997</v>
      </c>
      <c r="N368" s="1"/>
      <c r="O368" s="1"/>
    </row>
    <row r="369" spans="1:15" ht="12.75" customHeight="1">
      <c r="A369" s="30">
        <v>359</v>
      </c>
      <c r="B369" s="334" t="s">
        <v>469</v>
      </c>
      <c r="C369" s="320">
        <v>396.25</v>
      </c>
      <c r="D369" s="321">
        <v>398.36666666666662</v>
      </c>
      <c r="E369" s="321">
        <v>387.23333333333323</v>
      </c>
      <c r="F369" s="321">
        <v>378.21666666666664</v>
      </c>
      <c r="G369" s="321">
        <v>367.08333333333326</v>
      </c>
      <c r="H369" s="321">
        <v>407.38333333333321</v>
      </c>
      <c r="I369" s="321">
        <v>418.51666666666654</v>
      </c>
      <c r="J369" s="321">
        <v>427.53333333333319</v>
      </c>
      <c r="K369" s="320">
        <v>409.5</v>
      </c>
      <c r="L369" s="320">
        <v>389.35</v>
      </c>
      <c r="M369" s="320">
        <v>2.3337699999999999</v>
      </c>
      <c r="N369" s="1"/>
      <c r="O369" s="1"/>
    </row>
    <row r="370" spans="1:15" ht="12.75" customHeight="1">
      <c r="A370" s="30">
        <v>360</v>
      </c>
      <c r="B370" s="334" t="s">
        <v>470</v>
      </c>
      <c r="C370" s="320">
        <v>247.05</v>
      </c>
      <c r="D370" s="321">
        <v>247.75</v>
      </c>
      <c r="E370" s="321">
        <v>244.3</v>
      </c>
      <c r="F370" s="321">
        <v>241.55</v>
      </c>
      <c r="G370" s="321">
        <v>238.10000000000002</v>
      </c>
      <c r="H370" s="321">
        <v>250.5</v>
      </c>
      <c r="I370" s="321">
        <v>253.95</v>
      </c>
      <c r="J370" s="321">
        <v>256.7</v>
      </c>
      <c r="K370" s="320">
        <v>251.2</v>
      </c>
      <c r="L370" s="320">
        <v>245</v>
      </c>
      <c r="M370" s="320">
        <v>1.6580299999999999</v>
      </c>
      <c r="N370" s="1"/>
      <c r="O370" s="1"/>
    </row>
    <row r="371" spans="1:15" ht="12.75" customHeight="1">
      <c r="A371" s="30">
        <v>361</v>
      </c>
      <c r="B371" s="334" t="s">
        <v>271</v>
      </c>
      <c r="C371" s="320">
        <v>2604.1</v>
      </c>
      <c r="D371" s="321">
        <v>2606.7333333333336</v>
      </c>
      <c r="E371" s="321">
        <v>2538.4666666666672</v>
      </c>
      <c r="F371" s="321">
        <v>2472.8333333333335</v>
      </c>
      <c r="G371" s="321">
        <v>2404.5666666666671</v>
      </c>
      <c r="H371" s="321">
        <v>2672.3666666666672</v>
      </c>
      <c r="I371" s="321">
        <v>2740.6333333333337</v>
      </c>
      <c r="J371" s="321">
        <v>2806.2666666666673</v>
      </c>
      <c r="K371" s="320">
        <v>2675</v>
      </c>
      <c r="L371" s="320">
        <v>2541.1</v>
      </c>
      <c r="M371" s="320">
        <v>2.9764200000000001</v>
      </c>
      <c r="N371" s="1"/>
      <c r="O371" s="1"/>
    </row>
    <row r="372" spans="1:15" ht="12.75" customHeight="1">
      <c r="A372" s="30">
        <v>362</v>
      </c>
      <c r="B372" s="334" t="s">
        <v>474</v>
      </c>
      <c r="C372" s="320">
        <v>894.05</v>
      </c>
      <c r="D372" s="321">
        <v>899.9</v>
      </c>
      <c r="E372" s="321">
        <v>883.15</v>
      </c>
      <c r="F372" s="321">
        <v>872.25</v>
      </c>
      <c r="G372" s="321">
        <v>855.5</v>
      </c>
      <c r="H372" s="321">
        <v>910.8</v>
      </c>
      <c r="I372" s="321">
        <v>927.55</v>
      </c>
      <c r="J372" s="321">
        <v>938.44999999999993</v>
      </c>
      <c r="K372" s="320">
        <v>916.65</v>
      </c>
      <c r="L372" s="320">
        <v>889</v>
      </c>
      <c r="M372" s="320">
        <v>0.31283</v>
      </c>
      <c r="N372" s="1"/>
      <c r="O372" s="1"/>
    </row>
    <row r="373" spans="1:15" ht="12.75" customHeight="1">
      <c r="A373" s="30">
        <v>363</v>
      </c>
      <c r="B373" s="334" t="s">
        <v>475</v>
      </c>
      <c r="C373" s="320">
        <v>2611.35</v>
      </c>
      <c r="D373" s="321">
        <v>2656.4500000000003</v>
      </c>
      <c r="E373" s="321">
        <v>2519.9000000000005</v>
      </c>
      <c r="F373" s="321">
        <v>2428.4500000000003</v>
      </c>
      <c r="G373" s="321">
        <v>2291.9000000000005</v>
      </c>
      <c r="H373" s="321">
        <v>2747.9000000000005</v>
      </c>
      <c r="I373" s="321">
        <v>2884.4500000000007</v>
      </c>
      <c r="J373" s="321">
        <v>2975.9000000000005</v>
      </c>
      <c r="K373" s="320">
        <v>2793</v>
      </c>
      <c r="L373" s="320">
        <v>2565</v>
      </c>
      <c r="M373" s="320">
        <v>1.70031</v>
      </c>
      <c r="N373" s="1"/>
      <c r="O373" s="1"/>
    </row>
    <row r="374" spans="1:15" ht="12.75" customHeight="1">
      <c r="A374" s="30">
        <v>364</v>
      </c>
      <c r="B374" s="334" t="s">
        <v>842</v>
      </c>
      <c r="C374" s="320">
        <v>321.14999999999998</v>
      </c>
      <c r="D374" s="321">
        <v>324.15000000000003</v>
      </c>
      <c r="E374" s="321">
        <v>305.00000000000006</v>
      </c>
      <c r="F374" s="321">
        <v>288.85000000000002</v>
      </c>
      <c r="G374" s="321">
        <v>269.70000000000005</v>
      </c>
      <c r="H374" s="321">
        <v>340.30000000000007</v>
      </c>
      <c r="I374" s="321">
        <v>359.45000000000005</v>
      </c>
      <c r="J374" s="321">
        <v>375.60000000000008</v>
      </c>
      <c r="K374" s="320">
        <v>343.3</v>
      </c>
      <c r="L374" s="320">
        <v>308</v>
      </c>
      <c r="M374" s="320">
        <v>75.708879999999994</v>
      </c>
      <c r="N374" s="1"/>
      <c r="O374" s="1"/>
    </row>
    <row r="375" spans="1:15" ht="12.75" customHeight="1">
      <c r="A375" s="30">
        <v>365</v>
      </c>
      <c r="B375" s="334" t="s">
        <v>180</v>
      </c>
      <c r="C375" s="320">
        <v>227.85</v>
      </c>
      <c r="D375" s="321">
        <v>229.23333333333335</v>
      </c>
      <c r="E375" s="321">
        <v>225.1166666666667</v>
      </c>
      <c r="F375" s="321">
        <v>222.38333333333335</v>
      </c>
      <c r="G375" s="321">
        <v>218.26666666666671</v>
      </c>
      <c r="H375" s="321">
        <v>231.9666666666667</v>
      </c>
      <c r="I375" s="321">
        <v>236.08333333333337</v>
      </c>
      <c r="J375" s="321">
        <v>238.81666666666669</v>
      </c>
      <c r="K375" s="320">
        <v>233.35</v>
      </c>
      <c r="L375" s="320">
        <v>226.5</v>
      </c>
      <c r="M375" s="320">
        <v>112.77706999999999</v>
      </c>
      <c r="N375" s="1"/>
      <c r="O375" s="1"/>
    </row>
    <row r="376" spans="1:15" ht="12.75" customHeight="1">
      <c r="A376" s="30">
        <v>366</v>
      </c>
      <c r="B376" s="334" t="s">
        <v>290</v>
      </c>
      <c r="C376" s="320">
        <v>3325.85</v>
      </c>
      <c r="D376" s="321">
        <v>3352.2666666666664</v>
      </c>
      <c r="E376" s="321">
        <v>3224.583333333333</v>
      </c>
      <c r="F376" s="321">
        <v>3123.3166666666666</v>
      </c>
      <c r="G376" s="321">
        <v>2995.6333333333332</v>
      </c>
      <c r="H376" s="321">
        <v>3453.5333333333328</v>
      </c>
      <c r="I376" s="321">
        <v>3581.2166666666662</v>
      </c>
      <c r="J376" s="321">
        <v>3682.4833333333327</v>
      </c>
      <c r="K376" s="320">
        <v>3479.95</v>
      </c>
      <c r="L376" s="320">
        <v>3251</v>
      </c>
      <c r="M376" s="320">
        <v>0.40550000000000003</v>
      </c>
      <c r="N376" s="1"/>
      <c r="O376" s="1"/>
    </row>
    <row r="377" spans="1:15" ht="12.75" customHeight="1">
      <c r="A377" s="30">
        <v>367</v>
      </c>
      <c r="B377" s="334" t="s">
        <v>843</v>
      </c>
      <c r="C377" s="320">
        <v>407.15</v>
      </c>
      <c r="D377" s="321">
        <v>414.55</v>
      </c>
      <c r="E377" s="321">
        <v>392.6</v>
      </c>
      <c r="F377" s="321">
        <v>378.05</v>
      </c>
      <c r="G377" s="321">
        <v>356.1</v>
      </c>
      <c r="H377" s="321">
        <v>429.1</v>
      </c>
      <c r="I377" s="321">
        <v>451.04999999999995</v>
      </c>
      <c r="J377" s="321">
        <v>465.6</v>
      </c>
      <c r="K377" s="320">
        <v>436.5</v>
      </c>
      <c r="L377" s="320">
        <v>400</v>
      </c>
      <c r="M377" s="320">
        <v>19.25037</v>
      </c>
      <c r="N377" s="1"/>
      <c r="O377" s="1"/>
    </row>
    <row r="378" spans="1:15" ht="12.75" customHeight="1">
      <c r="A378" s="30">
        <v>368</v>
      </c>
      <c r="B378" s="334" t="s">
        <v>272</v>
      </c>
      <c r="C378" s="320">
        <v>488.15</v>
      </c>
      <c r="D378" s="321">
        <v>490.68333333333334</v>
      </c>
      <c r="E378" s="321">
        <v>478.66666666666669</v>
      </c>
      <c r="F378" s="321">
        <v>469.18333333333334</v>
      </c>
      <c r="G378" s="321">
        <v>457.16666666666669</v>
      </c>
      <c r="H378" s="321">
        <v>500.16666666666669</v>
      </c>
      <c r="I378" s="321">
        <v>512.18333333333339</v>
      </c>
      <c r="J378" s="321">
        <v>521.66666666666674</v>
      </c>
      <c r="K378" s="320">
        <v>502.7</v>
      </c>
      <c r="L378" s="320">
        <v>481.2</v>
      </c>
      <c r="M378" s="320">
        <v>11.0608</v>
      </c>
      <c r="N378" s="1"/>
      <c r="O378" s="1"/>
    </row>
    <row r="379" spans="1:15" ht="12.75" customHeight="1">
      <c r="A379" s="30">
        <v>369</v>
      </c>
      <c r="B379" s="334" t="s">
        <v>476</v>
      </c>
      <c r="C379" s="320">
        <v>674.3</v>
      </c>
      <c r="D379" s="321">
        <v>677.5333333333333</v>
      </c>
      <c r="E379" s="321">
        <v>657.41666666666663</v>
      </c>
      <c r="F379" s="321">
        <v>640.5333333333333</v>
      </c>
      <c r="G379" s="321">
        <v>620.41666666666663</v>
      </c>
      <c r="H379" s="321">
        <v>694.41666666666663</v>
      </c>
      <c r="I379" s="321">
        <v>714.53333333333342</v>
      </c>
      <c r="J379" s="321">
        <v>731.41666666666663</v>
      </c>
      <c r="K379" s="320">
        <v>697.65</v>
      </c>
      <c r="L379" s="320">
        <v>660.65</v>
      </c>
      <c r="M379" s="320">
        <v>2.2436400000000001</v>
      </c>
      <c r="N379" s="1"/>
      <c r="O379" s="1"/>
    </row>
    <row r="380" spans="1:15" ht="12.75" customHeight="1">
      <c r="A380" s="30">
        <v>370</v>
      </c>
      <c r="B380" s="334" t="s">
        <v>477</v>
      </c>
      <c r="C380" s="320">
        <v>119.9</v>
      </c>
      <c r="D380" s="321">
        <v>121.13333333333334</v>
      </c>
      <c r="E380" s="321">
        <v>116.31666666666668</v>
      </c>
      <c r="F380" s="321">
        <v>112.73333333333333</v>
      </c>
      <c r="G380" s="321">
        <v>107.91666666666667</v>
      </c>
      <c r="H380" s="321">
        <v>124.71666666666668</v>
      </c>
      <c r="I380" s="321">
        <v>129.53333333333336</v>
      </c>
      <c r="J380" s="321">
        <v>133.11666666666667</v>
      </c>
      <c r="K380" s="320">
        <v>125.95</v>
      </c>
      <c r="L380" s="320">
        <v>117.55</v>
      </c>
      <c r="M380" s="320">
        <v>2.20343</v>
      </c>
      <c r="N380" s="1"/>
      <c r="O380" s="1"/>
    </row>
    <row r="381" spans="1:15" ht="12.75" customHeight="1">
      <c r="A381" s="30">
        <v>371</v>
      </c>
      <c r="B381" s="334" t="s">
        <v>182</v>
      </c>
      <c r="C381" s="320">
        <v>1787.7</v>
      </c>
      <c r="D381" s="321">
        <v>1801.0833333333333</v>
      </c>
      <c r="E381" s="321">
        <v>1742.3666666666666</v>
      </c>
      <c r="F381" s="321">
        <v>1697.0333333333333</v>
      </c>
      <c r="G381" s="321">
        <v>1638.3166666666666</v>
      </c>
      <c r="H381" s="321">
        <v>1846.4166666666665</v>
      </c>
      <c r="I381" s="321">
        <v>1905.1333333333332</v>
      </c>
      <c r="J381" s="321">
        <v>1950.4666666666665</v>
      </c>
      <c r="K381" s="320">
        <v>1859.8</v>
      </c>
      <c r="L381" s="320">
        <v>1755.75</v>
      </c>
      <c r="M381" s="320">
        <v>8.8634799999999991</v>
      </c>
      <c r="N381" s="1"/>
      <c r="O381" s="1"/>
    </row>
    <row r="382" spans="1:15" ht="12.75" customHeight="1">
      <c r="A382" s="30">
        <v>372</v>
      </c>
      <c r="B382" s="334" t="s">
        <v>479</v>
      </c>
      <c r="C382" s="320">
        <v>646.85</v>
      </c>
      <c r="D382" s="321">
        <v>652.11666666666667</v>
      </c>
      <c r="E382" s="321">
        <v>635.2833333333333</v>
      </c>
      <c r="F382" s="321">
        <v>623.71666666666658</v>
      </c>
      <c r="G382" s="321">
        <v>606.88333333333321</v>
      </c>
      <c r="H382" s="321">
        <v>663.68333333333339</v>
      </c>
      <c r="I382" s="321">
        <v>680.51666666666665</v>
      </c>
      <c r="J382" s="321">
        <v>692.08333333333348</v>
      </c>
      <c r="K382" s="320">
        <v>668.95</v>
      </c>
      <c r="L382" s="320">
        <v>640.54999999999995</v>
      </c>
      <c r="M382" s="320">
        <v>1.5684499999999999</v>
      </c>
      <c r="N382" s="1"/>
      <c r="O382" s="1"/>
    </row>
    <row r="383" spans="1:15" ht="12.75" customHeight="1">
      <c r="A383" s="30">
        <v>373</v>
      </c>
      <c r="B383" s="334" t="s">
        <v>481</v>
      </c>
      <c r="C383" s="320">
        <v>905.75</v>
      </c>
      <c r="D383" s="321">
        <v>912.08333333333337</v>
      </c>
      <c r="E383" s="321">
        <v>890.31666666666672</v>
      </c>
      <c r="F383" s="321">
        <v>874.88333333333333</v>
      </c>
      <c r="G383" s="321">
        <v>853.11666666666667</v>
      </c>
      <c r="H383" s="321">
        <v>927.51666666666677</v>
      </c>
      <c r="I383" s="321">
        <v>949.28333333333342</v>
      </c>
      <c r="J383" s="321">
        <v>964.71666666666681</v>
      </c>
      <c r="K383" s="320">
        <v>933.85</v>
      </c>
      <c r="L383" s="320">
        <v>896.65</v>
      </c>
      <c r="M383" s="320">
        <v>4.1911100000000001</v>
      </c>
      <c r="N383" s="1"/>
      <c r="O383" s="1"/>
    </row>
    <row r="384" spans="1:15" ht="12.75" customHeight="1">
      <c r="A384" s="30">
        <v>374</v>
      </c>
      <c r="B384" s="334" t="s">
        <v>844</v>
      </c>
      <c r="C384" s="320">
        <v>112.4</v>
      </c>
      <c r="D384" s="321">
        <v>113.15000000000002</v>
      </c>
      <c r="E384" s="321">
        <v>107.35000000000004</v>
      </c>
      <c r="F384" s="321">
        <v>102.30000000000001</v>
      </c>
      <c r="G384" s="321">
        <v>96.500000000000028</v>
      </c>
      <c r="H384" s="321">
        <v>118.20000000000005</v>
      </c>
      <c r="I384" s="321">
        <v>124.00000000000003</v>
      </c>
      <c r="J384" s="321">
        <v>129.05000000000007</v>
      </c>
      <c r="K384" s="320">
        <v>118.95</v>
      </c>
      <c r="L384" s="320">
        <v>108.1</v>
      </c>
      <c r="M384" s="320">
        <v>47.141649999999998</v>
      </c>
      <c r="N384" s="1"/>
      <c r="O384" s="1"/>
    </row>
    <row r="385" spans="1:15" ht="12.75" customHeight="1">
      <c r="A385" s="30">
        <v>375</v>
      </c>
      <c r="B385" s="334" t="s">
        <v>483</v>
      </c>
      <c r="C385" s="320">
        <v>181.8</v>
      </c>
      <c r="D385" s="321">
        <v>182.9</v>
      </c>
      <c r="E385" s="321">
        <v>178.9</v>
      </c>
      <c r="F385" s="321">
        <v>176</v>
      </c>
      <c r="G385" s="321">
        <v>172</v>
      </c>
      <c r="H385" s="321">
        <v>185.8</v>
      </c>
      <c r="I385" s="321">
        <v>189.8</v>
      </c>
      <c r="J385" s="321">
        <v>192.70000000000002</v>
      </c>
      <c r="K385" s="320">
        <v>186.9</v>
      </c>
      <c r="L385" s="320">
        <v>180</v>
      </c>
      <c r="M385" s="320">
        <v>17.939589999999999</v>
      </c>
      <c r="N385" s="1"/>
      <c r="O385" s="1"/>
    </row>
    <row r="386" spans="1:15" ht="12.75" customHeight="1">
      <c r="A386" s="30">
        <v>376</v>
      </c>
      <c r="B386" s="334" t="s">
        <v>484</v>
      </c>
      <c r="C386" s="320">
        <v>639.65</v>
      </c>
      <c r="D386" s="321">
        <v>643</v>
      </c>
      <c r="E386" s="321">
        <v>624.65</v>
      </c>
      <c r="F386" s="321">
        <v>609.65</v>
      </c>
      <c r="G386" s="321">
        <v>591.29999999999995</v>
      </c>
      <c r="H386" s="321">
        <v>658</v>
      </c>
      <c r="I386" s="321">
        <v>676.34999999999991</v>
      </c>
      <c r="J386" s="321">
        <v>691.35</v>
      </c>
      <c r="K386" s="320">
        <v>661.35</v>
      </c>
      <c r="L386" s="320">
        <v>628</v>
      </c>
      <c r="M386" s="320">
        <v>1.4492400000000001</v>
      </c>
      <c r="N386" s="1"/>
      <c r="O386" s="1"/>
    </row>
    <row r="387" spans="1:15" ht="12.75" customHeight="1">
      <c r="A387" s="30">
        <v>377</v>
      </c>
      <c r="B387" s="334" t="s">
        <v>485</v>
      </c>
      <c r="C387" s="320">
        <v>280.14999999999998</v>
      </c>
      <c r="D387" s="321">
        <v>279.5</v>
      </c>
      <c r="E387" s="321">
        <v>269.64999999999998</v>
      </c>
      <c r="F387" s="321">
        <v>259.14999999999998</v>
      </c>
      <c r="G387" s="321">
        <v>249.29999999999995</v>
      </c>
      <c r="H387" s="321">
        <v>290</v>
      </c>
      <c r="I387" s="321">
        <v>299.85000000000002</v>
      </c>
      <c r="J387" s="321">
        <v>310.35000000000002</v>
      </c>
      <c r="K387" s="320">
        <v>289.35000000000002</v>
      </c>
      <c r="L387" s="320">
        <v>269</v>
      </c>
      <c r="M387" s="320">
        <v>10.24546</v>
      </c>
      <c r="N387" s="1"/>
      <c r="O387" s="1"/>
    </row>
    <row r="388" spans="1:15" ht="12.75" customHeight="1">
      <c r="A388" s="30">
        <v>378</v>
      </c>
      <c r="B388" s="334" t="s">
        <v>183</v>
      </c>
      <c r="C388" s="320">
        <v>787.55</v>
      </c>
      <c r="D388" s="321">
        <v>788.86666666666667</v>
      </c>
      <c r="E388" s="321">
        <v>769.73333333333335</v>
      </c>
      <c r="F388" s="321">
        <v>751.91666666666663</v>
      </c>
      <c r="G388" s="321">
        <v>732.7833333333333</v>
      </c>
      <c r="H388" s="321">
        <v>806.68333333333339</v>
      </c>
      <c r="I388" s="321">
        <v>825.81666666666683</v>
      </c>
      <c r="J388" s="321">
        <v>843.63333333333344</v>
      </c>
      <c r="K388" s="320">
        <v>808</v>
      </c>
      <c r="L388" s="320">
        <v>771.05</v>
      </c>
      <c r="M388" s="320">
        <v>5.2919799999999997</v>
      </c>
      <c r="N388" s="1"/>
      <c r="O388" s="1"/>
    </row>
    <row r="389" spans="1:15" ht="12.75" customHeight="1">
      <c r="A389" s="30">
        <v>379</v>
      </c>
      <c r="B389" s="334" t="s">
        <v>487</v>
      </c>
      <c r="C389" s="320">
        <v>2454.3000000000002</v>
      </c>
      <c r="D389" s="321">
        <v>2462.9</v>
      </c>
      <c r="E389" s="321">
        <v>2403.9</v>
      </c>
      <c r="F389" s="321">
        <v>2353.5</v>
      </c>
      <c r="G389" s="321">
        <v>2294.5</v>
      </c>
      <c r="H389" s="321">
        <v>2513.3000000000002</v>
      </c>
      <c r="I389" s="321">
        <v>2572.3000000000002</v>
      </c>
      <c r="J389" s="321">
        <v>2622.7000000000003</v>
      </c>
      <c r="K389" s="320">
        <v>2521.9</v>
      </c>
      <c r="L389" s="320">
        <v>2412.5</v>
      </c>
      <c r="M389" s="320">
        <v>0.29302</v>
      </c>
      <c r="N389" s="1"/>
      <c r="O389" s="1"/>
    </row>
    <row r="390" spans="1:15" ht="12.75" customHeight="1">
      <c r="A390" s="30">
        <v>380</v>
      </c>
      <c r="B390" s="334" t="s">
        <v>861</v>
      </c>
      <c r="C390" s="320">
        <v>105.85</v>
      </c>
      <c r="D390" s="321">
        <v>106.41666666666667</v>
      </c>
      <c r="E390" s="321">
        <v>104.43333333333334</v>
      </c>
      <c r="F390" s="321">
        <v>103.01666666666667</v>
      </c>
      <c r="G390" s="321">
        <v>101.03333333333333</v>
      </c>
      <c r="H390" s="321">
        <v>107.83333333333334</v>
      </c>
      <c r="I390" s="321">
        <v>109.81666666666666</v>
      </c>
      <c r="J390" s="321">
        <v>111.23333333333335</v>
      </c>
      <c r="K390" s="320">
        <v>108.4</v>
      </c>
      <c r="L390" s="320">
        <v>105</v>
      </c>
      <c r="M390" s="320">
        <v>6.0205000000000002</v>
      </c>
      <c r="N390" s="1"/>
      <c r="O390" s="1"/>
    </row>
    <row r="391" spans="1:15" ht="12.75" customHeight="1">
      <c r="A391" s="30">
        <v>381</v>
      </c>
      <c r="B391" s="334" t="s">
        <v>184</v>
      </c>
      <c r="C391" s="320">
        <v>124.6</v>
      </c>
      <c r="D391" s="321">
        <v>126.43333333333332</v>
      </c>
      <c r="E391" s="321">
        <v>121.26666666666665</v>
      </c>
      <c r="F391" s="321">
        <v>117.93333333333332</v>
      </c>
      <c r="G391" s="321">
        <v>112.76666666666665</v>
      </c>
      <c r="H391" s="321">
        <v>129.76666666666665</v>
      </c>
      <c r="I391" s="321">
        <v>134.93333333333331</v>
      </c>
      <c r="J391" s="321">
        <v>138.26666666666665</v>
      </c>
      <c r="K391" s="320">
        <v>131.6</v>
      </c>
      <c r="L391" s="320">
        <v>123.1</v>
      </c>
      <c r="M391" s="320">
        <v>249.12957</v>
      </c>
      <c r="N391" s="1"/>
      <c r="O391" s="1"/>
    </row>
    <row r="392" spans="1:15" ht="12.75" customHeight="1">
      <c r="A392" s="30">
        <v>382</v>
      </c>
      <c r="B392" s="334" t="s">
        <v>486</v>
      </c>
      <c r="C392" s="320">
        <v>104.95</v>
      </c>
      <c r="D392" s="321">
        <v>106.71666666666668</v>
      </c>
      <c r="E392" s="321">
        <v>100.78333333333336</v>
      </c>
      <c r="F392" s="321">
        <v>96.616666666666674</v>
      </c>
      <c r="G392" s="321">
        <v>90.683333333333351</v>
      </c>
      <c r="H392" s="321">
        <v>110.88333333333337</v>
      </c>
      <c r="I392" s="321">
        <v>116.81666666666668</v>
      </c>
      <c r="J392" s="321">
        <v>120.98333333333338</v>
      </c>
      <c r="K392" s="320">
        <v>112.65</v>
      </c>
      <c r="L392" s="320">
        <v>102.55</v>
      </c>
      <c r="M392" s="320">
        <v>196.63621000000001</v>
      </c>
      <c r="N392" s="1"/>
      <c r="O392" s="1"/>
    </row>
    <row r="393" spans="1:15" ht="12.75" customHeight="1">
      <c r="A393" s="30">
        <v>383</v>
      </c>
      <c r="B393" s="334" t="s">
        <v>185</v>
      </c>
      <c r="C393" s="320">
        <v>129.44999999999999</v>
      </c>
      <c r="D393" s="321">
        <v>130.08333333333334</v>
      </c>
      <c r="E393" s="321">
        <v>127.36666666666667</v>
      </c>
      <c r="F393" s="321">
        <v>125.28333333333333</v>
      </c>
      <c r="G393" s="321">
        <v>122.56666666666666</v>
      </c>
      <c r="H393" s="321">
        <v>132.16666666666669</v>
      </c>
      <c r="I393" s="321">
        <v>134.88333333333333</v>
      </c>
      <c r="J393" s="321">
        <v>136.9666666666667</v>
      </c>
      <c r="K393" s="320">
        <v>132.80000000000001</v>
      </c>
      <c r="L393" s="320">
        <v>128</v>
      </c>
      <c r="M393" s="320">
        <v>27.070589999999999</v>
      </c>
      <c r="N393" s="1"/>
      <c r="O393" s="1"/>
    </row>
    <row r="394" spans="1:15" ht="12.75" customHeight="1">
      <c r="A394" s="30">
        <v>384</v>
      </c>
      <c r="B394" s="334" t="s">
        <v>488</v>
      </c>
      <c r="C394" s="320">
        <v>159.80000000000001</v>
      </c>
      <c r="D394" s="321">
        <v>161.73333333333332</v>
      </c>
      <c r="E394" s="321">
        <v>153.86666666666665</v>
      </c>
      <c r="F394" s="321">
        <v>147.93333333333334</v>
      </c>
      <c r="G394" s="321">
        <v>140.06666666666666</v>
      </c>
      <c r="H394" s="321">
        <v>167.66666666666663</v>
      </c>
      <c r="I394" s="321">
        <v>175.5333333333333</v>
      </c>
      <c r="J394" s="321">
        <v>181.46666666666661</v>
      </c>
      <c r="K394" s="320">
        <v>169.6</v>
      </c>
      <c r="L394" s="320">
        <v>155.80000000000001</v>
      </c>
      <c r="M394" s="320">
        <v>104.57279</v>
      </c>
      <c r="N394" s="1"/>
      <c r="O394" s="1"/>
    </row>
    <row r="395" spans="1:15" ht="12.75" customHeight="1">
      <c r="A395" s="30">
        <v>385</v>
      </c>
      <c r="B395" s="334" t="s">
        <v>489</v>
      </c>
      <c r="C395" s="320">
        <v>1095.75</v>
      </c>
      <c r="D395" s="321">
        <v>1103.1000000000001</v>
      </c>
      <c r="E395" s="321">
        <v>1082.6500000000003</v>
      </c>
      <c r="F395" s="321">
        <v>1069.5500000000002</v>
      </c>
      <c r="G395" s="321">
        <v>1049.1000000000004</v>
      </c>
      <c r="H395" s="321">
        <v>1116.2000000000003</v>
      </c>
      <c r="I395" s="321">
        <v>1136.6500000000001</v>
      </c>
      <c r="J395" s="321">
        <v>1149.7500000000002</v>
      </c>
      <c r="K395" s="320">
        <v>1123.55</v>
      </c>
      <c r="L395" s="320">
        <v>1090</v>
      </c>
      <c r="M395" s="320">
        <v>1.2333400000000001</v>
      </c>
      <c r="N395" s="1"/>
      <c r="O395" s="1"/>
    </row>
    <row r="396" spans="1:15" ht="12.75" customHeight="1">
      <c r="A396" s="30">
        <v>386</v>
      </c>
      <c r="B396" s="334" t="s">
        <v>186</v>
      </c>
      <c r="C396" s="320">
        <v>2640.8</v>
      </c>
      <c r="D396" s="321">
        <v>2619.9500000000003</v>
      </c>
      <c r="E396" s="321">
        <v>2571.9000000000005</v>
      </c>
      <c r="F396" s="321">
        <v>2503.0000000000005</v>
      </c>
      <c r="G396" s="321">
        <v>2454.9500000000007</v>
      </c>
      <c r="H396" s="321">
        <v>2688.8500000000004</v>
      </c>
      <c r="I396" s="321">
        <v>2736.9000000000005</v>
      </c>
      <c r="J396" s="321">
        <v>2805.8</v>
      </c>
      <c r="K396" s="320">
        <v>2668</v>
      </c>
      <c r="L396" s="320">
        <v>2551.0500000000002</v>
      </c>
      <c r="M396" s="320">
        <v>120.64446</v>
      </c>
      <c r="N396" s="1"/>
      <c r="O396" s="1"/>
    </row>
    <row r="397" spans="1:15" ht="12.75" customHeight="1">
      <c r="A397" s="30">
        <v>387</v>
      </c>
      <c r="B397" s="334" t="s">
        <v>845</v>
      </c>
      <c r="C397" s="320">
        <v>638.4</v>
      </c>
      <c r="D397" s="321">
        <v>647.80000000000007</v>
      </c>
      <c r="E397" s="321">
        <v>621.60000000000014</v>
      </c>
      <c r="F397" s="321">
        <v>604.80000000000007</v>
      </c>
      <c r="G397" s="321">
        <v>578.60000000000014</v>
      </c>
      <c r="H397" s="321">
        <v>664.60000000000014</v>
      </c>
      <c r="I397" s="321">
        <v>690.80000000000018</v>
      </c>
      <c r="J397" s="321">
        <v>707.60000000000014</v>
      </c>
      <c r="K397" s="320">
        <v>674</v>
      </c>
      <c r="L397" s="320">
        <v>631</v>
      </c>
      <c r="M397" s="320">
        <v>2.5571700000000002</v>
      </c>
      <c r="N397" s="1"/>
      <c r="O397" s="1"/>
    </row>
    <row r="398" spans="1:15" ht="12.75" customHeight="1">
      <c r="A398" s="30">
        <v>388</v>
      </c>
      <c r="B398" s="334" t="s">
        <v>480</v>
      </c>
      <c r="C398" s="320">
        <v>270</v>
      </c>
      <c r="D398" s="321">
        <v>272.40000000000003</v>
      </c>
      <c r="E398" s="321">
        <v>264.90000000000009</v>
      </c>
      <c r="F398" s="321">
        <v>259.80000000000007</v>
      </c>
      <c r="G398" s="321">
        <v>252.30000000000013</v>
      </c>
      <c r="H398" s="321">
        <v>277.50000000000006</v>
      </c>
      <c r="I398" s="321">
        <v>284.99999999999994</v>
      </c>
      <c r="J398" s="321">
        <v>290.10000000000002</v>
      </c>
      <c r="K398" s="320">
        <v>279.89999999999998</v>
      </c>
      <c r="L398" s="320">
        <v>267.3</v>
      </c>
      <c r="M398" s="320">
        <v>1.9448700000000001</v>
      </c>
      <c r="N398" s="1"/>
      <c r="O398" s="1"/>
    </row>
    <row r="399" spans="1:15" ht="12.75" customHeight="1">
      <c r="A399" s="30">
        <v>389</v>
      </c>
      <c r="B399" s="334" t="s">
        <v>490</v>
      </c>
      <c r="C399" s="320">
        <v>959.35</v>
      </c>
      <c r="D399" s="321">
        <v>962.5333333333333</v>
      </c>
      <c r="E399" s="321">
        <v>951.41666666666663</v>
      </c>
      <c r="F399" s="321">
        <v>943.48333333333335</v>
      </c>
      <c r="G399" s="321">
        <v>932.36666666666667</v>
      </c>
      <c r="H399" s="321">
        <v>970.46666666666658</v>
      </c>
      <c r="I399" s="321">
        <v>981.58333333333337</v>
      </c>
      <c r="J399" s="321">
        <v>989.51666666666654</v>
      </c>
      <c r="K399" s="320">
        <v>973.65</v>
      </c>
      <c r="L399" s="320">
        <v>954.6</v>
      </c>
      <c r="M399" s="320">
        <v>0.40427000000000002</v>
      </c>
      <c r="N399" s="1"/>
      <c r="O399" s="1"/>
    </row>
    <row r="400" spans="1:15" ht="12.75" customHeight="1">
      <c r="A400" s="30">
        <v>390</v>
      </c>
      <c r="B400" s="334" t="s">
        <v>491</v>
      </c>
      <c r="C400" s="320">
        <v>1545.45</v>
      </c>
      <c r="D400" s="321">
        <v>1550.1499999999999</v>
      </c>
      <c r="E400" s="321">
        <v>1525.3499999999997</v>
      </c>
      <c r="F400" s="321">
        <v>1505.2499999999998</v>
      </c>
      <c r="G400" s="321">
        <v>1480.4499999999996</v>
      </c>
      <c r="H400" s="321">
        <v>1570.2499999999998</v>
      </c>
      <c r="I400" s="321">
        <v>1595.05</v>
      </c>
      <c r="J400" s="321">
        <v>1615.1499999999999</v>
      </c>
      <c r="K400" s="320">
        <v>1574.95</v>
      </c>
      <c r="L400" s="320">
        <v>1530.05</v>
      </c>
      <c r="M400" s="320">
        <v>1.0217799999999999</v>
      </c>
      <c r="N400" s="1"/>
      <c r="O400" s="1"/>
    </row>
    <row r="401" spans="1:15" ht="12.75" customHeight="1">
      <c r="A401" s="30">
        <v>391</v>
      </c>
      <c r="B401" s="334" t="s">
        <v>482</v>
      </c>
      <c r="C401" s="320">
        <v>34.65</v>
      </c>
      <c r="D401" s="321">
        <v>35.083333333333336</v>
      </c>
      <c r="E401" s="321">
        <v>33.766666666666673</v>
      </c>
      <c r="F401" s="321">
        <v>32.88333333333334</v>
      </c>
      <c r="G401" s="321">
        <v>31.566666666666677</v>
      </c>
      <c r="H401" s="321">
        <v>35.966666666666669</v>
      </c>
      <c r="I401" s="321">
        <v>37.283333333333331</v>
      </c>
      <c r="J401" s="321">
        <v>38.166666666666664</v>
      </c>
      <c r="K401" s="320">
        <v>36.4</v>
      </c>
      <c r="L401" s="320">
        <v>34.200000000000003</v>
      </c>
      <c r="M401" s="320">
        <v>167.15370999999999</v>
      </c>
      <c r="N401" s="1"/>
      <c r="O401" s="1"/>
    </row>
    <row r="402" spans="1:15" ht="12.75" customHeight="1">
      <c r="A402" s="30">
        <v>392</v>
      </c>
      <c r="B402" s="334" t="s">
        <v>187</v>
      </c>
      <c r="C402" s="320">
        <v>104.1</v>
      </c>
      <c r="D402" s="321">
        <v>104.86666666666667</v>
      </c>
      <c r="E402" s="321">
        <v>101.73333333333335</v>
      </c>
      <c r="F402" s="321">
        <v>99.366666666666674</v>
      </c>
      <c r="G402" s="321">
        <v>96.233333333333348</v>
      </c>
      <c r="H402" s="321">
        <v>107.23333333333335</v>
      </c>
      <c r="I402" s="321">
        <v>110.36666666666667</v>
      </c>
      <c r="J402" s="321">
        <v>112.73333333333335</v>
      </c>
      <c r="K402" s="320">
        <v>108</v>
      </c>
      <c r="L402" s="320">
        <v>102.5</v>
      </c>
      <c r="M402" s="320">
        <v>263.07915000000003</v>
      </c>
      <c r="N402" s="1"/>
      <c r="O402" s="1"/>
    </row>
    <row r="403" spans="1:15" ht="12.75" customHeight="1">
      <c r="A403" s="30">
        <v>393</v>
      </c>
      <c r="B403" s="334" t="s">
        <v>275</v>
      </c>
      <c r="C403" s="320">
        <v>7015.5</v>
      </c>
      <c r="D403" s="321">
        <v>7088.083333333333</v>
      </c>
      <c r="E403" s="321">
        <v>6931.2166666666662</v>
      </c>
      <c r="F403" s="321">
        <v>6846.9333333333334</v>
      </c>
      <c r="G403" s="321">
        <v>6690.0666666666666</v>
      </c>
      <c r="H403" s="321">
        <v>7172.3666666666659</v>
      </c>
      <c r="I403" s="321">
        <v>7329.2333333333327</v>
      </c>
      <c r="J403" s="321">
        <v>7413.5166666666655</v>
      </c>
      <c r="K403" s="320">
        <v>7244.95</v>
      </c>
      <c r="L403" s="320">
        <v>7003.8</v>
      </c>
      <c r="M403" s="320">
        <v>0.38830999999999999</v>
      </c>
      <c r="N403" s="1"/>
      <c r="O403" s="1"/>
    </row>
    <row r="404" spans="1:15" ht="12.75" customHeight="1">
      <c r="A404" s="30">
        <v>394</v>
      </c>
      <c r="B404" s="334" t="s">
        <v>274</v>
      </c>
      <c r="C404" s="320">
        <v>794.45</v>
      </c>
      <c r="D404" s="321">
        <v>799</v>
      </c>
      <c r="E404" s="321">
        <v>778.45</v>
      </c>
      <c r="F404" s="321">
        <v>762.45</v>
      </c>
      <c r="G404" s="321">
        <v>741.90000000000009</v>
      </c>
      <c r="H404" s="321">
        <v>815</v>
      </c>
      <c r="I404" s="321">
        <v>835.55</v>
      </c>
      <c r="J404" s="321">
        <v>851.55</v>
      </c>
      <c r="K404" s="320">
        <v>819.55</v>
      </c>
      <c r="L404" s="320">
        <v>783</v>
      </c>
      <c r="M404" s="320">
        <v>19.069790000000001</v>
      </c>
      <c r="N404" s="1"/>
      <c r="O404" s="1"/>
    </row>
    <row r="405" spans="1:15" ht="12.75" customHeight="1">
      <c r="A405" s="30">
        <v>395</v>
      </c>
      <c r="B405" s="334" t="s">
        <v>188</v>
      </c>
      <c r="C405" s="320">
        <v>1124.7</v>
      </c>
      <c r="D405" s="321">
        <v>1140.55</v>
      </c>
      <c r="E405" s="321">
        <v>1096.1499999999999</v>
      </c>
      <c r="F405" s="321">
        <v>1067.5999999999999</v>
      </c>
      <c r="G405" s="321">
        <v>1023.1999999999998</v>
      </c>
      <c r="H405" s="321">
        <v>1169.0999999999999</v>
      </c>
      <c r="I405" s="321">
        <v>1213.5</v>
      </c>
      <c r="J405" s="321">
        <v>1242.05</v>
      </c>
      <c r="K405" s="320">
        <v>1184.95</v>
      </c>
      <c r="L405" s="320">
        <v>1112</v>
      </c>
      <c r="M405" s="320">
        <v>9.7138200000000001</v>
      </c>
      <c r="N405" s="1"/>
      <c r="O405" s="1"/>
    </row>
    <row r="406" spans="1:15" ht="12.75" customHeight="1">
      <c r="A406" s="30">
        <v>396</v>
      </c>
      <c r="B406" s="334" t="s">
        <v>189</v>
      </c>
      <c r="C406" s="320">
        <v>511.8</v>
      </c>
      <c r="D406" s="321">
        <v>512.61666666666667</v>
      </c>
      <c r="E406" s="321">
        <v>504.2833333333333</v>
      </c>
      <c r="F406" s="321">
        <v>496.76666666666665</v>
      </c>
      <c r="G406" s="321">
        <v>488.43333333333328</v>
      </c>
      <c r="H406" s="321">
        <v>520.13333333333333</v>
      </c>
      <c r="I406" s="321">
        <v>528.46666666666658</v>
      </c>
      <c r="J406" s="321">
        <v>535.98333333333335</v>
      </c>
      <c r="K406" s="320">
        <v>520.95000000000005</v>
      </c>
      <c r="L406" s="320">
        <v>505.1</v>
      </c>
      <c r="M406" s="320">
        <v>203.62934000000001</v>
      </c>
      <c r="N406" s="1"/>
      <c r="O406" s="1"/>
    </row>
    <row r="407" spans="1:15" ht="12.75" customHeight="1">
      <c r="A407" s="30">
        <v>397</v>
      </c>
      <c r="B407" s="334" t="s">
        <v>495</v>
      </c>
      <c r="C407" s="320">
        <v>2035.95</v>
      </c>
      <c r="D407" s="321">
        <v>2039.1833333333334</v>
      </c>
      <c r="E407" s="321">
        <v>2015.7666666666669</v>
      </c>
      <c r="F407" s="321">
        <v>1995.5833333333335</v>
      </c>
      <c r="G407" s="321">
        <v>1972.166666666667</v>
      </c>
      <c r="H407" s="321">
        <v>2059.3666666666668</v>
      </c>
      <c r="I407" s="321">
        <v>2082.7833333333328</v>
      </c>
      <c r="J407" s="321">
        <v>2102.9666666666667</v>
      </c>
      <c r="K407" s="320">
        <v>2062.6</v>
      </c>
      <c r="L407" s="320">
        <v>2019</v>
      </c>
      <c r="M407" s="320">
        <v>0.64417000000000002</v>
      </c>
      <c r="N407" s="1"/>
      <c r="O407" s="1"/>
    </row>
    <row r="408" spans="1:15" ht="12.75" customHeight="1">
      <c r="A408" s="30">
        <v>398</v>
      </c>
      <c r="B408" s="334" t="s">
        <v>496</v>
      </c>
      <c r="C408" s="320">
        <v>125.7</v>
      </c>
      <c r="D408" s="321">
        <v>126.96666666666665</v>
      </c>
      <c r="E408" s="321">
        <v>122.1333333333333</v>
      </c>
      <c r="F408" s="321">
        <v>118.56666666666665</v>
      </c>
      <c r="G408" s="321">
        <v>113.73333333333329</v>
      </c>
      <c r="H408" s="321">
        <v>130.5333333333333</v>
      </c>
      <c r="I408" s="321">
        <v>135.36666666666665</v>
      </c>
      <c r="J408" s="321">
        <v>138.93333333333331</v>
      </c>
      <c r="K408" s="320">
        <v>131.80000000000001</v>
      </c>
      <c r="L408" s="320">
        <v>123.4</v>
      </c>
      <c r="M408" s="320">
        <v>10.458600000000001</v>
      </c>
      <c r="N408" s="1"/>
      <c r="O408" s="1"/>
    </row>
    <row r="409" spans="1:15" ht="12.75" customHeight="1">
      <c r="A409" s="30">
        <v>399</v>
      </c>
      <c r="B409" s="334" t="s">
        <v>501</v>
      </c>
      <c r="C409" s="320">
        <v>131.19999999999999</v>
      </c>
      <c r="D409" s="321">
        <v>132.79999999999998</v>
      </c>
      <c r="E409" s="321">
        <v>127.89999999999998</v>
      </c>
      <c r="F409" s="321">
        <v>124.6</v>
      </c>
      <c r="G409" s="321">
        <v>119.69999999999999</v>
      </c>
      <c r="H409" s="321">
        <v>136.09999999999997</v>
      </c>
      <c r="I409" s="321">
        <v>141</v>
      </c>
      <c r="J409" s="321">
        <v>144.29999999999995</v>
      </c>
      <c r="K409" s="320">
        <v>137.69999999999999</v>
      </c>
      <c r="L409" s="320">
        <v>129.5</v>
      </c>
      <c r="M409" s="320">
        <v>26.628520000000002</v>
      </c>
      <c r="N409" s="1"/>
      <c r="O409" s="1"/>
    </row>
    <row r="410" spans="1:15" ht="12.75" customHeight="1">
      <c r="A410" s="30">
        <v>400</v>
      </c>
      <c r="B410" s="334" t="s">
        <v>497</v>
      </c>
      <c r="C410" s="320">
        <v>134</v>
      </c>
      <c r="D410" s="321">
        <v>135.98333333333332</v>
      </c>
      <c r="E410" s="321">
        <v>129.81666666666663</v>
      </c>
      <c r="F410" s="321">
        <v>125.63333333333333</v>
      </c>
      <c r="G410" s="321">
        <v>119.46666666666664</v>
      </c>
      <c r="H410" s="321">
        <v>140.16666666666663</v>
      </c>
      <c r="I410" s="321">
        <v>146.33333333333331</v>
      </c>
      <c r="J410" s="321">
        <v>150.51666666666662</v>
      </c>
      <c r="K410" s="320">
        <v>142.15</v>
      </c>
      <c r="L410" s="320">
        <v>131.80000000000001</v>
      </c>
      <c r="M410" s="320">
        <v>9.8932099999999998</v>
      </c>
      <c r="N410" s="1"/>
      <c r="O410" s="1"/>
    </row>
    <row r="411" spans="1:15" ht="12.75" customHeight="1">
      <c r="A411" s="30">
        <v>401</v>
      </c>
      <c r="B411" s="334" t="s">
        <v>499</v>
      </c>
      <c r="C411" s="320">
        <v>3765.45</v>
      </c>
      <c r="D411" s="321">
        <v>3780.25</v>
      </c>
      <c r="E411" s="321">
        <v>3690.4</v>
      </c>
      <c r="F411" s="321">
        <v>3615.35</v>
      </c>
      <c r="G411" s="321">
        <v>3525.5</v>
      </c>
      <c r="H411" s="321">
        <v>3855.3</v>
      </c>
      <c r="I411" s="321">
        <v>3945.1500000000005</v>
      </c>
      <c r="J411" s="321">
        <v>4020.2000000000003</v>
      </c>
      <c r="K411" s="320">
        <v>3870.1</v>
      </c>
      <c r="L411" s="320">
        <v>3705.2</v>
      </c>
      <c r="M411" s="320">
        <v>0.11260000000000001</v>
      </c>
      <c r="N411" s="1"/>
      <c r="O411" s="1"/>
    </row>
    <row r="412" spans="1:15" ht="12.75" customHeight="1">
      <c r="A412" s="30">
        <v>402</v>
      </c>
      <c r="B412" s="334" t="s">
        <v>498</v>
      </c>
      <c r="C412" s="320">
        <v>654.45000000000005</v>
      </c>
      <c r="D412" s="321">
        <v>657.68333333333339</v>
      </c>
      <c r="E412" s="321">
        <v>609.66666666666674</v>
      </c>
      <c r="F412" s="321">
        <v>564.88333333333333</v>
      </c>
      <c r="G412" s="321">
        <v>516.86666666666667</v>
      </c>
      <c r="H412" s="321">
        <v>702.46666666666681</v>
      </c>
      <c r="I412" s="321">
        <v>750.48333333333346</v>
      </c>
      <c r="J412" s="321">
        <v>795.26666666666688</v>
      </c>
      <c r="K412" s="320">
        <v>705.7</v>
      </c>
      <c r="L412" s="320">
        <v>612.9</v>
      </c>
      <c r="M412" s="320">
        <v>1.6598200000000001</v>
      </c>
      <c r="N412" s="1"/>
      <c r="O412" s="1"/>
    </row>
    <row r="413" spans="1:15" ht="12.75" customHeight="1">
      <c r="A413" s="30">
        <v>403</v>
      </c>
      <c r="B413" s="334" t="s">
        <v>500</v>
      </c>
      <c r="C413" s="320">
        <v>471.7</v>
      </c>
      <c r="D413" s="321">
        <v>477.55</v>
      </c>
      <c r="E413" s="321">
        <v>456.15000000000003</v>
      </c>
      <c r="F413" s="321">
        <v>440.6</v>
      </c>
      <c r="G413" s="321">
        <v>419.20000000000005</v>
      </c>
      <c r="H413" s="321">
        <v>493.1</v>
      </c>
      <c r="I413" s="321">
        <v>514.5</v>
      </c>
      <c r="J413" s="321">
        <v>530.04999999999995</v>
      </c>
      <c r="K413" s="320">
        <v>498.95</v>
      </c>
      <c r="L413" s="320">
        <v>462</v>
      </c>
      <c r="M413" s="320">
        <v>2.4673400000000001</v>
      </c>
      <c r="N413" s="1"/>
      <c r="O413" s="1"/>
    </row>
    <row r="414" spans="1:15" ht="12.75" customHeight="1">
      <c r="A414" s="30">
        <v>404</v>
      </c>
      <c r="B414" s="334" t="s">
        <v>190</v>
      </c>
      <c r="C414" s="320">
        <v>24860.9</v>
      </c>
      <c r="D414" s="321">
        <v>25095.216666666664</v>
      </c>
      <c r="E414" s="321">
        <v>24415.083333333328</v>
      </c>
      <c r="F414" s="321">
        <v>23969.266666666666</v>
      </c>
      <c r="G414" s="321">
        <v>23289.133333333331</v>
      </c>
      <c r="H414" s="321">
        <v>25541.033333333326</v>
      </c>
      <c r="I414" s="321">
        <v>26221.166666666664</v>
      </c>
      <c r="J414" s="321">
        <v>26666.983333333323</v>
      </c>
      <c r="K414" s="320">
        <v>25775.35</v>
      </c>
      <c r="L414" s="320">
        <v>24649.4</v>
      </c>
      <c r="M414" s="320">
        <v>0.38327</v>
      </c>
      <c r="N414" s="1"/>
      <c r="O414" s="1"/>
    </row>
    <row r="415" spans="1:15" ht="12.75" customHeight="1">
      <c r="A415" s="30">
        <v>405</v>
      </c>
      <c r="B415" s="334" t="s">
        <v>502</v>
      </c>
      <c r="C415" s="320">
        <v>1604.85</v>
      </c>
      <c r="D415" s="321">
        <v>1638.2666666666667</v>
      </c>
      <c r="E415" s="321">
        <v>1551.5333333333333</v>
      </c>
      <c r="F415" s="321">
        <v>1498.2166666666667</v>
      </c>
      <c r="G415" s="321">
        <v>1411.4833333333333</v>
      </c>
      <c r="H415" s="321">
        <v>1691.5833333333333</v>
      </c>
      <c r="I415" s="321">
        <v>1778.3166666666664</v>
      </c>
      <c r="J415" s="321">
        <v>1831.6333333333332</v>
      </c>
      <c r="K415" s="320">
        <v>1725</v>
      </c>
      <c r="L415" s="320">
        <v>1584.95</v>
      </c>
      <c r="M415" s="320">
        <v>0.20463999999999999</v>
      </c>
      <c r="N415" s="1"/>
      <c r="O415" s="1"/>
    </row>
    <row r="416" spans="1:15" ht="12.75" customHeight="1">
      <c r="A416" s="30">
        <v>406</v>
      </c>
      <c r="B416" s="334" t="s">
        <v>191</v>
      </c>
      <c r="C416" s="320">
        <v>2382.0500000000002</v>
      </c>
      <c r="D416" s="321">
        <v>2404.2333333333336</v>
      </c>
      <c r="E416" s="321">
        <v>2328.8166666666671</v>
      </c>
      <c r="F416" s="321">
        <v>2275.5833333333335</v>
      </c>
      <c r="G416" s="321">
        <v>2200.166666666667</v>
      </c>
      <c r="H416" s="321">
        <v>2457.4666666666672</v>
      </c>
      <c r="I416" s="321">
        <v>2532.8833333333332</v>
      </c>
      <c r="J416" s="321">
        <v>2586.1166666666672</v>
      </c>
      <c r="K416" s="320">
        <v>2479.65</v>
      </c>
      <c r="L416" s="320">
        <v>2351</v>
      </c>
      <c r="M416" s="320">
        <v>2.25034</v>
      </c>
      <c r="N416" s="1"/>
      <c r="O416" s="1"/>
    </row>
    <row r="417" spans="1:15" ht="12.75" customHeight="1">
      <c r="A417" s="30">
        <v>407</v>
      </c>
      <c r="B417" s="334" t="s">
        <v>492</v>
      </c>
      <c r="C417" s="320">
        <v>498</v>
      </c>
      <c r="D417" s="321">
        <v>502.05</v>
      </c>
      <c r="E417" s="321">
        <v>486.85</v>
      </c>
      <c r="F417" s="321">
        <v>475.7</v>
      </c>
      <c r="G417" s="321">
        <v>460.5</v>
      </c>
      <c r="H417" s="321">
        <v>513.20000000000005</v>
      </c>
      <c r="I417" s="321">
        <v>528.4</v>
      </c>
      <c r="J417" s="321">
        <v>539.55000000000007</v>
      </c>
      <c r="K417" s="320">
        <v>517.25</v>
      </c>
      <c r="L417" s="320">
        <v>490.9</v>
      </c>
      <c r="M417" s="320">
        <v>0.95745000000000002</v>
      </c>
      <c r="N417" s="1"/>
      <c r="O417" s="1"/>
    </row>
    <row r="418" spans="1:15" ht="12.75" customHeight="1">
      <c r="A418" s="30">
        <v>408</v>
      </c>
      <c r="B418" s="334" t="s">
        <v>493</v>
      </c>
      <c r="C418" s="320">
        <v>29.3</v>
      </c>
      <c r="D418" s="321">
        <v>29.483333333333334</v>
      </c>
      <c r="E418" s="321">
        <v>28.866666666666667</v>
      </c>
      <c r="F418" s="321">
        <v>28.433333333333334</v>
      </c>
      <c r="G418" s="321">
        <v>27.816666666666666</v>
      </c>
      <c r="H418" s="321">
        <v>29.916666666666668</v>
      </c>
      <c r="I418" s="321">
        <v>30.533333333333335</v>
      </c>
      <c r="J418" s="321">
        <v>30.966666666666669</v>
      </c>
      <c r="K418" s="320">
        <v>30.1</v>
      </c>
      <c r="L418" s="320">
        <v>29.05</v>
      </c>
      <c r="M418" s="320">
        <v>119.68312</v>
      </c>
      <c r="N418" s="1"/>
      <c r="O418" s="1"/>
    </row>
    <row r="419" spans="1:15" ht="12.75" customHeight="1">
      <c r="A419" s="30">
        <v>409</v>
      </c>
      <c r="B419" s="334" t="s">
        <v>494</v>
      </c>
      <c r="C419" s="320">
        <v>3395.15</v>
      </c>
      <c r="D419" s="321">
        <v>3404.9833333333336</v>
      </c>
      <c r="E419" s="321">
        <v>3330.166666666667</v>
      </c>
      <c r="F419" s="321">
        <v>3265.1833333333334</v>
      </c>
      <c r="G419" s="321">
        <v>3190.3666666666668</v>
      </c>
      <c r="H419" s="321">
        <v>3469.9666666666672</v>
      </c>
      <c r="I419" s="321">
        <v>3544.7833333333338</v>
      </c>
      <c r="J419" s="321">
        <v>3609.7666666666673</v>
      </c>
      <c r="K419" s="320">
        <v>3479.8</v>
      </c>
      <c r="L419" s="320">
        <v>3340</v>
      </c>
      <c r="M419" s="320">
        <v>0.24129999999999999</v>
      </c>
      <c r="N419" s="1"/>
      <c r="O419" s="1"/>
    </row>
    <row r="420" spans="1:15" ht="12.75" customHeight="1">
      <c r="A420" s="30">
        <v>410</v>
      </c>
      <c r="B420" s="334" t="s">
        <v>503</v>
      </c>
      <c r="C420" s="320">
        <v>693.35</v>
      </c>
      <c r="D420" s="321">
        <v>687.38333333333333</v>
      </c>
      <c r="E420" s="321">
        <v>666.06666666666661</v>
      </c>
      <c r="F420" s="321">
        <v>638.7833333333333</v>
      </c>
      <c r="G420" s="321">
        <v>617.46666666666658</v>
      </c>
      <c r="H420" s="321">
        <v>714.66666666666663</v>
      </c>
      <c r="I420" s="321">
        <v>735.98333333333346</v>
      </c>
      <c r="J420" s="321">
        <v>763.26666666666665</v>
      </c>
      <c r="K420" s="320">
        <v>708.7</v>
      </c>
      <c r="L420" s="320">
        <v>660.1</v>
      </c>
      <c r="M420" s="320">
        <v>8.2849400000000006</v>
      </c>
      <c r="N420" s="1"/>
      <c r="O420" s="1"/>
    </row>
    <row r="421" spans="1:15" ht="12.75" customHeight="1">
      <c r="A421" s="30">
        <v>411</v>
      </c>
      <c r="B421" s="334" t="s">
        <v>505</v>
      </c>
      <c r="C421" s="320">
        <v>714.35</v>
      </c>
      <c r="D421" s="321">
        <v>727.38333333333333</v>
      </c>
      <c r="E421" s="321">
        <v>663.9666666666667</v>
      </c>
      <c r="F421" s="321">
        <v>613.58333333333337</v>
      </c>
      <c r="G421" s="321">
        <v>550.16666666666674</v>
      </c>
      <c r="H421" s="321">
        <v>777.76666666666665</v>
      </c>
      <c r="I421" s="321">
        <v>841.18333333333339</v>
      </c>
      <c r="J421" s="321">
        <v>891.56666666666661</v>
      </c>
      <c r="K421" s="320">
        <v>790.8</v>
      </c>
      <c r="L421" s="320">
        <v>677</v>
      </c>
      <c r="M421" s="320">
        <v>1.47054</v>
      </c>
      <c r="N421" s="1"/>
      <c r="O421" s="1"/>
    </row>
    <row r="422" spans="1:15" ht="12.75" customHeight="1">
      <c r="A422" s="30">
        <v>412</v>
      </c>
      <c r="B422" s="334" t="s">
        <v>504</v>
      </c>
      <c r="C422" s="320">
        <v>2994.8</v>
      </c>
      <c r="D422" s="321">
        <v>3002.6666666666665</v>
      </c>
      <c r="E422" s="321">
        <v>2960.2333333333331</v>
      </c>
      <c r="F422" s="321">
        <v>2925.6666666666665</v>
      </c>
      <c r="G422" s="321">
        <v>2883.2333333333331</v>
      </c>
      <c r="H422" s="321">
        <v>3037.2333333333331</v>
      </c>
      <c r="I422" s="321">
        <v>3079.6666666666665</v>
      </c>
      <c r="J422" s="321">
        <v>3114.2333333333331</v>
      </c>
      <c r="K422" s="320">
        <v>3045.1</v>
      </c>
      <c r="L422" s="320">
        <v>2968.1</v>
      </c>
      <c r="M422" s="320">
        <v>0.19986000000000001</v>
      </c>
      <c r="N422" s="1"/>
      <c r="O422" s="1"/>
    </row>
    <row r="423" spans="1:15" ht="12.75" customHeight="1">
      <c r="A423" s="30">
        <v>413</v>
      </c>
      <c r="B423" s="334" t="s">
        <v>862</v>
      </c>
      <c r="C423" s="320">
        <v>633.29999999999995</v>
      </c>
      <c r="D423" s="321">
        <v>637.46666666666658</v>
      </c>
      <c r="E423" s="321">
        <v>621.13333333333321</v>
      </c>
      <c r="F423" s="321">
        <v>608.96666666666658</v>
      </c>
      <c r="G423" s="321">
        <v>592.63333333333321</v>
      </c>
      <c r="H423" s="321">
        <v>649.63333333333321</v>
      </c>
      <c r="I423" s="321">
        <v>665.96666666666647</v>
      </c>
      <c r="J423" s="321">
        <v>678.13333333333321</v>
      </c>
      <c r="K423" s="320">
        <v>653.79999999999995</v>
      </c>
      <c r="L423" s="320">
        <v>625.29999999999995</v>
      </c>
      <c r="M423" s="320">
        <v>11.99844</v>
      </c>
      <c r="N423" s="1"/>
      <c r="O423" s="1"/>
    </row>
    <row r="424" spans="1:15" ht="12.75" customHeight="1">
      <c r="A424" s="30">
        <v>414</v>
      </c>
      <c r="B424" s="334" t="s">
        <v>506</v>
      </c>
      <c r="C424" s="320">
        <v>785.15</v>
      </c>
      <c r="D424" s="321">
        <v>785.18333333333339</v>
      </c>
      <c r="E424" s="321">
        <v>766.96666666666681</v>
      </c>
      <c r="F424" s="321">
        <v>748.78333333333342</v>
      </c>
      <c r="G424" s="321">
        <v>730.56666666666683</v>
      </c>
      <c r="H424" s="321">
        <v>803.36666666666679</v>
      </c>
      <c r="I424" s="321">
        <v>821.58333333333348</v>
      </c>
      <c r="J424" s="321">
        <v>839.76666666666677</v>
      </c>
      <c r="K424" s="320">
        <v>803.4</v>
      </c>
      <c r="L424" s="320">
        <v>767</v>
      </c>
      <c r="M424" s="320">
        <v>0.83084000000000002</v>
      </c>
      <c r="N424" s="1"/>
      <c r="O424" s="1"/>
    </row>
    <row r="425" spans="1:15" ht="12.75" customHeight="1">
      <c r="A425" s="30">
        <v>415</v>
      </c>
      <c r="B425" s="334" t="s">
        <v>507</v>
      </c>
      <c r="C425" s="320">
        <v>428.45</v>
      </c>
      <c r="D425" s="321">
        <v>434.51666666666671</v>
      </c>
      <c r="E425" s="321">
        <v>414.03333333333342</v>
      </c>
      <c r="F425" s="321">
        <v>399.61666666666673</v>
      </c>
      <c r="G425" s="321">
        <v>379.13333333333344</v>
      </c>
      <c r="H425" s="321">
        <v>448.93333333333339</v>
      </c>
      <c r="I425" s="321">
        <v>469.41666666666663</v>
      </c>
      <c r="J425" s="321">
        <v>483.83333333333337</v>
      </c>
      <c r="K425" s="320">
        <v>455</v>
      </c>
      <c r="L425" s="320">
        <v>420.1</v>
      </c>
      <c r="M425" s="320">
        <v>1.64008</v>
      </c>
      <c r="N425" s="1"/>
      <c r="O425" s="1"/>
    </row>
    <row r="426" spans="1:15" ht="12.75" customHeight="1">
      <c r="A426" s="30">
        <v>416</v>
      </c>
      <c r="B426" s="334" t="s">
        <v>515</v>
      </c>
      <c r="C426" s="320">
        <v>273.35000000000002</v>
      </c>
      <c r="D426" s="321">
        <v>275</v>
      </c>
      <c r="E426" s="321">
        <v>263.39999999999998</v>
      </c>
      <c r="F426" s="321">
        <v>253.45</v>
      </c>
      <c r="G426" s="321">
        <v>241.84999999999997</v>
      </c>
      <c r="H426" s="321">
        <v>284.95</v>
      </c>
      <c r="I426" s="321">
        <v>296.55</v>
      </c>
      <c r="J426" s="321">
        <v>306.5</v>
      </c>
      <c r="K426" s="320">
        <v>286.60000000000002</v>
      </c>
      <c r="L426" s="320">
        <v>265.05</v>
      </c>
      <c r="M426" s="320">
        <v>2.6721900000000001</v>
      </c>
      <c r="N426" s="1"/>
      <c r="O426" s="1"/>
    </row>
    <row r="427" spans="1:15" ht="12.75" customHeight="1">
      <c r="A427" s="30">
        <v>417</v>
      </c>
      <c r="B427" s="334" t="s">
        <v>508</v>
      </c>
      <c r="C427" s="320">
        <v>56.4</v>
      </c>
      <c r="D427" s="321">
        <v>56.616666666666667</v>
      </c>
      <c r="E427" s="321">
        <v>54.783333333333331</v>
      </c>
      <c r="F427" s="321">
        <v>53.166666666666664</v>
      </c>
      <c r="G427" s="321">
        <v>51.333333333333329</v>
      </c>
      <c r="H427" s="321">
        <v>58.233333333333334</v>
      </c>
      <c r="I427" s="321">
        <v>60.066666666666663</v>
      </c>
      <c r="J427" s="321">
        <v>61.683333333333337</v>
      </c>
      <c r="K427" s="320">
        <v>58.45</v>
      </c>
      <c r="L427" s="320">
        <v>55</v>
      </c>
      <c r="M427" s="320">
        <v>19.916679999999999</v>
      </c>
      <c r="N427" s="1"/>
      <c r="O427" s="1"/>
    </row>
    <row r="428" spans="1:15" ht="12.75" customHeight="1">
      <c r="A428" s="30">
        <v>418</v>
      </c>
      <c r="B428" s="334" t="s">
        <v>192</v>
      </c>
      <c r="C428" s="320">
        <v>2528.9499999999998</v>
      </c>
      <c r="D428" s="321">
        <v>2555.1333333333332</v>
      </c>
      <c r="E428" s="321">
        <v>2453.8166666666666</v>
      </c>
      <c r="F428" s="321">
        <v>2378.6833333333334</v>
      </c>
      <c r="G428" s="321">
        <v>2277.3666666666668</v>
      </c>
      <c r="H428" s="321">
        <v>2630.2666666666664</v>
      </c>
      <c r="I428" s="321">
        <v>2731.583333333333</v>
      </c>
      <c r="J428" s="321">
        <v>2806.7166666666662</v>
      </c>
      <c r="K428" s="320">
        <v>2656.45</v>
      </c>
      <c r="L428" s="320">
        <v>2480</v>
      </c>
      <c r="M428" s="320">
        <v>5.5238899999999997</v>
      </c>
      <c r="N428" s="1"/>
      <c r="O428" s="1"/>
    </row>
    <row r="429" spans="1:15" ht="12.75" customHeight="1">
      <c r="A429" s="30">
        <v>419</v>
      </c>
      <c r="B429" s="334" t="s">
        <v>193</v>
      </c>
      <c r="C429" s="320">
        <v>1118.5999999999999</v>
      </c>
      <c r="D429" s="321">
        <v>1136.5333333333333</v>
      </c>
      <c r="E429" s="321">
        <v>1084.0666666666666</v>
      </c>
      <c r="F429" s="321">
        <v>1049.5333333333333</v>
      </c>
      <c r="G429" s="321">
        <v>997.06666666666661</v>
      </c>
      <c r="H429" s="321">
        <v>1171.0666666666666</v>
      </c>
      <c r="I429" s="321">
        <v>1223.5333333333333</v>
      </c>
      <c r="J429" s="321">
        <v>1258.0666666666666</v>
      </c>
      <c r="K429" s="320">
        <v>1189</v>
      </c>
      <c r="L429" s="320">
        <v>1102</v>
      </c>
      <c r="M429" s="320">
        <v>14.578530000000001</v>
      </c>
      <c r="N429" s="1"/>
      <c r="O429" s="1"/>
    </row>
    <row r="430" spans="1:15" ht="12.75" customHeight="1">
      <c r="A430" s="30">
        <v>420</v>
      </c>
      <c r="B430" s="334" t="s">
        <v>512</v>
      </c>
      <c r="C430" s="320">
        <v>337.3</v>
      </c>
      <c r="D430" s="321">
        <v>342.3</v>
      </c>
      <c r="E430" s="321">
        <v>325.05</v>
      </c>
      <c r="F430" s="321">
        <v>312.8</v>
      </c>
      <c r="G430" s="321">
        <v>295.55</v>
      </c>
      <c r="H430" s="321">
        <v>354.55</v>
      </c>
      <c r="I430" s="321">
        <v>371.8</v>
      </c>
      <c r="J430" s="321">
        <v>384.05</v>
      </c>
      <c r="K430" s="320">
        <v>359.55</v>
      </c>
      <c r="L430" s="320">
        <v>330.05</v>
      </c>
      <c r="M430" s="320">
        <v>5.62737</v>
      </c>
      <c r="N430" s="1"/>
      <c r="O430" s="1"/>
    </row>
    <row r="431" spans="1:15" ht="12.75" customHeight="1">
      <c r="A431" s="30">
        <v>421</v>
      </c>
      <c r="B431" s="334" t="s">
        <v>509</v>
      </c>
      <c r="C431" s="320">
        <v>92.95</v>
      </c>
      <c r="D431" s="321">
        <v>93.383333333333326</v>
      </c>
      <c r="E431" s="321">
        <v>90.766666666666652</v>
      </c>
      <c r="F431" s="321">
        <v>88.583333333333329</v>
      </c>
      <c r="G431" s="321">
        <v>85.966666666666654</v>
      </c>
      <c r="H431" s="321">
        <v>95.566666666666649</v>
      </c>
      <c r="I431" s="321">
        <v>98.183333333333323</v>
      </c>
      <c r="J431" s="321">
        <v>100.36666666666665</v>
      </c>
      <c r="K431" s="320">
        <v>96</v>
      </c>
      <c r="L431" s="320">
        <v>91.2</v>
      </c>
      <c r="M431" s="320">
        <v>1.4971399999999999</v>
      </c>
      <c r="N431" s="1"/>
      <c r="O431" s="1"/>
    </row>
    <row r="432" spans="1:15" ht="12.75" customHeight="1">
      <c r="A432" s="30">
        <v>422</v>
      </c>
      <c r="B432" s="334" t="s">
        <v>511</v>
      </c>
      <c r="C432" s="320">
        <v>202.75</v>
      </c>
      <c r="D432" s="321">
        <v>204.41666666666666</v>
      </c>
      <c r="E432" s="321">
        <v>198.83333333333331</v>
      </c>
      <c r="F432" s="321">
        <v>194.91666666666666</v>
      </c>
      <c r="G432" s="321">
        <v>189.33333333333331</v>
      </c>
      <c r="H432" s="321">
        <v>208.33333333333331</v>
      </c>
      <c r="I432" s="321">
        <v>213.91666666666663</v>
      </c>
      <c r="J432" s="321">
        <v>217.83333333333331</v>
      </c>
      <c r="K432" s="320">
        <v>210</v>
      </c>
      <c r="L432" s="320">
        <v>200.5</v>
      </c>
      <c r="M432" s="320">
        <v>9.9586799999999993</v>
      </c>
      <c r="N432" s="1"/>
      <c r="O432" s="1"/>
    </row>
    <row r="433" spans="1:15" ht="12.75" customHeight="1">
      <c r="A433" s="30">
        <v>423</v>
      </c>
      <c r="B433" s="334" t="s">
        <v>513</v>
      </c>
      <c r="C433" s="320">
        <v>530.9</v>
      </c>
      <c r="D433" s="321">
        <v>533.18333333333328</v>
      </c>
      <c r="E433" s="321">
        <v>522.71666666666658</v>
      </c>
      <c r="F433" s="321">
        <v>514.5333333333333</v>
      </c>
      <c r="G433" s="321">
        <v>504.06666666666661</v>
      </c>
      <c r="H433" s="321">
        <v>541.36666666666656</v>
      </c>
      <c r="I433" s="321">
        <v>551.83333333333326</v>
      </c>
      <c r="J433" s="321">
        <v>560.01666666666654</v>
      </c>
      <c r="K433" s="320">
        <v>543.65</v>
      </c>
      <c r="L433" s="320">
        <v>525</v>
      </c>
      <c r="M433" s="320">
        <v>1.6214999999999999</v>
      </c>
      <c r="N433" s="1"/>
      <c r="O433" s="1"/>
    </row>
    <row r="434" spans="1:15" ht="12.75" customHeight="1">
      <c r="A434" s="30">
        <v>424</v>
      </c>
      <c r="B434" s="334" t="s">
        <v>514</v>
      </c>
      <c r="C434" s="320">
        <v>414.9</v>
      </c>
      <c r="D434" s="321">
        <v>417.18333333333334</v>
      </c>
      <c r="E434" s="321">
        <v>402.36666666666667</v>
      </c>
      <c r="F434" s="321">
        <v>389.83333333333331</v>
      </c>
      <c r="G434" s="321">
        <v>375.01666666666665</v>
      </c>
      <c r="H434" s="321">
        <v>429.7166666666667</v>
      </c>
      <c r="I434" s="321">
        <v>444.53333333333342</v>
      </c>
      <c r="J434" s="321">
        <v>457.06666666666672</v>
      </c>
      <c r="K434" s="320">
        <v>432</v>
      </c>
      <c r="L434" s="320">
        <v>404.65</v>
      </c>
      <c r="M434" s="320">
        <v>2.5313500000000002</v>
      </c>
      <c r="N434" s="1"/>
      <c r="O434" s="1"/>
    </row>
    <row r="435" spans="1:15" ht="12.75" customHeight="1">
      <c r="A435" s="30">
        <v>425</v>
      </c>
      <c r="B435" s="334" t="s">
        <v>516</v>
      </c>
      <c r="C435" s="320">
        <v>2053.6</v>
      </c>
      <c r="D435" s="321">
        <v>2047.5</v>
      </c>
      <c r="E435" s="321">
        <v>2027.6</v>
      </c>
      <c r="F435" s="321">
        <v>2001.6</v>
      </c>
      <c r="G435" s="321">
        <v>1981.6999999999998</v>
      </c>
      <c r="H435" s="321">
        <v>2073.5</v>
      </c>
      <c r="I435" s="321">
        <v>2093.3999999999996</v>
      </c>
      <c r="J435" s="321">
        <v>2119.4</v>
      </c>
      <c r="K435" s="320">
        <v>2067.4</v>
      </c>
      <c r="L435" s="320">
        <v>2021.5</v>
      </c>
      <c r="M435" s="320">
        <v>0.1038</v>
      </c>
      <c r="N435" s="1"/>
      <c r="O435" s="1"/>
    </row>
    <row r="436" spans="1:15" ht="12.75" customHeight="1">
      <c r="A436" s="30">
        <v>426</v>
      </c>
      <c r="B436" s="334" t="s">
        <v>517</v>
      </c>
      <c r="C436" s="320">
        <v>843.95</v>
      </c>
      <c r="D436" s="321">
        <v>844.51666666666677</v>
      </c>
      <c r="E436" s="321">
        <v>834.03333333333353</v>
      </c>
      <c r="F436" s="321">
        <v>824.11666666666679</v>
      </c>
      <c r="G436" s="321">
        <v>813.63333333333355</v>
      </c>
      <c r="H436" s="321">
        <v>854.43333333333351</v>
      </c>
      <c r="I436" s="321">
        <v>864.91666666666686</v>
      </c>
      <c r="J436" s="321">
        <v>874.83333333333348</v>
      </c>
      <c r="K436" s="320">
        <v>855</v>
      </c>
      <c r="L436" s="320">
        <v>834.6</v>
      </c>
      <c r="M436" s="320">
        <v>0.19997000000000001</v>
      </c>
      <c r="N436" s="1"/>
      <c r="O436" s="1"/>
    </row>
    <row r="437" spans="1:15" ht="12.75" customHeight="1">
      <c r="A437" s="30">
        <v>427</v>
      </c>
      <c r="B437" s="334" t="s">
        <v>194</v>
      </c>
      <c r="C437" s="320">
        <v>922</v>
      </c>
      <c r="D437" s="321">
        <v>924.93333333333339</v>
      </c>
      <c r="E437" s="321">
        <v>912.11666666666679</v>
      </c>
      <c r="F437" s="321">
        <v>902.23333333333335</v>
      </c>
      <c r="G437" s="321">
        <v>889.41666666666674</v>
      </c>
      <c r="H437" s="321">
        <v>934.81666666666683</v>
      </c>
      <c r="I437" s="321">
        <v>947.63333333333344</v>
      </c>
      <c r="J437" s="321">
        <v>957.51666666666688</v>
      </c>
      <c r="K437" s="320">
        <v>937.75</v>
      </c>
      <c r="L437" s="320">
        <v>915.05</v>
      </c>
      <c r="M437" s="320">
        <v>20.010660000000001</v>
      </c>
      <c r="N437" s="1"/>
      <c r="O437" s="1"/>
    </row>
    <row r="438" spans="1:15" ht="12.75" customHeight="1">
      <c r="A438" s="30">
        <v>428</v>
      </c>
      <c r="B438" s="334" t="s">
        <v>518</v>
      </c>
      <c r="C438" s="320">
        <v>477.8</v>
      </c>
      <c r="D438" s="321">
        <v>479.26666666666665</v>
      </c>
      <c r="E438" s="321">
        <v>467.2833333333333</v>
      </c>
      <c r="F438" s="321">
        <v>456.76666666666665</v>
      </c>
      <c r="G438" s="321">
        <v>444.7833333333333</v>
      </c>
      <c r="H438" s="321">
        <v>489.7833333333333</v>
      </c>
      <c r="I438" s="321">
        <v>501.76666666666665</v>
      </c>
      <c r="J438" s="321">
        <v>512.2833333333333</v>
      </c>
      <c r="K438" s="320">
        <v>491.25</v>
      </c>
      <c r="L438" s="320">
        <v>468.75</v>
      </c>
      <c r="M438" s="320">
        <v>8.4952100000000002</v>
      </c>
      <c r="N438" s="1"/>
      <c r="O438" s="1"/>
    </row>
    <row r="439" spans="1:15" ht="12.75" customHeight="1">
      <c r="A439" s="30">
        <v>429</v>
      </c>
      <c r="B439" s="334" t="s">
        <v>195</v>
      </c>
      <c r="C439" s="320">
        <v>498.85</v>
      </c>
      <c r="D439" s="321">
        <v>503.11666666666662</v>
      </c>
      <c r="E439" s="321">
        <v>490.73333333333323</v>
      </c>
      <c r="F439" s="321">
        <v>482.61666666666662</v>
      </c>
      <c r="G439" s="321">
        <v>470.23333333333323</v>
      </c>
      <c r="H439" s="321">
        <v>511.23333333333323</v>
      </c>
      <c r="I439" s="321">
        <v>523.61666666666656</v>
      </c>
      <c r="J439" s="321">
        <v>531.73333333333323</v>
      </c>
      <c r="K439" s="320">
        <v>515.5</v>
      </c>
      <c r="L439" s="320">
        <v>495</v>
      </c>
      <c r="M439" s="320">
        <v>8.5150699999999997</v>
      </c>
      <c r="N439" s="1"/>
      <c r="O439" s="1"/>
    </row>
    <row r="440" spans="1:15" ht="12.75" customHeight="1">
      <c r="A440" s="30">
        <v>430</v>
      </c>
      <c r="B440" s="334" t="s">
        <v>521</v>
      </c>
      <c r="C440" s="320" t="e">
        <v>#N/A</v>
      </c>
      <c r="D440" s="321" t="e">
        <v>#N/A</v>
      </c>
      <c r="E440" s="321" t="e">
        <v>#N/A</v>
      </c>
      <c r="F440" s="321" t="e">
        <v>#N/A</v>
      </c>
      <c r="G440" s="321" t="e">
        <v>#N/A</v>
      </c>
      <c r="H440" s="321" t="e">
        <v>#N/A</v>
      </c>
      <c r="I440" s="321" t="e">
        <v>#N/A</v>
      </c>
      <c r="J440" s="321" t="e">
        <v>#N/A</v>
      </c>
      <c r="K440" s="320" t="e">
        <v>#N/A</v>
      </c>
      <c r="L440" s="320" t="e">
        <v>#N/A</v>
      </c>
      <c r="M440" s="320" t="e">
        <v>#N/A</v>
      </c>
      <c r="N440" s="1"/>
      <c r="O440" s="1"/>
    </row>
    <row r="441" spans="1:15" ht="12.75" customHeight="1">
      <c r="A441" s="30">
        <v>431</v>
      </c>
      <c r="B441" s="334" t="s">
        <v>519</v>
      </c>
      <c r="C441" s="320">
        <v>374.95</v>
      </c>
      <c r="D441" s="321">
        <v>378.9666666666667</v>
      </c>
      <c r="E441" s="321">
        <v>364.98333333333341</v>
      </c>
      <c r="F441" s="321">
        <v>355.01666666666671</v>
      </c>
      <c r="G441" s="321">
        <v>341.03333333333342</v>
      </c>
      <c r="H441" s="321">
        <v>388.93333333333339</v>
      </c>
      <c r="I441" s="321">
        <v>402.91666666666674</v>
      </c>
      <c r="J441" s="321">
        <v>412.88333333333338</v>
      </c>
      <c r="K441" s="320">
        <v>392.95</v>
      </c>
      <c r="L441" s="320">
        <v>369</v>
      </c>
      <c r="M441" s="320">
        <v>1.1627700000000001</v>
      </c>
      <c r="N441" s="1"/>
      <c r="O441" s="1"/>
    </row>
    <row r="442" spans="1:15" ht="12.75" customHeight="1">
      <c r="A442" s="30">
        <v>432</v>
      </c>
      <c r="B442" s="334" t="s">
        <v>520</v>
      </c>
      <c r="C442" s="320">
        <v>1988.55</v>
      </c>
      <c r="D442" s="321">
        <v>2000.0833333333333</v>
      </c>
      <c r="E442" s="321">
        <v>1976.3666666666666</v>
      </c>
      <c r="F442" s="321">
        <v>1964.1833333333334</v>
      </c>
      <c r="G442" s="321">
        <v>1940.4666666666667</v>
      </c>
      <c r="H442" s="321">
        <v>2012.2666666666664</v>
      </c>
      <c r="I442" s="321">
        <v>2035.9833333333331</v>
      </c>
      <c r="J442" s="321">
        <v>2048.1666666666661</v>
      </c>
      <c r="K442" s="320">
        <v>2023.8</v>
      </c>
      <c r="L442" s="320">
        <v>1987.9</v>
      </c>
      <c r="M442" s="320">
        <v>0.48108000000000001</v>
      </c>
      <c r="N442" s="1"/>
      <c r="O442" s="1"/>
    </row>
    <row r="443" spans="1:15" ht="12.75" customHeight="1">
      <c r="A443" s="30">
        <v>433</v>
      </c>
      <c r="B443" s="334" t="s">
        <v>522</v>
      </c>
      <c r="C443" s="320">
        <v>559.9</v>
      </c>
      <c r="D443" s="321">
        <v>566.13333333333333</v>
      </c>
      <c r="E443" s="321">
        <v>543.76666666666665</v>
      </c>
      <c r="F443" s="321">
        <v>527.63333333333333</v>
      </c>
      <c r="G443" s="321">
        <v>505.26666666666665</v>
      </c>
      <c r="H443" s="321">
        <v>582.26666666666665</v>
      </c>
      <c r="I443" s="321">
        <v>604.63333333333321</v>
      </c>
      <c r="J443" s="321">
        <v>620.76666666666665</v>
      </c>
      <c r="K443" s="320">
        <v>588.5</v>
      </c>
      <c r="L443" s="320">
        <v>550</v>
      </c>
      <c r="M443" s="320">
        <v>2.3192200000000001</v>
      </c>
      <c r="N443" s="1"/>
      <c r="O443" s="1"/>
    </row>
    <row r="444" spans="1:15" ht="12.75" customHeight="1">
      <c r="A444" s="30">
        <v>434</v>
      </c>
      <c r="B444" s="334" t="s">
        <v>523</v>
      </c>
      <c r="C444" s="320">
        <v>10.65</v>
      </c>
      <c r="D444" s="321">
        <v>10.9</v>
      </c>
      <c r="E444" s="321">
        <v>10.15</v>
      </c>
      <c r="F444" s="321">
        <v>9.65</v>
      </c>
      <c r="G444" s="321">
        <v>8.9</v>
      </c>
      <c r="H444" s="321">
        <v>11.4</v>
      </c>
      <c r="I444" s="321">
        <v>12.15</v>
      </c>
      <c r="J444" s="321">
        <v>12.65</v>
      </c>
      <c r="K444" s="320">
        <v>11.65</v>
      </c>
      <c r="L444" s="320">
        <v>10.4</v>
      </c>
      <c r="M444" s="320">
        <v>633.74262999999996</v>
      </c>
      <c r="N444" s="1"/>
      <c r="O444" s="1"/>
    </row>
    <row r="445" spans="1:15" ht="12.75" customHeight="1">
      <c r="A445" s="30">
        <v>435</v>
      </c>
      <c r="B445" s="334" t="s">
        <v>510</v>
      </c>
      <c r="C445" s="320">
        <v>359.85</v>
      </c>
      <c r="D445" s="321">
        <v>366.2833333333333</v>
      </c>
      <c r="E445" s="321">
        <v>348.81666666666661</v>
      </c>
      <c r="F445" s="321">
        <v>337.7833333333333</v>
      </c>
      <c r="G445" s="321">
        <v>320.31666666666661</v>
      </c>
      <c r="H445" s="321">
        <v>377.31666666666661</v>
      </c>
      <c r="I445" s="321">
        <v>394.7833333333333</v>
      </c>
      <c r="J445" s="321">
        <v>405.81666666666661</v>
      </c>
      <c r="K445" s="320">
        <v>383.75</v>
      </c>
      <c r="L445" s="320">
        <v>355.25</v>
      </c>
      <c r="M445" s="320">
        <v>9.5305800000000005</v>
      </c>
      <c r="N445" s="1"/>
      <c r="O445" s="1"/>
    </row>
    <row r="446" spans="1:15" ht="12.75" customHeight="1">
      <c r="A446" s="30">
        <v>436</v>
      </c>
      <c r="B446" s="334" t="s">
        <v>524</v>
      </c>
      <c r="C446" s="320">
        <v>1097.7</v>
      </c>
      <c r="D446" s="321">
        <v>1112.0333333333335</v>
      </c>
      <c r="E446" s="321">
        <v>1063.666666666667</v>
      </c>
      <c r="F446" s="321">
        <v>1029.6333333333334</v>
      </c>
      <c r="G446" s="321">
        <v>981.26666666666688</v>
      </c>
      <c r="H446" s="321">
        <v>1146.0666666666671</v>
      </c>
      <c r="I446" s="321">
        <v>1194.4333333333334</v>
      </c>
      <c r="J446" s="321">
        <v>1228.4666666666672</v>
      </c>
      <c r="K446" s="320">
        <v>1160.4000000000001</v>
      </c>
      <c r="L446" s="320">
        <v>1078</v>
      </c>
      <c r="M446" s="320">
        <v>0.49865999999999999</v>
      </c>
      <c r="N446" s="1"/>
      <c r="O446" s="1"/>
    </row>
    <row r="447" spans="1:15" ht="12.75" customHeight="1">
      <c r="A447" s="30">
        <v>437</v>
      </c>
      <c r="B447" s="334" t="s">
        <v>276</v>
      </c>
      <c r="C447" s="320">
        <v>614.5</v>
      </c>
      <c r="D447" s="321">
        <v>623.91666666666663</v>
      </c>
      <c r="E447" s="321">
        <v>599.43333333333328</v>
      </c>
      <c r="F447" s="321">
        <v>584.36666666666667</v>
      </c>
      <c r="G447" s="321">
        <v>559.88333333333333</v>
      </c>
      <c r="H447" s="321">
        <v>638.98333333333323</v>
      </c>
      <c r="I447" s="321">
        <v>663.46666666666658</v>
      </c>
      <c r="J447" s="321">
        <v>678.53333333333319</v>
      </c>
      <c r="K447" s="320">
        <v>648.4</v>
      </c>
      <c r="L447" s="320">
        <v>608.85</v>
      </c>
      <c r="M447" s="320">
        <v>3.80802</v>
      </c>
      <c r="N447" s="1"/>
      <c r="O447" s="1"/>
    </row>
    <row r="448" spans="1:15" ht="12.75" customHeight="1">
      <c r="A448" s="30">
        <v>438</v>
      </c>
      <c r="B448" s="334" t="s">
        <v>529</v>
      </c>
      <c r="C448" s="320">
        <v>1473</v>
      </c>
      <c r="D448" s="321">
        <v>1470.7333333333333</v>
      </c>
      <c r="E448" s="321">
        <v>1427.2666666666667</v>
      </c>
      <c r="F448" s="321">
        <v>1381.5333333333333</v>
      </c>
      <c r="G448" s="321">
        <v>1338.0666666666666</v>
      </c>
      <c r="H448" s="321">
        <v>1516.4666666666667</v>
      </c>
      <c r="I448" s="321">
        <v>1559.9333333333334</v>
      </c>
      <c r="J448" s="321">
        <v>1605.6666666666667</v>
      </c>
      <c r="K448" s="320">
        <v>1514.2</v>
      </c>
      <c r="L448" s="320">
        <v>1425</v>
      </c>
      <c r="M448" s="320">
        <v>2.7529699999999999</v>
      </c>
      <c r="N448" s="1"/>
      <c r="O448" s="1"/>
    </row>
    <row r="449" spans="1:15" ht="12.75" customHeight="1">
      <c r="A449" s="30">
        <v>439</v>
      </c>
      <c r="B449" s="334" t="s">
        <v>530</v>
      </c>
      <c r="C449" s="320">
        <v>11533</v>
      </c>
      <c r="D449" s="321">
        <v>11566.65</v>
      </c>
      <c r="E449" s="321">
        <v>11296.75</v>
      </c>
      <c r="F449" s="321">
        <v>11060.5</v>
      </c>
      <c r="G449" s="321">
        <v>10790.6</v>
      </c>
      <c r="H449" s="321">
        <v>11802.9</v>
      </c>
      <c r="I449" s="321">
        <v>12072.799999999997</v>
      </c>
      <c r="J449" s="321">
        <v>12309.05</v>
      </c>
      <c r="K449" s="320">
        <v>11836.55</v>
      </c>
      <c r="L449" s="320">
        <v>11330.4</v>
      </c>
      <c r="M449" s="320">
        <v>1.5800000000000002E-2</v>
      </c>
      <c r="N449" s="1"/>
      <c r="O449" s="1"/>
    </row>
    <row r="450" spans="1:15" ht="12.75" customHeight="1">
      <c r="A450" s="30">
        <v>440</v>
      </c>
      <c r="B450" s="334" t="s">
        <v>196</v>
      </c>
      <c r="C450" s="320">
        <v>968.55</v>
      </c>
      <c r="D450" s="321">
        <v>976.55000000000007</v>
      </c>
      <c r="E450" s="321">
        <v>944.00000000000011</v>
      </c>
      <c r="F450" s="321">
        <v>919.45</v>
      </c>
      <c r="G450" s="321">
        <v>886.90000000000009</v>
      </c>
      <c r="H450" s="321">
        <v>1001.1000000000001</v>
      </c>
      <c r="I450" s="321">
        <v>1033.6500000000001</v>
      </c>
      <c r="J450" s="321">
        <v>1058.2000000000003</v>
      </c>
      <c r="K450" s="320">
        <v>1009.1</v>
      </c>
      <c r="L450" s="320">
        <v>952</v>
      </c>
      <c r="M450" s="320">
        <v>11.490600000000001</v>
      </c>
      <c r="N450" s="1"/>
      <c r="O450" s="1"/>
    </row>
    <row r="451" spans="1:15" ht="12.75" customHeight="1">
      <c r="A451" s="30">
        <v>441</v>
      </c>
      <c r="B451" s="334" t="s">
        <v>531</v>
      </c>
      <c r="C451" s="320">
        <v>214.15</v>
      </c>
      <c r="D451" s="321">
        <v>218.31666666666669</v>
      </c>
      <c r="E451" s="321">
        <v>208.83333333333337</v>
      </c>
      <c r="F451" s="321">
        <v>203.51666666666668</v>
      </c>
      <c r="G451" s="321">
        <v>194.03333333333336</v>
      </c>
      <c r="H451" s="321">
        <v>223.63333333333338</v>
      </c>
      <c r="I451" s="321">
        <v>233.11666666666667</v>
      </c>
      <c r="J451" s="321">
        <v>238.43333333333339</v>
      </c>
      <c r="K451" s="320">
        <v>227.8</v>
      </c>
      <c r="L451" s="320">
        <v>213</v>
      </c>
      <c r="M451" s="320">
        <v>27.660779999999999</v>
      </c>
      <c r="N451" s="1"/>
      <c r="O451" s="1"/>
    </row>
    <row r="452" spans="1:15" ht="12.75" customHeight="1">
      <c r="A452" s="30">
        <v>442</v>
      </c>
      <c r="B452" s="334" t="s">
        <v>532</v>
      </c>
      <c r="C452" s="320">
        <v>1282.5</v>
      </c>
      <c r="D452" s="321">
        <v>1287.8333333333333</v>
      </c>
      <c r="E452" s="321">
        <v>1245.6666666666665</v>
      </c>
      <c r="F452" s="321">
        <v>1208.8333333333333</v>
      </c>
      <c r="G452" s="321">
        <v>1166.6666666666665</v>
      </c>
      <c r="H452" s="321">
        <v>1324.6666666666665</v>
      </c>
      <c r="I452" s="321">
        <v>1366.833333333333</v>
      </c>
      <c r="J452" s="321">
        <v>1403.6666666666665</v>
      </c>
      <c r="K452" s="320">
        <v>1330</v>
      </c>
      <c r="L452" s="320">
        <v>1251</v>
      </c>
      <c r="M452" s="320">
        <v>7.6138500000000002</v>
      </c>
      <c r="N452" s="1"/>
      <c r="O452" s="1"/>
    </row>
    <row r="453" spans="1:15" ht="12.75" customHeight="1">
      <c r="A453" s="30">
        <v>443</v>
      </c>
      <c r="B453" s="334" t="s">
        <v>197</v>
      </c>
      <c r="C453" s="320">
        <v>791.35</v>
      </c>
      <c r="D453" s="321">
        <v>804.35</v>
      </c>
      <c r="E453" s="321">
        <v>771.85</v>
      </c>
      <c r="F453" s="321">
        <v>752.35</v>
      </c>
      <c r="G453" s="321">
        <v>719.85</v>
      </c>
      <c r="H453" s="321">
        <v>823.85</v>
      </c>
      <c r="I453" s="321">
        <v>856.35</v>
      </c>
      <c r="J453" s="321">
        <v>875.85</v>
      </c>
      <c r="K453" s="320">
        <v>836.85</v>
      </c>
      <c r="L453" s="320">
        <v>784.85</v>
      </c>
      <c r="M453" s="320">
        <v>24.60482</v>
      </c>
      <c r="N453" s="1"/>
      <c r="O453" s="1"/>
    </row>
    <row r="454" spans="1:15" ht="12.75" customHeight="1">
      <c r="A454" s="30">
        <v>444</v>
      </c>
      <c r="B454" s="334" t="s">
        <v>277</v>
      </c>
      <c r="C454" s="320">
        <v>7693.15</v>
      </c>
      <c r="D454" s="321">
        <v>7771.05</v>
      </c>
      <c r="E454" s="321">
        <v>7502.1</v>
      </c>
      <c r="F454" s="321">
        <v>7311.05</v>
      </c>
      <c r="G454" s="321">
        <v>7042.1</v>
      </c>
      <c r="H454" s="321">
        <v>7962.1</v>
      </c>
      <c r="I454" s="321">
        <v>8231.0499999999993</v>
      </c>
      <c r="J454" s="321">
        <v>8422.1</v>
      </c>
      <c r="K454" s="320">
        <v>8040</v>
      </c>
      <c r="L454" s="320">
        <v>7580</v>
      </c>
      <c r="M454" s="320">
        <v>8.3142600000000009</v>
      </c>
      <c r="N454" s="1"/>
      <c r="O454" s="1"/>
    </row>
    <row r="455" spans="1:15" ht="12.75" customHeight="1">
      <c r="A455" s="30">
        <v>445</v>
      </c>
      <c r="B455" s="334" t="s">
        <v>198</v>
      </c>
      <c r="C455" s="320">
        <v>424.95</v>
      </c>
      <c r="D455" s="321">
        <v>427.40000000000003</v>
      </c>
      <c r="E455" s="321">
        <v>414.55000000000007</v>
      </c>
      <c r="F455" s="321">
        <v>404.15000000000003</v>
      </c>
      <c r="G455" s="321">
        <v>391.30000000000007</v>
      </c>
      <c r="H455" s="321">
        <v>437.80000000000007</v>
      </c>
      <c r="I455" s="321">
        <v>450.65000000000009</v>
      </c>
      <c r="J455" s="321">
        <v>461.05000000000007</v>
      </c>
      <c r="K455" s="320">
        <v>440.25</v>
      </c>
      <c r="L455" s="320">
        <v>417</v>
      </c>
      <c r="M455" s="320">
        <v>126.69041</v>
      </c>
      <c r="N455" s="1"/>
      <c r="O455" s="1"/>
    </row>
    <row r="456" spans="1:15" ht="12.75" customHeight="1">
      <c r="A456" s="30">
        <v>446</v>
      </c>
      <c r="B456" s="334" t="s">
        <v>533</v>
      </c>
      <c r="C456" s="320">
        <v>216.5</v>
      </c>
      <c r="D456" s="321">
        <v>217.79999999999998</v>
      </c>
      <c r="E456" s="321">
        <v>208.79999999999995</v>
      </c>
      <c r="F456" s="321">
        <v>201.09999999999997</v>
      </c>
      <c r="G456" s="321">
        <v>192.09999999999994</v>
      </c>
      <c r="H456" s="321">
        <v>225.49999999999997</v>
      </c>
      <c r="I456" s="321">
        <v>234.50000000000003</v>
      </c>
      <c r="J456" s="321">
        <v>242.2</v>
      </c>
      <c r="K456" s="320">
        <v>226.8</v>
      </c>
      <c r="L456" s="320">
        <v>210.1</v>
      </c>
      <c r="M456" s="320">
        <v>19.933070000000001</v>
      </c>
      <c r="N456" s="1"/>
      <c r="O456" s="1"/>
    </row>
    <row r="457" spans="1:15" ht="12.75" customHeight="1">
      <c r="A457" s="30">
        <v>447</v>
      </c>
      <c r="B457" s="334" t="s">
        <v>199</v>
      </c>
      <c r="C457" s="320">
        <v>246.45</v>
      </c>
      <c r="D457" s="321">
        <v>250.31666666666669</v>
      </c>
      <c r="E457" s="321">
        <v>238.63333333333338</v>
      </c>
      <c r="F457" s="321">
        <v>230.81666666666669</v>
      </c>
      <c r="G457" s="321">
        <v>219.13333333333338</v>
      </c>
      <c r="H457" s="321">
        <v>258.13333333333338</v>
      </c>
      <c r="I457" s="321">
        <v>269.81666666666672</v>
      </c>
      <c r="J457" s="321">
        <v>277.63333333333338</v>
      </c>
      <c r="K457" s="320">
        <v>262</v>
      </c>
      <c r="L457" s="320">
        <v>242.5</v>
      </c>
      <c r="M457" s="320">
        <v>534.83064999999999</v>
      </c>
      <c r="N457" s="1"/>
      <c r="O457" s="1"/>
    </row>
    <row r="458" spans="1:15" ht="12.75" customHeight="1">
      <c r="A458" s="30">
        <v>448</v>
      </c>
      <c r="B458" s="334" t="s">
        <v>200</v>
      </c>
      <c r="C458" s="320">
        <v>1326.6</v>
      </c>
      <c r="D458" s="321">
        <v>1334.0833333333333</v>
      </c>
      <c r="E458" s="321">
        <v>1301.5166666666664</v>
      </c>
      <c r="F458" s="321">
        <v>1276.4333333333332</v>
      </c>
      <c r="G458" s="321">
        <v>1243.8666666666663</v>
      </c>
      <c r="H458" s="321">
        <v>1359.1666666666665</v>
      </c>
      <c r="I458" s="321">
        <v>1391.7333333333336</v>
      </c>
      <c r="J458" s="321">
        <v>1416.8166666666666</v>
      </c>
      <c r="K458" s="320">
        <v>1366.65</v>
      </c>
      <c r="L458" s="320">
        <v>1309</v>
      </c>
      <c r="M458" s="320">
        <v>64.772189999999995</v>
      </c>
      <c r="N458" s="1"/>
      <c r="O458" s="1"/>
    </row>
    <row r="459" spans="1:15" ht="12.75" customHeight="1">
      <c r="A459" s="30">
        <v>449</v>
      </c>
      <c r="B459" s="334" t="s">
        <v>846</v>
      </c>
      <c r="C459" s="320">
        <v>799.2</v>
      </c>
      <c r="D459" s="321">
        <v>802.33333333333337</v>
      </c>
      <c r="E459" s="321">
        <v>780.86666666666679</v>
      </c>
      <c r="F459" s="321">
        <v>762.53333333333342</v>
      </c>
      <c r="G459" s="321">
        <v>741.06666666666683</v>
      </c>
      <c r="H459" s="321">
        <v>820.66666666666674</v>
      </c>
      <c r="I459" s="321">
        <v>842.13333333333321</v>
      </c>
      <c r="J459" s="321">
        <v>860.4666666666667</v>
      </c>
      <c r="K459" s="320">
        <v>823.8</v>
      </c>
      <c r="L459" s="320">
        <v>784</v>
      </c>
      <c r="M459" s="320">
        <v>2.08365</v>
      </c>
      <c r="N459" s="1"/>
      <c r="O459" s="1"/>
    </row>
    <row r="460" spans="1:15" ht="12.75" customHeight="1">
      <c r="A460" s="30">
        <v>450</v>
      </c>
      <c r="B460" s="334" t="s">
        <v>525</v>
      </c>
      <c r="C460" s="320">
        <v>1751.35</v>
      </c>
      <c r="D460" s="321">
        <v>1751.5666666666666</v>
      </c>
      <c r="E460" s="321">
        <v>1719.8833333333332</v>
      </c>
      <c r="F460" s="321">
        <v>1688.4166666666665</v>
      </c>
      <c r="G460" s="321">
        <v>1656.7333333333331</v>
      </c>
      <c r="H460" s="321">
        <v>1783.0333333333333</v>
      </c>
      <c r="I460" s="321">
        <v>1814.7166666666667</v>
      </c>
      <c r="J460" s="321">
        <v>1846.1833333333334</v>
      </c>
      <c r="K460" s="320">
        <v>1783.25</v>
      </c>
      <c r="L460" s="320">
        <v>1720.1</v>
      </c>
      <c r="M460" s="320">
        <v>0.12377000000000001</v>
      </c>
      <c r="N460" s="1"/>
      <c r="O460" s="1"/>
    </row>
    <row r="461" spans="1:15" ht="12.75" customHeight="1">
      <c r="A461" s="30">
        <v>451</v>
      </c>
      <c r="B461" s="334" t="s">
        <v>526</v>
      </c>
      <c r="C461" s="320">
        <v>839.45</v>
      </c>
      <c r="D461" s="321">
        <v>852.68333333333339</v>
      </c>
      <c r="E461" s="321">
        <v>816.76666666666677</v>
      </c>
      <c r="F461" s="321">
        <v>794.08333333333337</v>
      </c>
      <c r="G461" s="321">
        <v>758.16666666666674</v>
      </c>
      <c r="H461" s="321">
        <v>875.36666666666679</v>
      </c>
      <c r="I461" s="321">
        <v>911.2833333333333</v>
      </c>
      <c r="J461" s="321">
        <v>933.96666666666681</v>
      </c>
      <c r="K461" s="320">
        <v>888.6</v>
      </c>
      <c r="L461" s="320">
        <v>830</v>
      </c>
      <c r="M461" s="320">
        <v>0.52381999999999995</v>
      </c>
      <c r="N461" s="1"/>
      <c r="O461" s="1"/>
    </row>
    <row r="462" spans="1:15" ht="12.75" customHeight="1">
      <c r="A462" s="30">
        <v>452</v>
      </c>
      <c r="B462" s="334" t="s">
        <v>201</v>
      </c>
      <c r="C462" s="320">
        <v>3471.9</v>
      </c>
      <c r="D462" s="321">
        <v>3491.5333333333333</v>
      </c>
      <c r="E462" s="321">
        <v>3419.5166666666664</v>
      </c>
      <c r="F462" s="321">
        <v>3367.1333333333332</v>
      </c>
      <c r="G462" s="321">
        <v>3295.1166666666663</v>
      </c>
      <c r="H462" s="321">
        <v>3543.9166666666665</v>
      </c>
      <c r="I462" s="321">
        <v>3615.9333333333338</v>
      </c>
      <c r="J462" s="321">
        <v>3668.3166666666666</v>
      </c>
      <c r="K462" s="320">
        <v>3563.55</v>
      </c>
      <c r="L462" s="320">
        <v>3439.15</v>
      </c>
      <c r="M462" s="320">
        <v>31.700140000000001</v>
      </c>
      <c r="N462" s="1"/>
      <c r="O462" s="1"/>
    </row>
    <row r="463" spans="1:15" ht="12.75" customHeight="1">
      <c r="A463" s="30">
        <v>453</v>
      </c>
      <c r="B463" s="334" t="s">
        <v>534</v>
      </c>
      <c r="C463" s="320">
        <v>3906.65</v>
      </c>
      <c r="D463" s="321">
        <v>3924.2000000000003</v>
      </c>
      <c r="E463" s="321">
        <v>3872.4500000000007</v>
      </c>
      <c r="F463" s="321">
        <v>3838.2500000000005</v>
      </c>
      <c r="G463" s="321">
        <v>3786.5000000000009</v>
      </c>
      <c r="H463" s="321">
        <v>3958.4000000000005</v>
      </c>
      <c r="I463" s="321">
        <v>4010.1499999999996</v>
      </c>
      <c r="J463" s="321">
        <v>4044.3500000000004</v>
      </c>
      <c r="K463" s="320">
        <v>3975.95</v>
      </c>
      <c r="L463" s="320">
        <v>3890</v>
      </c>
      <c r="M463" s="320">
        <v>8.7059999999999998E-2</v>
      </c>
      <c r="N463" s="1"/>
      <c r="O463" s="1"/>
    </row>
    <row r="464" spans="1:15" ht="12.75" customHeight="1">
      <c r="A464" s="30">
        <v>454</v>
      </c>
      <c r="B464" s="334" t="s">
        <v>202</v>
      </c>
      <c r="C464" s="320">
        <v>1301.2</v>
      </c>
      <c r="D464" s="321">
        <v>1316.2333333333333</v>
      </c>
      <c r="E464" s="321">
        <v>1270.6166666666668</v>
      </c>
      <c r="F464" s="321">
        <v>1240.0333333333335</v>
      </c>
      <c r="G464" s="321">
        <v>1194.416666666667</v>
      </c>
      <c r="H464" s="321">
        <v>1346.8166666666666</v>
      </c>
      <c r="I464" s="321">
        <v>1392.4333333333329</v>
      </c>
      <c r="J464" s="321">
        <v>1423.0166666666664</v>
      </c>
      <c r="K464" s="320">
        <v>1361.85</v>
      </c>
      <c r="L464" s="320">
        <v>1285.6500000000001</v>
      </c>
      <c r="M464" s="320">
        <v>26.773599999999998</v>
      </c>
      <c r="N464" s="1"/>
      <c r="O464" s="1"/>
    </row>
    <row r="465" spans="1:15" ht="12.75" customHeight="1">
      <c r="A465" s="30">
        <v>455</v>
      </c>
      <c r="B465" s="334" t="s">
        <v>536</v>
      </c>
      <c r="C465" s="320">
        <v>2141.9499999999998</v>
      </c>
      <c r="D465" s="321">
        <v>2150.0499999999997</v>
      </c>
      <c r="E465" s="321">
        <v>2057.0999999999995</v>
      </c>
      <c r="F465" s="321">
        <v>1972.2499999999995</v>
      </c>
      <c r="G465" s="321">
        <v>1879.2999999999993</v>
      </c>
      <c r="H465" s="321">
        <v>2234.8999999999996</v>
      </c>
      <c r="I465" s="321">
        <v>2327.8499999999995</v>
      </c>
      <c r="J465" s="321">
        <v>2412.6999999999998</v>
      </c>
      <c r="K465" s="320">
        <v>2243</v>
      </c>
      <c r="L465" s="320">
        <v>2065.1999999999998</v>
      </c>
      <c r="M465" s="320">
        <v>1.6524399999999999</v>
      </c>
      <c r="N465" s="1"/>
      <c r="O465" s="1"/>
    </row>
    <row r="466" spans="1:15" ht="12.75" customHeight="1">
      <c r="A466" s="30">
        <v>456</v>
      </c>
      <c r="B466" s="334" t="s">
        <v>537</v>
      </c>
      <c r="C466" s="320">
        <v>850.2</v>
      </c>
      <c r="D466" s="321">
        <v>853.4</v>
      </c>
      <c r="E466" s="321">
        <v>843.8</v>
      </c>
      <c r="F466" s="321">
        <v>837.4</v>
      </c>
      <c r="G466" s="321">
        <v>827.8</v>
      </c>
      <c r="H466" s="321">
        <v>859.8</v>
      </c>
      <c r="I466" s="321">
        <v>869.40000000000009</v>
      </c>
      <c r="J466" s="321">
        <v>875.8</v>
      </c>
      <c r="K466" s="320">
        <v>863</v>
      </c>
      <c r="L466" s="320">
        <v>847</v>
      </c>
      <c r="M466" s="320">
        <v>0.30119000000000001</v>
      </c>
      <c r="N466" s="1"/>
      <c r="O466" s="1"/>
    </row>
    <row r="467" spans="1:15" ht="12.75" customHeight="1">
      <c r="A467" s="30">
        <v>457</v>
      </c>
      <c r="B467" s="334" t="s">
        <v>541</v>
      </c>
      <c r="C467" s="320">
        <v>1677.3</v>
      </c>
      <c r="D467" s="321">
        <v>1674.1499999999999</v>
      </c>
      <c r="E467" s="321">
        <v>1663.3499999999997</v>
      </c>
      <c r="F467" s="321">
        <v>1649.3999999999999</v>
      </c>
      <c r="G467" s="321">
        <v>1638.5999999999997</v>
      </c>
      <c r="H467" s="321">
        <v>1688.0999999999997</v>
      </c>
      <c r="I467" s="321">
        <v>1698.8999999999999</v>
      </c>
      <c r="J467" s="321">
        <v>1712.8499999999997</v>
      </c>
      <c r="K467" s="320">
        <v>1684.95</v>
      </c>
      <c r="L467" s="320">
        <v>1660.2</v>
      </c>
      <c r="M467" s="320">
        <v>0.74570000000000003</v>
      </c>
      <c r="N467" s="1"/>
      <c r="O467" s="1"/>
    </row>
    <row r="468" spans="1:15" ht="12.75" customHeight="1">
      <c r="A468" s="30">
        <v>458</v>
      </c>
      <c r="B468" s="334" t="s">
        <v>538</v>
      </c>
      <c r="C468" s="320">
        <v>2100</v>
      </c>
      <c r="D468" s="321">
        <v>2109.75</v>
      </c>
      <c r="E468" s="321">
        <v>2062.6</v>
      </c>
      <c r="F468" s="321">
        <v>2025.1999999999998</v>
      </c>
      <c r="G468" s="321">
        <v>1978.0499999999997</v>
      </c>
      <c r="H468" s="321">
        <v>2147.15</v>
      </c>
      <c r="I468" s="321">
        <v>2194.2999999999997</v>
      </c>
      <c r="J468" s="321">
        <v>2231.7000000000003</v>
      </c>
      <c r="K468" s="320">
        <v>2156.9</v>
      </c>
      <c r="L468" s="320">
        <v>2072.35</v>
      </c>
      <c r="M468" s="320">
        <v>0.33493000000000001</v>
      </c>
      <c r="N468" s="1"/>
      <c r="O468" s="1"/>
    </row>
    <row r="469" spans="1:15" ht="12.75" customHeight="1">
      <c r="A469" s="30">
        <v>459</v>
      </c>
      <c r="B469" s="334" t="s">
        <v>203</v>
      </c>
      <c r="C469" s="320">
        <v>2452.6</v>
      </c>
      <c r="D469" s="321">
        <v>2471.4</v>
      </c>
      <c r="E469" s="321">
        <v>2422.2000000000003</v>
      </c>
      <c r="F469" s="321">
        <v>2391.8000000000002</v>
      </c>
      <c r="G469" s="321">
        <v>2342.6000000000004</v>
      </c>
      <c r="H469" s="321">
        <v>2501.8000000000002</v>
      </c>
      <c r="I469" s="321">
        <v>2551</v>
      </c>
      <c r="J469" s="321">
        <v>2581.4</v>
      </c>
      <c r="K469" s="320">
        <v>2520.6</v>
      </c>
      <c r="L469" s="320">
        <v>2441</v>
      </c>
      <c r="M469" s="320">
        <v>9.2983399999999996</v>
      </c>
      <c r="N469" s="1"/>
      <c r="O469" s="1"/>
    </row>
    <row r="470" spans="1:15" ht="12.75" customHeight="1">
      <c r="A470" s="30">
        <v>460</v>
      </c>
      <c r="B470" s="334" t="s">
        <v>204</v>
      </c>
      <c r="C470" s="320">
        <v>2840.35</v>
      </c>
      <c r="D470" s="321">
        <v>2853.1833333333329</v>
      </c>
      <c r="E470" s="321">
        <v>2802.4166666666661</v>
      </c>
      <c r="F470" s="321">
        <v>2764.4833333333331</v>
      </c>
      <c r="G470" s="321">
        <v>2713.7166666666662</v>
      </c>
      <c r="H470" s="321">
        <v>2891.1166666666659</v>
      </c>
      <c r="I470" s="321">
        <v>2941.8833333333332</v>
      </c>
      <c r="J470" s="321">
        <v>2979.8166666666657</v>
      </c>
      <c r="K470" s="320">
        <v>2903.95</v>
      </c>
      <c r="L470" s="320">
        <v>2815.25</v>
      </c>
      <c r="M470" s="320">
        <v>1.55</v>
      </c>
      <c r="N470" s="1"/>
      <c r="O470" s="1"/>
    </row>
    <row r="471" spans="1:15" ht="12.75" customHeight="1">
      <c r="A471" s="30">
        <v>461</v>
      </c>
      <c r="B471" s="334" t="s">
        <v>205</v>
      </c>
      <c r="C471" s="320">
        <v>547.6</v>
      </c>
      <c r="D471" s="321">
        <v>554.0333333333333</v>
      </c>
      <c r="E471" s="321">
        <v>535.56666666666661</v>
      </c>
      <c r="F471" s="321">
        <v>523.5333333333333</v>
      </c>
      <c r="G471" s="321">
        <v>505.06666666666661</v>
      </c>
      <c r="H471" s="321">
        <v>566.06666666666661</v>
      </c>
      <c r="I471" s="321">
        <v>584.5333333333333</v>
      </c>
      <c r="J471" s="321">
        <v>596.56666666666661</v>
      </c>
      <c r="K471" s="320">
        <v>572.5</v>
      </c>
      <c r="L471" s="320">
        <v>542</v>
      </c>
      <c r="M471" s="320">
        <v>8.1627899999999993</v>
      </c>
      <c r="N471" s="1"/>
      <c r="O471" s="1"/>
    </row>
    <row r="472" spans="1:15" ht="12.75" customHeight="1">
      <c r="A472" s="30">
        <v>462</v>
      </c>
      <c r="B472" s="334" t="s">
        <v>206</v>
      </c>
      <c r="C472" s="320">
        <v>1248.45</v>
      </c>
      <c r="D472" s="321">
        <v>1252.3833333333332</v>
      </c>
      <c r="E472" s="321">
        <v>1226.7666666666664</v>
      </c>
      <c r="F472" s="321">
        <v>1205.0833333333333</v>
      </c>
      <c r="G472" s="321">
        <v>1179.4666666666665</v>
      </c>
      <c r="H472" s="321">
        <v>1274.0666666666664</v>
      </c>
      <c r="I472" s="321">
        <v>1299.6833333333332</v>
      </c>
      <c r="J472" s="321">
        <v>1321.3666666666663</v>
      </c>
      <c r="K472" s="320">
        <v>1278</v>
      </c>
      <c r="L472" s="320">
        <v>1230.7</v>
      </c>
      <c r="M472" s="320">
        <v>15.75212</v>
      </c>
      <c r="N472" s="1"/>
      <c r="O472" s="1"/>
    </row>
    <row r="473" spans="1:15" ht="12.75" customHeight="1">
      <c r="A473" s="30">
        <v>463</v>
      </c>
      <c r="B473" s="334" t="s">
        <v>539</v>
      </c>
      <c r="C473" s="320">
        <v>53.6</v>
      </c>
      <c r="D473" s="321">
        <v>54.033333333333331</v>
      </c>
      <c r="E473" s="321">
        <v>52.566666666666663</v>
      </c>
      <c r="F473" s="321">
        <v>51.533333333333331</v>
      </c>
      <c r="G473" s="321">
        <v>50.066666666666663</v>
      </c>
      <c r="H473" s="321">
        <v>55.066666666666663</v>
      </c>
      <c r="I473" s="321">
        <v>56.533333333333331</v>
      </c>
      <c r="J473" s="321">
        <v>57.566666666666663</v>
      </c>
      <c r="K473" s="320">
        <v>55.5</v>
      </c>
      <c r="L473" s="320">
        <v>53</v>
      </c>
      <c r="M473" s="320">
        <v>34.459470000000003</v>
      </c>
      <c r="N473" s="1"/>
      <c r="O473" s="1"/>
    </row>
    <row r="474" spans="1:15" ht="12.75" customHeight="1">
      <c r="A474" s="30">
        <v>464</v>
      </c>
      <c r="B474" s="334" t="s">
        <v>540</v>
      </c>
      <c r="C474" s="320">
        <v>204.2</v>
      </c>
      <c r="D474" s="321">
        <v>206.93333333333331</v>
      </c>
      <c r="E474" s="321">
        <v>198.41666666666663</v>
      </c>
      <c r="F474" s="321">
        <v>192.63333333333333</v>
      </c>
      <c r="G474" s="321">
        <v>184.11666666666665</v>
      </c>
      <c r="H474" s="321">
        <v>212.71666666666661</v>
      </c>
      <c r="I474" s="321">
        <v>221.23333333333332</v>
      </c>
      <c r="J474" s="321">
        <v>227.01666666666659</v>
      </c>
      <c r="K474" s="320">
        <v>215.45</v>
      </c>
      <c r="L474" s="320">
        <v>201.15</v>
      </c>
      <c r="M474" s="320">
        <v>6.2558499999999997</v>
      </c>
      <c r="N474" s="1"/>
      <c r="O474" s="1"/>
    </row>
    <row r="475" spans="1:15" ht="12.75" customHeight="1">
      <c r="A475" s="30">
        <v>465</v>
      </c>
      <c r="B475" s="334" t="s">
        <v>527</v>
      </c>
      <c r="C475" s="320">
        <v>802.45</v>
      </c>
      <c r="D475" s="321">
        <v>809.18333333333339</v>
      </c>
      <c r="E475" s="321">
        <v>793.26666666666677</v>
      </c>
      <c r="F475" s="321">
        <v>784.08333333333337</v>
      </c>
      <c r="G475" s="321">
        <v>768.16666666666674</v>
      </c>
      <c r="H475" s="321">
        <v>818.36666666666679</v>
      </c>
      <c r="I475" s="321">
        <v>834.2833333333333</v>
      </c>
      <c r="J475" s="321">
        <v>843.46666666666681</v>
      </c>
      <c r="K475" s="320">
        <v>825.1</v>
      </c>
      <c r="L475" s="320">
        <v>800</v>
      </c>
      <c r="M475" s="320">
        <v>0.60107999999999995</v>
      </c>
      <c r="N475" s="1"/>
      <c r="O475" s="1"/>
    </row>
    <row r="476" spans="1:15" ht="12.75" customHeight="1">
      <c r="A476" s="30">
        <v>466</v>
      </c>
      <c r="B476" s="334" t="s">
        <v>847</v>
      </c>
      <c r="C476" s="320">
        <v>167.4</v>
      </c>
      <c r="D476" s="321">
        <v>167.4</v>
      </c>
      <c r="E476" s="321">
        <v>167.4</v>
      </c>
      <c r="F476" s="321">
        <v>167.4</v>
      </c>
      <c r="G476" s="321">
        <v>167.4</v>
      </c>
      <c r="H476" s="321">
        <v>167.4</v>
      </c>
      <c r="I476" s="321">
        <v>167.4</v>
      </c>
      <c r="J476" s="321">
        <v>167.4</v>
      </c>
      <c r="K476" s="320">
        <v>167.4</v>
      </c>
      <c r="L476" s="320">
        <v>167.4</v>
      </c>
      <c r="M476" s="320">
        <v>4.7918099999999999</v>
      </c>
      <c r="N476" s="1"/>
      <c r="O476" s="1"/>
    </row>
    <row r="477" spans="1:15" ht="12.75" customHeight="1">
      <c r="A477" s="30">
        <v>467</v>
      </c>
      <c r="B477" s="334" t="s">
        <v>528</v>
      </c>
      <c r="C477" s="320">
        <v>73.5</v>
      </c>
      <c r="D477" s="321">
        <v>74.149999999999991</v>
      </c>
      <c r="E477" s="321">
        <v>69.84999999999998</v>
      </c>
      <c r="F477" s="321">
        <v>66.199999999999989</v>
      </c>
      <c r="G477" s="321">
        <v>61.899999999999977</v>
      </c>
      <c r="H477" s="321">
        <v>77.799999999999983</v>
      </c>
      <c r="I477" s="321">
        <v>82.1</v>
      </c>
      <c r="J477" s="321">
        <v>85.749999999999986</v>
      </c>
      <c r="K477" s="320">
        <v>78.45</v>
      </c>
      <c r="L477" s="320">
        <v>70.5</v>
      </c>
      <c r="M477" s="320">
        <v>226.98218</v>
      </c>
      <c r="N477" s="1"/>
      <c r="O477" s="1"/>
    </row>
    <row r="478" spans="1:15" ht="12.75" customHeight="1">
      <c r="A478" s="30">
        <v>468</v>
      </c>
      <c r="B478" s="334" t="s">
        <v>207</v>
      </c>
      <c r="C478" s="320">
        <v>640.6</v>
      </c>
      <c r="D478" s="321">
        <v>644.88333333333333</v>
      </c>
      <c r="E478" s="321">
        <v>629.76666666666665</v>
      </c>
      <c r="F478" s="321">
        <v>618.93333333333328</v>
      </c>
      <c r="G478" s="321">
        <v>603.81666666666661</v>
      </c>
      <c r="H478" s="321">
        <v>655.7166666666667</v>
      </c>
      <c r="I478" s="321">
        <v>670.83333333333326</v>
      </c>
      <c r="J478" s="321">
        <v>681.66666666666674</v>
      </c>
      <c r="K478" s="320">
        <v>660</v>
      </c>
      <c r="L478" s="320">
        <v>634.04999999999995</v>
      </c>
      <c r="M478" s="320">
        <v>6.9006800000000004</v>
      </c>
      <c r="N478" s="1"/>
      <c r="O478" s="1"/>
    </row>
    <row r="479" spans="1:15" ht="12.75" customHeight="1">
      <c r="A479" s="30">
        <v>469</v>
      </c>
      <c r="B479" s="334" t="s">
        <v>208</v>
      </c>
      <c r="C479" s="320">
        <v>1461.4</v>
      </c>
      <c r="D479" s="321">
        <v>1478.8666666666668</v>
      </c>
      <c r="E479" s="321">
        <v>1432.5833333333335</v>
      </c>
      <c r="F479" s="321">
        <v>1403.7666666666667</v>
      </c>
      <c r="G479" s="321">
        <v>1357.4833333333333</v>
      </c>
      <c r="H479" s="321">
        <v>1507.6833333333336</v>
      </c>
      <c r="I479" s="321">
        <v>1553.9666666666669</v>
      </c>
      <c r="J479" s="321">
        <v>1582.7833333333338</v>
      </c>
      <c r="K479" s="320">
        <v>1525.15</v>
      </c>
      <c r="L479" s="320">
        <v>1450.05</v>
      </c>
      <c r="M479" s="320">
        <v>1.45201</v>
      </c>
      <c r="N479" s="1"/>
      <c r="O479" s="1"/>
    </row>
    <row r="480" spans="1:15" ht="12.75" customHeight="1">
      <c r="A480" s="30">
        <v>470</v>
      </c>
      <c r="B480" s="334" t="s">
        <v>542</v>
      </c>
      <c r="C480" s="320">
        <v>12.1</v>
      </c>
      <c r="D480" s="321">
        <v>12.183333333333332</v>
      </c>
      <c r="E480" s="321">
        <v>11.916666666666664</v>
      </c>
      <c r="F480" s="321">
        <v>11.733333333333333</v>
      </c>
      <c r="G480" s="321">
        <v>11.466666666666665</v>
      </c>
      <c r="H480" s="321">
        <v>12.366666666666664</v>
      </c>
      <c r="I480" s="321">
        <v>12.633333333333333</v>
      </c>
      <c r="J480" s="321">
        <v>12.816666666666663</v>
      </c>
      <c r="K480" s="320">
        <v>12.45</v>
      </c>
      <c r="L480" s="320">
        <v>12</v>
      </c>
      <c r="M480" s="320">
        <v>35.364350000000002</v>
      </c>
      <c r="N480" s="1"/>
      <c r="O480" s="1"/>
    </row>
    <row r="481" spans="1:15" ht="12.75" customHeight="1">
      <c r="A481" s="30">
        <v>471</v>
      </c>
      <c r="B481" s="334" t="s">
        <v>543</v>
      </c>
      <c r="C481" s="320">
        <v>677.95</v>
      </c>
      <c r="D481" s="321">
        <v>682.36666666666667</v>
      </c>
      <c r="E481" s="321">
        <v>657.73333333333335</v>
      </c>
      <c r="F481" s="321">
        <v>637.51666666666665</v>
      </c>
      <c r="G481" s="321">
        <v>612.88333333333333</v>
      </c>
      <c r="H481" s="321">
        <v>702.58333333333337</v>
      </c>
      <c r="I481" s="321">
        <v>727.21666666666681</v>
      </c>
      <c r="J481" s="321">
        <v>747.43333333333339</v>
      </c>
      <c r="K481" s="320">
        <v>707</v>
      </c>
      <c r="L481" s="320">
        <v>662.15</v>
      </c>
      <c r="M481" s="320">
        <v>3.92211</v>
      </c>
      <c r="N481" s="1"/>
      <c r="O481" s="1"/>
    </row>
    <row r="482" spans="1:15" ht="12.75" customHeight="1">
      <c r="A482" s="30">
        <v>472</v>
      </c>
      <c r="B482" s="334" t="s">
        <v>545</v>
      </c>
      <c r="C482" s="320">
        <v>150.4</v>
      </c>
      <c r="D482" s="321">
        <v>150.91666666666666</v>
      </c>
      <c r="E482" s="321">
        <v>144.83333333333331</v>
      </c>
      <c r="F482" s="321">
        <v>139.26666666666665</v>
      </c>
      <c r="G482" s="321">
        <v>133.18333333333331</v>
      </c>
      <c r="H482" s="321">
        <v>156.48333333333332</v>
      </c>
      <c r="I482" s="321">
        <v>162.56666666666663</v>
      </c>
      <c r="J482" s="321">
        <v>168.13333333333333</v>
      </c>
      <c r="K482" s="320">
        <v>157</v>
      </c>
      <c r="L482" s="320">
        <v>145.35</v>
      </c>
      <c r="M482" s="320">
        <v>12.18999</v>
      </c>
      <c r="N482" s="1"/>
      <c r="O482" s="1"/>
    </row>
    <row r="483" spans="1:15" ht="12.75" customHeight="1">
      <c r="A483" s="30">
        <v>473</v>
      </c>
      <c r="B483" s="334" t="s">
        <v>546</v>
      </c>
      <c r="C483" s="320">
        <v>17.600000000000001</v>
      </c>
      <c r="D483" s="321">
        <v>17.816666666666666</v>
      </c>
      <c r="E483" s="321">
        <v>17.233333333333334</v>
      </c>
      <c r="F483" s="321">
        <v>16.866666666666667</v>
      </c>
      <c r="G483" s="321">
        <v>16.283333333333335</v>
      </c>
      <c r="H483" s="321">
        <v>18.183333333333334</v>
      </c>
      <c r="I483" s="321">
        <v>18.766666666666669</v>
      </c>
      <c r="J483" s="321">
        <v>19.133333333333333</v>
      </c>
      <c r="K483" s="320">
        <v>18.399999999999999</v>
      </c>
      <c r="L483" s="320">
        <v>17.45</v>
      </c>
      <c r="M483" s="320">
        <v>28.82686</v>
      </c>
      <c r="N483" s="1"/>
      <c r="O483" s="1"/>
    </row>
    <row r="484" spans="1:15" ht="12.75" customHeight="1">
      <c r="A484" s="30">
        <v>474</v>
      </c>
      <c r="B484" s="334" t="s">
        <v>209</v>
      </c>
      <c r="C484" s="320">
        <v>6585.7</v>
      </c>
      <c r="D484" s="321">
        <v>6618.666666666667</v>
      </c>
      <c r="E484" s="321">
        <v>6473.0833333333339</v>
      </c>
      <c r="F484" s="321">
        <v>6360.4666666666672</v>
      </c>
      <c r="G484" s="321">
        <v>6214.8833333333341</v>
      </c>
      <c r="H484" s="321">
        <v>6731.2833333333338</v>
      </c>
      <c r="I484" s="321">
        <v>6876.8666666666677</v>
      </c>
      <c r="J484" s="321">
        <v>6989.4833333333336</v>
      </c>
      <c r="K484" s="320">
        <v>6764.25</v>
      </c>
      <c r="L484" s="320">
        <v>6506.05</v>
      </c>
      <c r="M484" s="320">
        <v>3.5342600000000002</v>
      </c>
      <c r="N484" s="1"/>
      <c r="O484" s="1"/>
    </row>
    <row r="485" spans="1:15" ht="12.75" customHeight="1">
      <c r="A485" s="30">
        <v>475</v>
      </c>
      <c r="B485" s="334" t="s">
        <v>278</v>
      </c>
      <c r="C485" s="320">
        <v>41.3</v>
      </c>
      <c r="D485" s="321">
        <v>41.4</v>
      </c>
      <c r="E485" s="321">
        <v>40.5</v>
      </c>
      <c r="F485" s="321">
        <v>39.700000000000003</v>
      </c>
      <c r="G485" s="321">
        <v>38.800000000000004</v>
      </c>
      <c r="H485" s="321">
        <v>42.199999999999996</v>
      </c>
      <c r="I485" s="321">
        <v>43.099999999999987</v>
      </c>
      <c r="J485" s="321">
        <v>43.899999999999991</v>
      </c>
      <c r="K485" s="320">
        <v>42.3</v>
      </c>
      <c r="L485" s="320">
        <v>40.6</v>
      </c>
      <c r="M485" s="320">
        <v>73.002669999999995</v>
      </c>
      <c r="N485" s="1"/>
      <c r="O485" s="1"/>
    </row>
    <row r="486" spans="1:15" ht="12.75" customHeight="1">
      <c r="A486" s="30">
        <v>476</v>
      </c>
      <c r="B486" s="334" t="s">
        <v>210</v>
      </c>
      <c r="C486" s="320">
        <v>804.9</v>
      </c>
      <c r="D486" s="321">
        <v>809.6</v>
      </c>
      <c r="E486" s="321">
        <v>795.30000000000007</v>
      </c>
      <c r="F486" s="321">
        <v>785.7</v>
      </c>
      <c r="G486" s="321">
        <v>771.40000000000009</v>
      </c>
      <c r="H486" s="321">
        <v>819.2</v>
      </c>
      <c r="I486" s="321">
        <v>833.5</v>
      </c>
      <c r="J486" s="321">
        <v>843.1</v>
      </c>
      <c r="K486" s="320">
        <v>823.9</v>
      </c>
      <c r="L486" s="320">
        <v>800</v>
      </c>
      <c r="M486" s="320">
        <v>29.070630000000001</v>
      </c>
      <c r="N486" s="1"/>
      <c r="O486" s="1"/>
    </row>
    <row r="487" spans="1:15" ht="12.75" customHeight="1">
      <c r="A487" s="30">
        <v>477</v>
      </c>
      <c r="B487" s="334" t="s">
        <v>544</v>
      </c>
      <c r="C487" s="320">
        <v>972.2</v>
      </c>
      <c r="D487" s="321">
        <v>969.93333333333339</v>
      </c>
      <c r="E487" s="321">
        <v>946.86666666666679</v>
      </c>
      <c r="F487" s="321">
        <v>921.53333333333342</v>
      </c>
      <c r="G487" s="321">
        <v>898.46666666666681</v>
      </c>
      <c r="H487" s="321">
        <v>995.26666666666677</v>
      </c>
      <c r="I487" s="321">
        <v>1018.3333333333334</v>
      </c>
      <c r="J487" s="321">
        <v>1043.6666666666667</v>
      </c>
      <c r="K487" s="320">
        <v>993</v>
      </c>
      <c r="L487" s="320">
        <v>944.6</v>
      </c>
      <c r="M487" s="320">
        <v>2.8619400000000002</v>
      </c>
      <c r="N487" s="1"/>
      <c r="O487" s="1"/>
    </row>
    <row r="488" spans="1:15" ht="12.75" customHeight="1">
      <c r="A488" s="30">
        <v>478</v>
      </c>
      <c r="B488" s="334" t="s">
        <v>549</v>
      </c>
      <c r="C488" s="320">
        <v>482.4</v>
      </c>
      <c r="D488" s="321">
        <v>488.8</v>
      </c>
      <c r="E488" s="321">
        <v>468.6</v>
      </c>
      <c r="F488" s="321">
        <v>454.8</v>
      </c>
      <c r="G488" s="321">
        <v>434.6</v>
      </c>
      <c r="H488" s="321">
        <v>502.6</v>
      </c>
      <c r="I488" s="321">
        <v>522.79999999999995</v>
      </c>
      <c r="J488" s="321">
        <v>536.6</v>
      </c>
      <c r="K488" s="320">
        <v>509</v>
      </c>
      <c r="L488" s="320">
        <v>475</v>
      </c>
      <c r="M488" s="320">
        <v>1.5048600000000001</v>
      </c>
      <c r="N488" s="1"/>
      <c r="O488" s="1"/>
    </row>
    <row r="489" spans="1:15" ht="12.75" customHeight="1">
      <c r="A489" s="30">
        <v>479</v>
      </c>
      <c r="B489" s="334" t="s">
        <v>550</v>
      </c>
      <c r="C489" s="320">
        <v>35.4</v>
      </c>
      <c r="D489" s="321">
        <v>35.766666666666666</v>
      </c>
      <c r="E489" s="321">
        <v>34.633333333333333</v>
      </c>
      <c r="F489" s="321">
        <v>33.866666666666667</v>
      </c>
      <c r="G489" s="321">
        <v>32.733333333333334</v>
      </c>
      <c r="H489" s="321">
        <v>36.533333333333331</v>
      </c>
      <c r="I489" s="321">
        <v>37.666666666666657</v>
      </c>
      <c r="J489" s="321">
        <v>38.43333333333333</v>
      </c>
      <c r="K489" s="320">
        <v>36.9</v>
      </c>
      <c r="L489" s="320">
        <v>35</v>
      </c>
      <c r="M489" s="320">
        <v>49.310250000000003</v>
      </c>
      <c r="N489" s="1"/>
      <c r="O489" s="1"/>
    </row>
    <row r="490" spans="1:15" ht="12.75" customHeight="1">
      <c r="A490" s="30">
        <v>480</v>
      </c>
      <c r="B490" s="334" t="s">
        <v>551</v>
      </c>
      <c r="C490" s="320">
        <v>909.85</v>
      </c>
      <c r="D490" s="321">
        <v>916.58333333333337</v>
      </c>
      <c r="E490" s="321">
        <v>883.16666666666674</v>
      </c>
      <c r="F490" s="321">
        <v>856.48333333333335</v>
      </c>
      <c r="G490" s="321">
        <v>823.06666666666672</v>
      </c>
      <c r="H490" s="321">
        <v>943.26666666666677</v>
      </c>
      <c r="I490" s="321">
        <v>976.68333333333351</v>
      </c>
      <c r="J490" s="321">
        <v>1003.3666666666668</v>
      </c>
      <c r="K490" s="320">
        <v>950</v>
      </c>
      <c r="L490" s="320">
        <v>889.9</v>
      </c>
      <c r="M490" s="320">
        <v>0.44064999999999999</v>
      </c>
      <c r="N490" s="1"/>
      <c r="O490" s="1"/>
    </row>
    <row r="491" spans="1:15" ht="12.75" customHeight="1">
      <c r="A491" s="30">
        <v>481</v>
      </c>
      <c r="B491" s="334" t="s">
        <v>553</v>
      </c>
      <c r="C491" s="320">
        <v>423.25</v>
      </c>
      <c r="D491" s="321">
        <v>428.2833333333333</v>
      </c>
      <c r="E491" s="321">
        <v>403.46666666666658</v>
      </c>
      <c r="F491" s="321">
        <v>383.68333333333328</v>
      </c>
      <c r="G491" s="321">
        <v>358.86666666666656</v>
      </c>
      <c r="H491" s="321">
        <v>448.06666666666661</v>
      </c>
      <c r="I491" s="321">
        <v>472.88333333333333</v>
      </c>
      <c r="J491" s="321">
        <v>492.66666666666663</v>
      </c>
      <c r="K491" s="320">
        <v>453.1</v>
      </c>
      <c r="L491" s="320">
        <v>408.5</v>
      </c>
      <c r="M491" s="320">
        <v>30.633890000000001</v>
      </c>
      <c r="N491" s="1"/>
      <c r="O491" s="1"/>
    </row>
    <row r="492" spans="1:15" ht="12.75" customHeight="1">
      <c r="A492" s="30">
        <v>482</v>
      </c>
      <c r="B492" s="334" t="s">
        <v>280</v>
      </c>
      <c r="C492" s="320">
        <v>1046.75</v>
      </c>
      <c r="D492" s="321">
        <v>1060.1833333333334</v>
      </c>
      <c r="E492" s="321">
        <v>1023.3666666666668</v>
      </c>
      <c r="F492" s="321">
        <v>999.98333333333335</v>
      </c>
      <c r="G492" s="321">
        <v>963.16666666666674</v>
      </c>
      <c r="H492" s="321">
        <v>1083.5666666666668</v>
      </c>
      <c r="I492" s="321">
        <v>1120.3833333333334</v>
      </c>
      <c r="J492" s="321">
        <v>1143.7666666666669</v>
      </c>
      <c r="K492" s="320">
        <v>1097</v>
      </c>
      <c r="L492" s="320">
        <v>1036.8</v>
      </c>
      <c r="M492" s="320">
        <v>7.3273999999999999</v>
      </c>
      <c r="N492" s="1"/>
      <c r="O492" s="1"/>
    </row>
    <row r="493" spans="1:15" ht="12.75" customHeight="1">
      <c r="A493" s="30">
        <v>483</v>
      </c>
      <c r="B493" s="334" t="s">
        <v>211</v>
      </c>
      <c r="C493" s="320">
        <v>427.55</v>
      </c>
      <c r="D493" s="321">
        <v>429.0333333333333</v>
      </c>
      <c r="E493" s="321">
        <v>420.56666666666661</v>
      </c>
      <c r="F493" s="321">
        <v>413.58333333333331</v>
      </c>
      <c r="G493" s="321">
        <v>405.11666666666662</v>
      </c>
      <c r="H493" s="321">
        <v>436.01666666666659</v>
      </c>
      <c r="I493" s="321">
        <v>444.48333333333329</v>
      </c>
      <c r="J493" s="321">
        <v>451.46666666666658</v>
      </c>
      <c r="K493" s="320">
        <v>437.5</v>
      </c>
      <c r="L493" s="320">
        <v>422.05</v>
      </c>
      <c r="M493" s="320">
        <v>61.704520000000002</v>
      </c>
      <c r="N493" s="1"/>
      <c r="O493" s="1"/>
    </row>
    <row r="494" spans="1:15" ht="12.75" customHeight="1">
      <c r="A494" s="30">
        <v>484</v>
      </c>
      <c r="B494" s="334" t="s">
        <v>554</v>
      </c>
      <c r="C494" s="320">
        <v>2189.5500000000002</v>
      </c>
      <c r="D494" s="321">
        <v>2221.8166666666671</v>
      </c>
      <c r="E494" s="321">
        <v>2134.1333333333341</v>
      </c>
      <c r="F494" s="321">
        <v>2078.7166666666672</v>
      </c>
      <c r="G494" s="321">
        <v>1991.0333333333342</v>
      </c>
      <c r="H494" s="321">
        <v>2277.233333333334</v>
      </c>
      <c r="I494" s="321">
        <v>2364.9166666666674</v>
      </c>
      <c r="J494" s="321">
        <v>2420.3333333333339</v>
      </c>
      <c r="K494" s="320">
        <v>2309.5</v>
      </c>
      <c r="L494" s="320">
        <v>2166.4</v>
      </c>
      <c r="M494" s="320">
        <v>0.29315000000000002</v>
      </c>
      <c r="N494" s="1"/>
      <c r="O494" s="1"/>
    </row>
    <row r="495" spans="1:15" ht="12.75" customHeight="1">
      <c r="A495" s="30">
        <v>485</v>
      </c>
      <c r="B495" s="334" t="s">
        <v>279</v>
      </c>
      <c r="C495" s="320">
        <v>217.45</v>
      </c>
      <c r="D495" s="321">
        <v>218.63333333333333</v>
      </c>
      <c r="E495" s="321">
        <v>214.26666666666665</v>
      </c>
      <c r="F495" s="321">
        <v>211.08333333333331</v>
      </c>
      <c r="G495" s="321">
        <v>206.71666666666664</v>
      </c>
      <c r="H495" s="321">
        <v>221.81666666666666</v>
      </c>
      <c r="I495" s="321">
        <v>226.18333333333334</v>
      </c>
      <c r="J495" s="321">
        <v>229.36666666666667</v>
      </c>
      <c r="K495" s="320">
        <v>223</v>
      </c>
      <c r="L495" s="320">
        <v>215.45</v>
      </c>
      <c r="M495" s="320">
        <v>8.2305899999999994</v>
      </c>
      <c r="N495" s="1"/>
      <c r="O495" s="1"/>
    </row>
    <row r="496" spans="1:15" ht="12.75" customHeight="1">
      <c r="A496" s="30">
        <v>486</v>
      </c>
      <c r="B496" s="334" t="s">
        <v>555</v>
      </c>
      <c r="C496" s="320">
        <v>2105.5</v>
      </c>
      <c r="D496" s="321">
        <v>2084</v>
      </c>
      <c r="E496" s="321">
        <v>2046.0500000000002</v>
      </c>
      <c r="F496" s="321">
        <v>1986.6000000000001</v>
      </c>
      <c r="G496" s="321">
        <v>1948.6500000000003</v>
      </c>
      <c r="H496" s="321">
        <v>2143.4499999999998</v>
      </c>
      <c r="I496" s="321">
        <v>2181.3999999999996</v>
      </c>
      <c r="J496" s="321">
        <v>2240.85</v>
      </c>
      <c r="K496" s="320">
        <v>2121.9499999999998</v>
      </c>
      <c r="L496" s="320">
        <v>2024.55</v>
      </c>
      <c r="M496" s="320">
        <v>1.0476000000000001</v>
      </c>
      <c r="N496" s="1"/>
      <c r="O496" s="1"/>
    </row>
    <row r="497" spans="1:15" ht="12.75" customHeight="1">
      <c r="A497" s="30">
        <v>487</v>
      </c>
      <c r="B497" s="334" t="s">
        <v>548</v>
      </c>
      <c r="C497" s="320">
        <v>713.55</v>
      </c>
      <c r="D497" s="321">
        <v>724.38333333333333</v>
      </c>
      <c r="E497" s="321">
        <v>694.16666666666663</v>
      </c>
      <c r="F497" s="321">
        <v>674.7833333333333</v>
      </c>
      <c r="G497" s="321">
        <v>644.56666666666661</v>
      </c>
      <c r="H497" s="321">
        <v>743.76666666666665</v>
      </c>
      <c r="I497" s="321">
        <v>773.98333333333335</v>
      </c>
      <c r="J497" s="321">
        <v>793.36666666666667</v>
      </c>
      <c r="K497" s="320">
        <v>754.6</v>
      </c>
      <c r="L497" s="320">
        <v>705</v>
      </c>
      <c r="M497" s="320">
        <v>4.7108499999999998</v>
      </c>
      <c r="N497" s="1"/>
      <c r="O497" s="1"/>
    </row>
    <row r="498" spans="1:15" ht="12.75" customHeight="1">
      <c r="A498" s="30">
        <v>488</v>
      </c>
      <c r="B498" s="334" t="s">
        <v>547</v>
      </c>
      <c r="C498" s="320">
        <v>3367.3</v>
      </c>
      <c r="D498" s="321">
        <v>3365.6666666666665</v>
      </c>
      <c r="E498" s="321">
        <v>3319.4333333333329</v>
      </c>
      <c r="F498" s="321">
        <v>3271.5666666666666</v>
      </c>
      <c r="G498" s="321">
        <v>3225.333333333333</v>
      </c>
      <c r="H498" s="321">
        <v>3413.5333333333328</v>
      </c>
      <c r="I498" s="321">
        <v>3459.7666666666664</v>
      </c>
      <c r="J498" s="321">
        <v>3507.6333333333328</v>
      </c>
      <c r="K498" s="320">
        <v>3411.9</v>
      </c>
      <c r="L498" s="320">
        <v>3317.8</v>
      </c>
      <c r="M498" s="320">
        <v>0.27672000000000002</v>
      </c>
      <c r="N498" s="1"/>
      <c r="O498" s="1"/>
    </row>
    <row r="499" spans="1:15" ht="12.75" customHeight="1">
      <c r="A499" s="30">
        <v>489</v>
      </c>
      <c r="B499" s="334" t="s">
        <v>212</v>
      </c>
      <c r="C499" s="320">
        <v>1245.45</v>
      </c>
      <c r="D499" s="321">
        <v>1246.5333333333335</v>
      </c>
      <c r="E499" s="321">
        <v>1221.616666666667</v>
      </c>
      <c r="F499" s="321">
        <v>1197.7833333333335</v>
      </c>
      <c r="G499" s="321">
        <v>1172.866666666667</v>
      </c>
      <c r="H499" s="321">
        <v>1270.366666666667</v>
      </c>
      <c r="I499" s="321">
        <v>1295.2833333333335</v>
      </c>
      <c r="J499" s="321">
        <v>1319.116666666667</v>
      </c>
      <c r="K499" s="320">
        <v>1271.45</v>
      </c>
      <c r="L499" s="320">
        <v>1222.7</v>
      </c>
      <c r="M499" s="320">
        <v>7.6966299999999999</v>
      </c>
      <c r="N499" s="1"/>
      <c r="O499" s="1"/>
    </row>
    <row r="500" spans="1:15" ht="12.75" customHeight="1">
      <c r="A500" s="30">
        <v>490</v>
      </c>
      <c r="B500" s="334" t="s">
        <v>552</v>
      </c>
      <c r="C500" s="320">
        <v>438.15</v>
      </c>
      <c r="D500" s="321">
        <v>440.36666666666662</v>
      </c>
      <c r="E500" s="321">
        <v>432.78333333333325</v>
      </c>
      <c r="F500" s="321">
        <v>427.41666666666663</v>
      </c>
      <c r="G500" s="321">
        <v>419.83333333333326</v>
      </c>
      <c r="H500" s="321">
        <v>445.73333333333323</v>
      </c>
      <c r="I500" s="321">
        <v>453.31666666666661</v>
      </c>
      <c r="J500" s="321">
        <v>458.68333333333322</v>
      </c>
      <c r="K500" s="320">
        <v>447.95</v>
      </c>
      <c r="L500" s="320">
        <v>435</v>
      </c>
      <c r="M500" s="320">
        <v>3.39324</v>
      </c>
      <c r="N500" s="1"/>
      <c r="O500" s="1"/>
    </row>
    <row r="501" spans="1:15" ht="12.75" customHeight="1">
      <c r="A501" s="30">
        <v>491</v>
      </c>
      <c r="B501" s="334" t="s">
        <v>556</v>
      </c>
      <c r="C501" s="320">
        <v>202.05</v>
      </c>
      <c r="D501" s="321">
        <v>203.95000000000002</v>
      </c>
      <c r="E501" s="321">
        <v>193.20000000000005</v>
      </c>
      <c r="F501" s="321">
        <v>184.35000000000002</v>
      </c>
      <c r="G501" s="321">
        <v>173.60000000000005</v>
      </c>
      <c r="H501" s="321">
        <v>212.80000000000004</v>
      </c>
      <c r="I501" s="321">
        <v>223.54999999999998</v>
      </c>
      <c r="J501" s="321">
        <v>232.40000000000003</v>
      </c>
      <c r="K501" s="320">
        <v>214.7</v>
      </c>
      <c r="L501" s="320">
        <v>195.1</v>
      </c>
      <c r="M501" s="320">
        <v>17.181180000000001</v>
      </c>
      <c r="N501" s="1"/>
      <c r="O501" s="1"/>
    </row>
    <row r="502" spans="1:15" ht="12.75" customHeight="1">
      <c r="A502" s="30">
        <v>492</v>
      </c>
      <c r="B502" s="334" t="s">
        <v>557</v>
      </c>
      <c r="C502" s="320">
        <v>90.65</v>
      </c>
      <c r="D502" s="321">
        <v>91.59999999999998</v>
      </c>
      <c r="E502" s="321">
        <v>86.899999999999963</v>
      </c>
      <c r="F502" s="321">
        <v>83.149999999999977</v>
      </c>
      <c r="G502" s="321">
        <v>78.44999999999996</v>
      </c>
      <c r="H502" s="321">
        <v>95.349999999999966</v>
      </c>
      <c r="I502" s="321">
        <v>100.04999999999998</v>
      </c>
      <c r="J502" s="321">
        <v>103.79999999999997</v>
      </c>
      <c r="K502" s="320">
        <v>96.3</v>
      </c>
      <c r="L502" s="320">
        <v>87.85</v>
      </c>
      <c r="M502" s="320">
        <v>44.812170000000002</v>
      </c>
      <c r="N502" s="1"/>
      <c r="O502" s="1"/>
    </row>
    <row r="503" spans="1:15" ht="12.75" customHeight="1">
      <c r="A503" s="30">
        <v>493</v>
      </c>
      <c r="B503" s="334" t="s">
        <v>558</v>
      </c>
      <c r="C503" s="320">
        <v>477.95</v>
      </c>
      <c r="D503" s="321">
        <v>480.38333333333327</v>
      </c>
      <c r="E503" s="321">
        <v>471.61666666666656</v>
      </c>
      <c r="F503" s="321">
        <v>465.2833333333333</v>
      </c>
      <c r="G503" s="321">
        <v>456.51666666666659</v>
      </c>
      <c r="H503" s="321">
        <v>486.71666666666653</v>
      </c>
      <c r="I503" s="321">
        <v>495.48333333333329</v>
      </c>
      <c r="J503" s="321">
        <v>501.81666666666649</v>
      </c>
      <c r="K503" s="320">
        <v>489.15</v>
      </c>
      <c r="L503" s="320">
        <v>474.05</v>
      </c>
      <c r="M503" s="320">
        <v>2.1154199999999999</v>
      </c>
      <c r="N503" s="1"/>
      <c r="O503" s="1"/>
    </row>
    <row r="504" spans="1:15" ht="12.75" customHeight="1">
      <c r="A504" s="30">
        <v>494</v>
      </c>
      <c r="B504" s="334" t="s">
        <v>281</v>
      </c>
      <c r="C504" s="320">
        <v>1595.9</v>
      </c>
      <c r="D504" s="321">
        <v>1606.45</v>
      </c>
      <c r="E504" s="321">
        <v>1566.45</v>
      </c>
      <c r="F504" s="321">
        <v>1537</v>
      </c>
      <c r="G504" s="321">
        <v>1497</v>
      </c>
      <c r="H504" s="321">
        <v>1635.9</v>
      </c>
      <c r="I504" s="321">
        <v>1675.9</v>
      </c>
      <c r="J504" s="321">
        <v>1705.3500000000001</v>
      </c>
      <c r="K504" s="320">
        <v>1646.45</v>
      </c>
      <c r="L504" s="320">
        <v>1577</v>
      </c>
      <c r="M504" s="320">
        <v>3.4176700000000002</v>
      </c>
      <c r="N504" s="1"/>
      <c r="O504" s="1"/>
    </row>
    <row r="505" spans="1:15" ht="12.75" customHeight="1">
      <c r="A505" s="30">
        <v>495</v>
      </c>
      <c r="B505" s="334" t="s">
        <v>213</v>
      </c>
      <c r="C505" s="320">
        <v>530.45000000000005</v>
      </c>
      <c r="D505" s="321">
        <v>534.01666666666665</v>
      </c>
      <c r="E505" s="321">
        <v>522.48333333333335</v>
      </c>
      <c r="F505" s="321">
        <v>514.51666666666665</v>
      </c>
      <c r="G505" s="321">
        <v>502.98333333333335</v>
      </c>
      <c r="H505" s="321">
        <v>541.98333333333335</v>
      </c>
      <c r="I505" s="321">
        <v>553.51666666666665</v>
      </c>
      <c r="J505" s="321">
        <v>561.48333333333335</v>
      </c>
      <c r="K505" s="320">
        <v>545.54999999999995</v>
      </c>
      <c r="L505" s="320">
        <v>526.04999999999995</v>
      </c>
      <c r="M505" s="320">
        <v>66.430040000000005</v>
      </c>
      <c r="N505" s="1"/>
      <c r="O505" s="1"/>
    </row>
    <row r="506" spans="1:15" ht="12.75" customHeight="1">
      <c r="A506" s="30">
        <v>496</v>
      </c>
      <c r="B506" s="334" t="s">
        <v>559</v>
      </c>
      <c r="C506" s="320">
        <v>285.64999999999998</v>
      </c>
      <c r="D506" s="321">
        <v>287.4666666666667</v>
      </c>
      <c r="E506" s="321">
        <v>280.13333333333338</v>
      </c>
      <c r="F506" s="321">
        <v>274.61666666666667</v>
      </c>
      <c r="G506" s="321">
        <v>267.28333333333336</v>
      </c>
      <c r="H506" s="321">
        <v>292.98333333333341</v>
      </c>
      <c r="I506" s="321">
        <v>300.31666666666666</v>
      </c>
      <c r="J506" s="321">
        <v>305.83333333333343</v>
      </c>
      <c r="K506" s="320">
        <v>294.8</v>
      </c>
      <c r="L506" s="320">
        <v>281.95</v>
      </c>
      <c r="M506" s="320">
        <v>3.7722000000000002</v>
      </c>
      <c r="N506" s="1"/>
      <c r="O506" s="1"/>
    </row>
    <row r="507" spans="1:15" ht="12.75" customHeight="1">
      <c r="A507" s="30">
        <v>497</v>
      </c>
      <c r="B507" s="334" t="s">
        <v>282</v>
      </c>
      <c r="C507" s="320">
        <v>13.75</v>
      </c>
      <c r="D507" s="321">
        <v>13.833333333333334</v>
      </c>
      <c r="E507" s="321">
        <v>13.466666666666669</v>
      </c>
      <c r="F507" s="321">
        <v>13.183333333333335</v>
      </c>
      <c r="G507" s="321">
        <v>12.81666666666667</v>
      </c>
      <c r="H507" s="321">
        <v>14.116666666666667</v>
      </c>
      <c r="I507" s="321">
        <v>14.483333333333331</v>
      </c>
      <c r="J507" s="321">
        <v>14.766666666666666</v>
      </c>
      <c r="K507" s="320">
        <v>14.2</v>
      </c>
      <c r="L507" s="320">
        <v>13.55</v>
      </c>
      <c r="M507" s="320">
        <v>756.12703999999997</v>
      </c>
      <c r="N507" s="1"/>
      <c r="O507" s="1"/>
    </row>
    <row r="508" spans="1:15" ht="12.75" customHeight="1">
      <c r="A508" s="30">
        <v>498</v>
      </c>
      <c r="B508" s="353" t="s">
        <v>214</v>
      </c>
      <c r="C508" s="354">
        <v>267.64999999999998</v>
      </c>
      <c r="D508" s="354">
        <v>269.86666666666662</v>
      </c>
      <c r="E508" s="354">
        <v>259.23333333333323</v>
      </c>
      <c r="F508" s="354">
        <v>250.81666666666661</v>
      </c>
      <c r="G508" s="354">
        <v>240.18333333333322</v>
      </c>
      <c r="H508" s="354">
        <v>278.28333333333325</v>
      </c>
      <c r="I508" s="354">
        <v>288.91666666666657</v>
      </c>
      <c r="J508" s="353">
        <v>297.33333333333326</v>
      </c>
      <c r="K508" s="353">
        <v>280.5</v>
      </c>
      <c r="L508" s="353">
        <v>261.45</v>
      </c>
      <c r="M508" s="270">
        <v>107.74664</v>
      </c>
      <c r="N508" s="1"/>
      <c r="O508" s="1"/>
    </row>
    <row r="509" spans="1:15" ht="12.75" customHeight="1">
      <c r="A509" s="30">
        <v>499</v>
      </c>
      <c r="B509" s="353" t="s">
        <v>560</v>
      </c>
      <c r="C509" s="354">
        <v>323.35000000000002</v>
      </c>
      <c r="D509" s="354">
        <v>331.43333333333334</v>
      </c>
      <c r="E509" s="354">
        <v>312.91666666666669</v>
      </c>
      <c r="F509" s="354">
        <v>302.48333333333335</v>
      </c>
      <c r="G509" s="354">
        <v>283.9666666666667</v>
      </c>
      <c r="H509" s="354">
        <v>341.86666666666667</v>
      </c>
      <c r="I509" s="354">
        <v>360.38333333333333</v>
      </c>
      <c r="J509" s="353">
        <v>370.81666666666666</v>
      </c>
      <c r="K509" s="353">
        <v>349.95</v>
      </c>
      <c r="L509" s="353">
        <v>321</v>
      </c>
      <c r="M509" s="270">
        <v>12.782080000000001</v>
      </c>
      <c r="N509" s="1"/>
      <c r="O509" s="1"/>
    </row>
    <row r="510" spans="1:15" ht="12.75" customHeight="1">
      <c r="A510" s="30">
        <v>500</v>
      </c>
      <c r="B510" s="353" t="s">
        <v>561</v>
      </c>
      <c r="C510" s="354">
        <v>1616.5</v>
      </c>
      <c r="D510" s="354">
        <v>1621.8833333333332</v>
      </c>
      <c r="E510" s="354">
        <v>1574.6166666666663</v>
      </c>
      <c r="F510" s="354">
        <v>1532.7333333333331</v>
      </c>
      <c r="G510" s="354">
        <v>1485.4666666666662</v>
      </c>
      <c r="H510" s="354">
        <v>1663.7666666666664</v>
      </c>
      <c r="I510" s="354">
        <v>1711.0333333333333</v>
      </c>
      <c r="J510" s="353">
        <v>1752.9166666666665</v>
      </c>
      <c r="K510" s="353">
        <v>1669.15</v>
      </c>
      <c r="L510" s="353">
        <v>1580</v>
      </c>
      <c r="M510" s="270">
        <v>0.20865</v>
      </c>
      <c r="N510" s="1"/>
      <c r="O510" s="1"/>
    </row>
    <row r="511" spans="1:15" ht="12.75" customHeight="1">
      <c r="A511" s="30"/>
      <c r="B511" s="353"/>
      <c r="C511" s="354"/>
      <c r="D511" s="354"/>
      <c r="E511" s="354"/>
      <c r="F511" s="354"/>
      <c r="G511" s="354"/>
      <c r="H511" s="354"/>
      <c r="I511" s="354"/>
      <c r="J511" s="353"/>
      <c r="K511" s="353"/>
      <c r="L511" s="353"/>
      <c r="M511" s="270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F10" sqref="F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1"/>
      <c r="B5" s="472"/>
      <c r="C5" s="471"/>
      <c r="D5" s="472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8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563</v>
      </c>
      <c r="B7" s="473" t="s">
        <v>564</v>
      </c>
      <c r="C7" s="472"/>
      <c r="D7" s="7">
        <f>Main!B10</f>
        <v>44671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565</v>
      </c>
      <c r="B9" s="85" t="s">
        <v>566</v>
      </c>
      <c r="C9" s="85" t="s">
        <v>567</v>
      </c>
      <c r="D9" s="85" t="s">
        <v>568</v>
      </c>
      <c r="E9" s="85" t="s">
        <v>569</v>
      </c>
      <c r="F9" s="85" t="s">
        <v>570</v>
      </c>
      <c r="G9" s="85" t="s">
        <v>571</v>
      </c>
      <c r="H9" s="85" t="s">
        <v>572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44670</v>
      </c>
      <c r="B10" s="29">
        <v>540615</v>
      </c>
      <c r="C10" s="28" t="s">
        <v>1075</v>
      </c>
      <c r="D10" s="28" t="s">
        <v>1076</v>
      </c>
      <c r="E10" s="28" t="s">
        <v>573</v>
      </c>
      <c r="F10" s="87">
        <v>900000</v>
      </c>
      <c r="G10" s="29">
        <v>2.25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44670</v>
      </c>
      <c r="B11" s="29">
        <v>540615</v>
      </c>
      <c r="C11" s="28" t="s">
        <v>1075</v>
      </c>
      <c r="D11" s="28" t="s">
        <v>1077</v>
      </c>
      <c r="E11" s="28" t="s">
        <v>573</v>
      </c>
      <c r="F11" s="87">
        <v>1050000</v>
      </c>
      <c r="G11" s="29">
        <v>2.25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44670</v>
      </c>
      <c r="B12" s="29">
        <v>540615</v>
      </c>
      <c r="C12" s="28" t="s">
        <v>1075</v>
      </c>
      <c r="D12" s="28" t="s">
        <v>1078</v>
      </c>
      <c r="E12" s="28" t="s">
        <v>574</v>
      </c>
      <c r="F12" s="87">
        <v>1500000</v>
      </c>
      <c r="G12" s="29">
        <v>2.25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44670</v>
      </c>
      <c r="B13" s="29">
        <v>540615</v>
      </c>
      <c r="C13" s="28" t="s">
        <v>1075</v>
      </c>
      <c r="D13" s="28" t="s">
        <v>1079</v>
      </c>
      <c r="E13" s="28" t="s">
        <v>574</v>
      </c>
      <c r="F13" s="87">
        <v>530000</v>
      </c>
      <c r="G13" s="29">
        <v>2.25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44670</v>
      </c>
      <c r="B14" s="29">
        <v>540615</v>
      </c>
      <c r="C14" s="28" t="s">
        <v>1075</v>
      </c>
      <c r="D14" s="28" t="s">
        <v>1080</v>
      </c>
      <c r="E14" s="28" t="s">
        <v>574</v>
      </c>
      <c r="F14" s="87">
        <v>540000</v>
      </c>
      <c r="G14" s="29">
        <v>2.25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44670</v>
      </c>
      <c r="B15" s="29">
        <v>540615</v>
      </c>
      <c r="C15" s="28" t="s">
        <v>1075</v>
      </c>
      <c r="D15" s="28" t="s">
        <v>1081</v>
      </c>
      <c r="E15" s="28" t="s">
        <v>573</v>
      </c>
      <c r="F15" s="87">
        <v>2844495</v>
      </c>
      <c r="G15" s="29">
        <v>2.25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44670</v>
      </c>
      <c r="B16" s="29">
        <v>540615</v>
      </c>
      <c r="C16" s="28" t="s">
        <v>1075</v>
      </c>
      <c r="D16" s="28" t="s">
        <v>1081</v>
      </c>
      <c r="E16" s="28" t="s">
        <v>574</v>
      </c>
      <c r="F16" s="87">
        <v>674495</v>
      </c>
      <c r="G16" s="29">
        <v>2.2999999999999998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44670</v>
      </c>
      <c r="B17" s="29">
        <v>540615</v>
      </c>
      <c r="C17" s="28" t="s">
        <v>1075</v>
      </c>
      <c r="D17" s="28" t="s">
        <v>1082</v>
      </c>
      <c r="E17" s="28" t="s">
        <v>574</v>
      </c>
      <c r="F17" s="87">
        <v>5000000</v>
      </c>
      <c r="G17" s="29">
        <v>2.25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44670</v>
      </c>
      <c r="B18" s="29">
        <v>540615</v>
      </c>
      <c r="C18" s="28" t="s">
        <v>1075</v>
      </c>
      <c r="D18" s="28" t="s">
        <v>1083</v>
      </c>
      <c r="E18" s="28" t="s">
        <v>573</v>
      </c>
      <c r="F18" s="87">
        <v>1563000</v>
      </c>
      <c r="G18" s="29">
        <v>2.2599999999999998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44670</v>
      </c>
      <c r="B19" s="29">
        <v>540615</v>
      </c>
      <c r="C19" s="28" t="s">
        <v>1075</v>
      </c>
      <c r="D19" s="28" t="s">
        <v>1084</v>
      </c>
      <c r="E19" s="28" t="s">
        <v>573</v>
      </c>
      <c r="F19" s="87">
        <v>540000</v>
      </c>
      <c r="G19" s="29">
        <v>2.2599999999999998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44670</v>
      </c>
      <c r="B20" s="29">
        <v>540615</v>
      </c>
      <c r="C20" s="28" t="s">
        <v>1075</v>
      </c>
      <c r="D20" s="28" t="s">
        <v>1034</v>
      </c>
      <c r="E20" s="28" t="s">
        <v>574</v>
      </c>
      <c r="F20" s="87">
        <v>1000000</v>
      </c>
      <c r="G20" s="29">
        <v>2.25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44670</v>
      </c>
      <c r="B21" s="29">
        <v>539773</v>
      </c>
      <c r="C21" s="28" t="s">
        <v>1028</v>
      </c>
      <c r="D21" s="28" t="s">
        <v>1085</v>
      </c>
      <c r="E21" s="28" t="s">
        <v>574</v>
      </c>
      <c r="F21" s="87">
        <v>332690</v>
      </c>
      <c r="G21" s="29">
        <v>5.46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44670</v>
      </c>
      <c r="B22" s="29">
        <v>539773</v>
      </c>
      <c r="C22" s="28" t="s">
        <v>1028</v>
      </c>
      <c r="D22" s="28" t="s">
        <v>1086</v>
      </c>
      <c r="E22" s="28" t="s">
        <v>574</v>
      </c>
      <c r="F22" s="87">
        <v>300000</v>
      </c>
      <c r="G22" s="29">
        <v>5.47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44670</v>
      </c>
      <c r="B23" s="29">
        <v>539773</v>
      </c>
      <c r="C23" s="28" t="s">
        <v>1028</v>
      </c>
      <c r="D23" s="28" t="s">
        <v>1029</v>
      </c>
      <c r="E23" s="28" t="s">
        <v>574</v>
      </c>
      <c r="F23" s="87">
        <v>400000</v>
      </c>
      <c r="G23" s="29">
        <v>5.47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44670</v>
      </c>
      <c r="B24" s="29">
        <v>539621</v>
      </c>
      <c r="C24" s="28" t="s">
        <v>1010</v>
      </c>
      <c r="D24" s="28" t="s">
        <v>1087</v>
      </c>
      <c r="E24" s="28" t="s">
        <v>574</v>
      </c>
      <c r="F24" s="87">
        <v>450000</v>
      </c>
      <c r="G24" s="29">
        <v>4.4400000000000004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44670</v>
      </c>
      <c r="B25" s="29">
        <v>539621</v>
      </c>
      <c r="C25" s="28" t="s">
        <v>1010</v>
      </c>
      <c r="D25" s="28" t="s">
        <v>1030</v>
      </c>
      <c r="E25" s="28" t="s">
        <v>574</v>
      </c>
      <c r="F25" s="87">
        <v>2552248</v>
      </c>
      <c r="G25" s="29">
        <v>4.4400000000000004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44670</v>
      </c>
      <c r="B26" s="29">
        <v>539621</v>
      </c>
      <c r="C26" s="28" t="s">
        <v>1010</v>
      </c>
      <c r="D26" s="28" t="s">
        <v>1088</v>
      </c>
      <c r="E26" s="28" t="s">
        <v>573</v>
      </c>
      <c r="F26" s="87">
        <v>350000</v>
      </c>
      <c r="G26" s="29">
        <v>4.43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44670</v>
      </c>
      <c r="B27" s="29">
        <v>539662</v>
      </c>
      <c r="C27" s="28" t="s">
        <v>1032</v>
      </c>
      <c r="D27" s="28" t="s">
        <v>1089</v>
      </c>
      <c r="E27" s="28" t="s">
        <v>573</v>
      </c>
      <c r="F27" s="87">
        <v>63335</v>
      </c>
      <c r="G27" s="29">
        <v>149.02000000000001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44670</v>
      </c>
      <c r="B28" s="29">
        <v>539662</v>
      </c>
      <c r="C28" s="28" t="s">
        <v>1032</v>
      </c>
      <c r="D28" s="28" t="s">
        <v>1090</v>
      </c>
      <c r="E28" s="28" t="s">
        <v>573</v>
      </c>
      <c r="F28" s="87">
        <v>32335</v>
      </c>
      <c r="G28" s="29">
        <v>136.52000000000001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44670</v>
      </c>
      <c r="B29" s="29">
        <v>539662</v>
      </c>
      <c r="C29" s="28" t="s">
        <v>1032</v>
      </c>
      <c r="D29" s="28" t="s">
        <v>1090</v>
      </c>
      <c r="E29" s="28" t="s">
        <v>574</v>
      </c>
      <c r="F29" s="87">
        <v>59335</v>
      </c>
      <c r="G29" s="29">
        <v>149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44670</v>
      </c>
      <c r="B30" s="29">
        <v>522001</v>
      </c>
      <c r="C30" s="28" t="s">
        <v>1091</v>
      </c>
      <c r="D30" s="28" t="s">
        <v>1092</v>
      </c>
      <c r="E30" s="28" t="s">
        <v>574</v>
      </c>
      <c r="F30" s="87">
        <v>27280</v>
      </c>
      <c r="G30" s="29">
        <v>23.35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44670</v>
      </c>
      <c r="B31" s="29">
        <v>543516</v>
      </c>
      <c r="C31" s="28" t="s">
        <v>1093</v>
      </c>
      <c r="D31" s="28" t="s">
        <v>1094</v>
      </c>
      <c r="E31" s="28" t="s">
        <v>573</v>
      </c>
      <c r="F31" s="87">
        <v>14000</v>
      </c>
      <c r="G31" s="29">
        <v>51.36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44670</v>
      </c>
      <c r="B32" s="29">
        <v>543516</v>
      </c>
      <c r="C32" s="28" t="s">
        <v>1093</v>
      </c>
      <c r="D32" s="28" t="s">
        <v>1094</v>
      </c>
      <c r="E32" s="28" t="s">
        <v>574</v>
      </c>
      <c r="F32" s="87">
        <v>2000</v>
      </c>
      <c r="G32" s="29">
        <v>54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44670</v>
      </c>
      <c r="B33" s="29">
        <v>542724</v>
      </c>
      <c r="C33" s="28" t="s">
        <v>1095</v>
      </c>
      <c r="D33" s="28" t="s">
        <v>1031</v>
      </c>
      <c r="E33" s="28" t="s">
        <v>573</v>
      </c>
      <c r="F33" s="87">
        <v>312635</v>
      </c>
      <c r="G33" s="29">
        <v>7.63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44670</v>
      </c>
      <c r="B34" s="29">
        <v>542724</v>
      </c>
      <c r="C34" s="28" t="s">
        <v>1095</v>
      </c>
      <c r="D34" s="28" t="s">
        <v>1031</v>
      </c>
      <c r="E34" s="28" t="s">
        <v>574</v>
      </c>
      <c r="F34" s="87">
        <v>613</v>
      </c>
      <c r="G34" s="29">
        <v>7.81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44670</v>
      </c>
      <c r="B35" s="29">
        <v>540936</v>
      </c>
      <c r="C35" s="28" t="s">
        <v>1096</v>
      </c>
      <c r="D35" s="28" t="s">
        <v>1097</v>
      </c>
      <c r="E35" s="28" t="s">
        <v>573</v>
      </c>
      <c r="F35" s="87">
        <v>100000</v>
      </c>
      <c r="G35" s="29">
        <v>13.84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44670</v>
      </c>
      <c r="B36" s="29">
        <v>524590</v>
      </c>
      <c r="C36" s="28" t="s">
        <v>1098</v>
      </c>
      <c r="D36" s="28" t="s">
        <v>1099</v>
      </c>
      <c r="E36" s="28" t="s">
        <v>573</v>
      </c>
      <c r="F36" s="87">
        <v>20000</v>
      </c>
      <c r="G36" s="29">
        <v>53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44670</v>
      </c>
      <c r="B37" s="29">
        <v>540377</v>
      </c>
      <c r="C37" s="28" t="s">
        <v>1100</v>
      </c>
      <c r="D37" s="28" t="s">
        <v>1101</v>
      </c>
      <c r="E37" s="28" t="s">
        <v>574</v>
      </c>
      <c r="F37" s="87">
        <v>18000</v>
      </c>
      <c r="G37" s="29">
        <v>57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44670</v>
      </c>
      <c r="B38" s="29">
        <v>540377</v>
      </c>
      <c r="C38" s="28" t="s">
        <v>1100</v>
      </c>
      <c r="D38" s="28" t="s">
        <v>1102</v>
      </c>
      <c r="E38" s="28" t="s">
        <v>574</v>
      </c>
      <c r="F38" s="87">
        <v>24000</v>
      </c>
      <c r="G38" s="29">
        <v>57.38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44670</v>
      </c>
      <c r="B39" s="29">
        <v>540377</v>
      </c>
      <c r="C39" s="28" t="s">
        <v>1100</v>
      </c>
      <c r="D39" s="28" t="s">
        <v>1103</v>
      </c>
      <c r="E39" s="28" t="s">
        <v>573</v>
      </c>
      <c r="F39" s="87">
        <v>18000</v>
      </c>
      <c r="G39" s="29">
        <v>56.5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44670</v>
      </c>
      <c r="B40" s="29">
        <v>540377</v>
      </c>
      <c r="C40" s="28" t="s">
        <v>1100</v>
      </c>
      <c r="D40" s="28" t="s">
        <v>1104</v>
      </c>
      <c r="E40" s="28" t="s">
        <v>573</v>
      </c>
      <c r="F40" s="87">
        <v>18000</v>
      </c>
      <c r="G40" s="29">
        <v>57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44670</v>
      </c>
      <c r="B41" s="29">
        <v>540377</v>
      </c>
      <c r="C41" s="28" t="s">
        <v>1100</v>
      </c>
      <c r="D41" s="28" t="s">
        <v>1105</v>
      </c>
      <c r="E41" s="28" t="s">
        <v>573</v>
      </c>
      <c r="F41" s="87">
        <v>36000</v>
      </c>
      <c r="G41" s="29">
        <v>58.75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44670</v>
      </c>
      <c r="B42" s="29">
        <v>541983</v>
      </c>
      <c r="C42" s="28" t="s">
        <v>1106</v>
      </c>
      <c r="D42" s="28" t="s">
        <v>1107</v>
      </c>
      <c r="E42" s="28" t="s">
        <v>573</v>
      </c>
      <c r="F42" s="87">
        <v>61000</v>
      </c>
      <c r="G42" s="29">
        <v>10.87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44670</v>
      </c>
      <c r="B43" s="29">
        <v>541983</v>
      </c>
      <c r="C43" s="28" t="s">
        <v>1106</v>
      </c>
      <c r="D43" s="28" t="s">
        <v>1107</v>
      </c>
      <c r="E43" s="28" t="s">
        <v>574</v>
      </c>
      <c r="F43" s="87">
        <v>20000</v>
      </c>
      <c r="G43" s="29">
        <v>11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44670</v>
      </c>
      <c r="B44" s="29">
        <v>541983</v>
      </c>
      <c r="C44" s="28" t="s">
        <v>1106</v>
      </c>
      <c r="D44" s="28" t="s">
        <v>1108</v>
      </c>
      <c r="E44" s="28" t="s">
        <v>574</v>
      </c>
      <c r="F44" s="87">
        <v>102000</v>
      </c>
      <c r="G44" s="29">
        <v>10.92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44670</v>
      </c>
      <c r="B45" s="29">
        <v>535730</v>
      </c>
      <c r="C45" s="28" t="s">
        <v>1109</v>
      </c>
      <c r="D45" s="28" t="s">
        <v>1110</v>
      </c>
      <c r="E45" s="28" t="s">
        <v>573</v>
      </c>
      <c r="F45" s="87">
        <v>1200001</v>
      </c>
      <c r="G45" s="29">
        <v>3.03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44670</v>
      </c>
      <c r="B46" s="29">
        <v>535730</v>
      </c>
      <c r="C46" s="28" t="s">
        <v>1109</v>
      </c>
      <c r="D46" s="28" t="s">
        <v>1110</v>
      </c>
      <c r="E46" s="28" t="s">
        <v>574</v>
      </c>
      <c r="F46" s="87">
        <v>3</v>
      </c>
      <c r="G46" s="29">
        <v>3.25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44670</v>
      </c>
      <c r="B47" s="29">
        <v>531328</v>
      </c>
      <c r="C47" s="28" t="s">
        <v>1111</v>
      </c>
      <c r="D47" s="28" t="s">
        <v>1112</v>
      </c>
      <c r="E47" s="28" t="s">
        <v>574</v>
      </c>
      <c r="F47" s="87">
        <v>858480</v>
      </c>
      <c r="G47" s="29">
        <v>1.03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44670</v>
      </c>
      <c r="B48" s="29">
        <v>531328</v>
      </c>
      <c r="C48" s="28" t="s">
        <v>1111</v>
      </c>
      <c r="D48" s="28" t="s">
        <v>1113</v>
      </c>
      <c r="E48" s="28" t="s">
        <v>574</v>
      </c>
      <c r="F48" s="87">
        <v>1700000</v>
      </c>
      <c r="G48" s="29">
        <v>1.03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44670</v>
      </c>
      <c r="B49" s="29">
        <v>541352</v>
      </c>
      <c r="C49" s="28" t="s">
        <v>1114</v>
      </c>
      <c r="D49" s="28" t="s">
        <v>1115</v>
      </c>
      <c r="E49" s="28" t="s">
        <v>573</v>
      </c>
      <c r="F49" s="87">
        <v>70000</v>
      </c>
      <c r="G49" s="29">
        <v>143.32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44670</v>
      </c>
      <c r="B50" s="29">
        <v>541352</v>
      </c>
      <c r="C50" s="28" t="s">
        <v>1114</v>
      </c>
      <c r="D50" s="28" t="s">
        <v>1116</v>
      </c>
      <c r="E50" s="28" t="s">
        <v>574</v>
      </c>
      <c r="F50" s="87">
        <v>70000</v>
      </c>
      <c r="G50" s="29">
        <v>143.32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44670</v>
      </c>
      <c r="B51" s="29">
        <v>539594</v>
      </c>
      <c r="C51" s="28" t="s">
        <v>1117</v>
      </c>
      <c r="D51" s="28" t="s">
        <v>1118</v>
      </c>
      <c r="E51" s="28" t="s">
        <v>574</v>
      </c>
      <c r="F51" s="87">
        <v>2600000</v>
      </c>
      <c r="G51" s="29">
        <v>28.9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44670</v>
      </c>
      <c r="B52" s="29">
        <v>542801</v>
      </c>
      <c r="C52" s="28" t="s">
        <v>1119</v>
      </c>
      <c r="D52" s="28" t="s">
        <v>1108</v>
      </c>
      <c r="E52" s="28" t="s">
        <v>573</v>
      </c>
      <c r="F52" s="87">
        <v>14000</v>
      </c>
      <c r="G52" s="29">
        <v>47.71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44670</v>
      </c>
      <c r="B53" s="29">
        <v>531494</v>
      </c>
      <c r="C53" s="28" t="s">
        <v>1035</v>
      </c>
      <c r="D53" s="28" t="s">
        <v>1120</v>
      </c>
      <c r="E53" s="28" t="s">
        <v>573</v>
      </c>
      <c r="F53" s="87">
        <v>130000</v>
      </c>
      <c r="G53" s="29">
        <v>67.34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44670</v>
      </c>
      <c r="B54" s="29">
        <v>514332</v>
      </c>
      <c r="C54" s="28" t="s">
        <v>1121</v>
      </c>
      <c r="D54" s="28" t="s">
        <v>1122</v>
      </c>
      <c r="E54" s="28" t="s">
        <v>574</v>
      </c>
      <c r="F54" s="87">
        <v>118604</v>
      </c>
      <c r="G54" s="29">
        <v>18.96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44670</v>
      </c>
      <c r="B55" s="29">
        <v>514332</v>
      </c>
      <c r="C55" s="28" t="s">
        <v>1121</v>
      </c>
      <c r="D55" s="28" t="s">
        <v>1123</v>
      </c>
      <c r="E55" s="28" t="s">
        <v>573</v>
      </c>
      <c r="F55" s="87">
        <v>55460</v>
      </c>
      <c r="G55" s="29">
        <v>19.02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44670</v>
      </c>
      <c r="B56" s="29">
        <v>540243</v>
      </c>
      <c r="C56" s="28" t="s">
        <v>1036</v>
      </c>
      <c r="D56" s="28" t="s">
        <v>1124</v>
      </c>
      <c r="E56" s="28" t="s">
        <v>574</v>
      </c>
      <c r="F56" s="87">
        <v>15000</v>
      </c>
      <c r="G56" s="29">
        <v>19.73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44670</v>
      </c>
      <c r="B57" s="29">
        <v>538874</v>
      </c>
      <c r="C57" s="28" t="s">
        <v>1125</v>
      </c>
      <c r="D57" s="28" t="s">
        <v>1126</v>
      </c>
      <c r="E57" s="28" t="s">
        <v>574</v>
      </c>
      <c r="F57" s="87">
        <v>48000</v>
      </c>
      <c r="G57" s="29">
        <v>12.71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44670</v>
      </c>
      <c r="B58" s="29">
        <v>538537</v>
      </c>
      <c r="C58" s="28" t="s">
        <v>1127</v>
      </c>
      <c r="D58" s="28" t="s">
        <v>1128</v>
      </c>
      <c r="E58" s="28" t="s">
        <v>574</v>
      </c>
      <c r="F58" s="87">
        <v>98860</v>
      </c>
      <c r="G58" s="29">
        <v>2.2999999999999998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44670</v>
      </c>
      <c r="B59" s="29">
        <v>540386</v>
      </c>
      <c r="C59" s="28" t="s">
        <v>952</v>
      </c>
      <c r="D59" s="28" t="s">
        <v>1129</v>
      </c>
      <c r="E59" s="28" t="s">
        <v>574</v>
      </c>
      <c r="F59" s="87">
        <v>50000</v>
      </c>
      <c r="G59" s="29">
        <v>17.36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44670</v>
      </c>
      <c r="B60" s="29">
        <v>523260</v>
      </c>
      <c r="C60" s="28" t="s">
        <v>1038</v>
      </c>
      <c r="D60" s="28" t="s">
        <v>1130</v>
      </c>
      <c r="E60" s="28" t="s">
        <v>573</v>
      </c>
      <c r="F60" s="87">
        <v>94925</v>
      </c>
      <c r="G60" s="29">
        <v>32.31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44670</v>
      </c>
      <c r="B61" s="29">
        <v>523260</v>
      </c>
      <c r="C61" s="28" t="s">
        <v>1038</v>
      </c>
      <c r="D61" s="28" t="s">
        <v>1130</v>
      </c>
      <c r="E61" s="28" t="s">
        <v>574</v>
      </c>
      <c r="F61" s="87">
        <v>79170</v>
      </c>
      <c r="G61" s="29">
        <v>32.43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44670</v>
      </c>
      <c r="B62" s="29">
        <v>523260</v>
      </c>
      <c r="C62" s="28" t="s">
        <v>1038</v>
      </c>
      <c r="D62" s="28" t="s">
        <v>1039</v>
      </c>
      <c r="E62" s="28" t="s">
        <v>573</v>
      </c>
      <c r="F62" s="87">
        <v>10000</v>
      </c>
      <c r="G62" s="29">
        <v>30.9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44670</v>
      </c>
      <c r="B63" s="29">
        <v>523260</v>
      </c>
      <c r="C63" s="28" t="s">
        <v>1038</v>
      </c>
      <c r="D63" s="28" t="s">
        <v>1039</v>
      </c>
      <c r="E63" s="28" t="s">
        <v>574</v>
      </c>
      <c r="F63" s="87">
        <v>170000</v>
      </c>
      <c r="G63" s="29">
        <v>33.07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44670</v>
      </c>
      <c r="B64" s="29">
        <v>539673</v>
      </c>
      <c r="C64" s="28" t="s">
        <v>1131</v>
      </c>
      <c r="D64" s="28" t="s">
        <v>1132</v>
      </c>
      <c r="E64" s="28" t="s">
        <v>574</v>
      </c>
      <c r="F64" s="87">
        <v>9290</v>
      </c>
      <c r="G64" s="29">
        <v>25.5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44670</v>
      </c>
      <c r="B65" s="29">
        <v>512624</v>
      </c>
      <c r="C65" s="28" t="s">
        <v>1133</v>
      </c>
      <c r="D65" s="28" t="s">
        <v>1134</v>
      </c>
      <c r="E65" s="28" t="s">
        <v>573</v>
      </c>
      <c r="F65" s="87">
        <v>193025</v>
      </c>
      <c r="G65" s="29">
        <v>2.54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44670</v>
      </c>
      <c r="B66" s="29">
        <v>542383</v>
      </c>
      <c r="C66" s="28" t="s">
        <v>1056</v>
      </c>
      <c r="D66" s="28" t="s">
        <v>1135</v>
      </c>
      <c r="E66" s="28" t="s">
        <v>574</v>
      </c>
      <c r="F66" s="87">
        <v>168000</v>
      </c>
      <c r="G66" s="29">
        <v>136.15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44670</v>
      </c>
      <c r="B67" s="29">
        <v>542753</v>
      </c>
      <c r="C67" s="28" t="s">
        <v>1136</v>
      </c>
      <c r="D67" s="28" t="s">
        <v>1137</v>
      </c>
      <c r="E67" s="28" t="s">
        <v>574</v>
      </c>
      <c r="F67" s="87">
        <v>1833486</v>
      </c>
      <c r="G67" s="29">
        <v>10.63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44670</v>
      </c>
      <c r="B68" s="29">
        <v>538875</v>
      </c>
      <c r="C68" s="28" t="s">
        <v>1041</v>
      </c>
      <c r="D68" s="28" t="s">
        <v>1138</v>
      </c>
      <c r="E68" s="28" t="s">
        <v>573</v>
      </c>
      <c r="F68" s="87">
        <v>66152</v>
      </c>
      <c r="G68" s="29">
        <v>24.95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44670</v>
      </c>
      <c r="B69" s="29">
        <v>511760</v>
      </c>
      <c r="C69" s="28" t="s">
        <v>1139</v>
      </c>
      <c r="D69" s="28" t="s">
        <v>867</v>
      </c>
      <c r="E69" s="28" t="s">
        <v>574</v>
      </c>
      <c r="F69" s="87">
        <v>1000000</v>
      </c>
      <c r="G69" s="29">
        <v>0.8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44670</v>
      </c>
      <c r="B70" s="29">
        <v>542146</v>
      </c>
      <c r="C70" s="28" t="s">
        <v>1140</v>
      </c>
      <c r="D70" s="28" t="s">
        <v>1018</v>
      </c>
      <c r="E70" s="28" t="s">
        <v>574</v>
      </c>
      <c r="F70" s="87">
        <v>20000</v>
      </c>
      <c r="G70" s="29">
        <v>13.03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44670</v>
      </c>
      <c r="B71" s="29">
        <v>542146</v>
      </c>
      <c r="C71" s="28" t="s">
        <v>1140</v>
      </c>
      <c r="D71" s="28" t="s">
        <v>1141</v>
      </c>
      <c r="E71" s="28" t="s">
        <v>573</v>
      </c>
      <c r="F71" s="87">
        <v>20000</v>
      </c>
      <c r="G71" s="29">
        <v>13.03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44670</v>
      </c>
      <c r="B72" s="29">
        <v>522152</v>
      </c>
      <c r="C72" s="28" t="s">
        <v>1142</v>
      </c>
      <c r="D72" s="28" t="s">
        <v>1143</v>
      </c>
      <c r="E72" s="28" t="s">
        <v>573</v>
      </c>
      <c r="F72" s="87">
        <v>26977</v>
      </c>
      <c r="G72" s="29">
        <v>48.09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44670</v>
      </c>
      <c r="B73" s="29">
        <v>522152</v>
      </c>
      <c r="C73" s="28" t="s">
        <v>1142</v>
      </c>
      <c r="D73" s="28" t="s">
        <v>1143</v>
      </c>
      <c r="E73" s="28" t="s">
        <v>574</v>
      </c>
      <c r="F73" s="87">
        <v>22622</v>
      </c>
      <c r="G73" s="29">
        <v>50.48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44670</v>
      </c>
      <c r="B74" s="29">
        <v>522152</v>
      </c>
      <c r="C74" s="28" t="s">
        <v>1142</v>
      </c>
      <c r="D74" s="28" t="s">
        <v>1144</v>
      </c>
      <c r="E74" s="28" t="s">
        <v>574</v>
      </c>
      <c r="F74" s="87">
        <v>25000</v>
      </c>
      <c r="G74" s="29">
        <v>47.25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44670</v>
      </c>
      <c r="B75" s="29">
        <v>543274</v>
      </c>
      <c r="C75" s="28" t="s">
        <v>1042</v>
      </c>
      <c r="D75" s="28" t="s">
        <v>1033</v>
      </c>
      <c r="E75" s="28" t="s">
        <v>573</v>
      </c>
      <c r="F75" s="87">
        <v>216000</v>
      </c>
      <c r="G75" s="29">
        <v>83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44670</v>
      </c>
      <c r="B76" s="29">
        <v>543274</v>
      </c>
      <c r="C76" s="28" t="s">
        <v>1042</v>
      </c>
      <c r="D76" s="28" t="s">
        <v>1145</v>
      </c>
      <c r="E76" s="28" t="s">
        <v>573</v>
      </c>
      <c r="F76" s="87">
        <v>1215000</v>
      </c>
      <c r="G76" s="29">
        <v>82.5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44670</v>
      </c>
      <c r="B77" s="29">
        <v>543274</v>
      </c>
      <c r="C77" s="28" t="s">
        <v>1042</v>
      </c>
      <c r="D77" s="28" t="s">
        <v>1146</v>
      </c>
      <c r="E77" s="28" t="s">
        <v>574</v>
      </c>
      <c r="F77" s="87">
        <v>1404000</v>
      </c>
      <c r="G77" s="29">
        <v>82.54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44670</v>
      </c>
      <c r="B78" s="29">
        <v>531716</v>
      </c>
      <c r="C78" s="28" t="s">
        <v>1147</v>
      </c>
      <c r="D78" s="28" t="s">
        <v>1148</v>
      </c>
      <c r="E78" s="28" t="s">
        <v>574</v>
      </c>
      <c r="F78" s="87">
        <v>194480</v>
      </c>
      <c r="G78" s="29">
        <v>1.71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44670</v>
      </c>
      <c r="B79" s="29">
        <v>531716</v>
      </c>
      <c r="C79" s="28" t="s">
        <v>1147</v>
      </c>
      <c r="D79" s="28" t="s">
        <v>1037</v>
      </c>
      <c r="E79" s="28" t="s">
        <v>573</v>
      </c>
      <c r="F79" s="87">
        <v>95400</v>
      </c>
      <c r="G79" s="29">
        <v>1.7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44670</v>
      </c>
      <c r="B80" s="29">
        <v>539402</v>
      </c>
      <c r="C80" s="28" t="s">
        <v>1011</v>
      </c>
      <c r="D80" s="28" t="s">
        <v>1149</v>
      </c>
      <c r="E80" s="28" t="s">
        <v>574</v>
      </c>
      <c r="F80" s="87">
        <v>56700</v>
      </c>
      <c r="G80" s="29">
        <v>42.5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44670</v>
      </c>
      <c r="B81" s="29">
        <v>539402</v>
      </c>
      <c r="C81" s="28" t="s">
        <v>1011</v>
      </c>
      <c r="D81" s="28" t="s">
        <v>1150</v>
      </c>
      <c r="E81" s="28" t="s">
        <v>573</v>
      </c>
      <c r="F81" s="87">
        <v>1104</v>
      </c>
      <c r="G81" s="29">
        <v>42.01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44670</v>
      </c>
      <c r="B82" s="29">
        <v>539402</v>
      </c>
      <c r="C82" s="28" t="s">
        <v>1011</v>
      </c>
      <c r="D82" s="28" t="s">
        <v>1150</v>
      </c>
      <c r="E82" s="28" t="s">
        <v>574</v>
      </c>
      <c r="F82" s="87">
        <v>68722</v>
      </c>
      <c r="G82" s="29">
        <v>42.53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44670</v>
      </c>
      <c r="B83" s="29">
        <v>538918</v>
      </c>
      <c r="C83" s="28" t="s">
        <v>1043</v>
      </c>
      <c r="D83" s="28" t="s">
        <v>1151</v>
      </c>
      <c r="E83" s="28" t="s">
        <v>573</v>
      </c>
      <c r="F83" s="87">
        <v>24695</v>
      </c>
      <c r="G83" s="29">
        <v>9.15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44670</v>
      </c>
      <c r="B84" s="29">
        <v>538918</v>
      </c>
      <c r="C84" s="28" t="s">
        <v>1043</v>
      </c>
      <c r="D84" s="28" t="s">
        <v>1044</v>
      </c>
      <c r="E84" s="28" t="s">
        <v>574</v>
      </c>
      <c r="F84" s="87">
        <v>49045</v>
      </c>
      <c r="G84" s="29">
        <v>9.15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44670</v>
      </c>
      <c r="B85" s="29" t="s">
        <v>1152</v>
      </c>
      <c r="C85" s="28" t="s">
        <v>1153</v>
      </c>
      <c r="D85" s="28" t="s">
        <v>923</v>
      </c>
      <c r="E85" s="28" t="s">
        <v>573</v>
      </c>
      <c r="F85" s="87">
        <v>84102</v>
      </c>
      <c r="G85" s="29">
        <v>173.89</v>
      </c>
      <c r="H85" s="29" t="s">
        <v>852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44670</v>
      </c>
      <c r="B86" s="29" t="s">
        <v>1152</v>
      </c>
      <c r="C86" s="28" t="s">
        <v>1153</v>
      </c>
      <c r="D86" s="28" t="s">
        <v>1154</v>
      </c>
      <c r="E86" s="28" t="s">
        <v>573</v>
      </c>
      <c r="F86" s="87">
        <v>131896</v>
      </c>
      <c r="G86" s="29">
        <v>175.94</v>
      </c>
      <c r="H86" s="29" t="s">
        <v>852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44670</v>
      </c>
      <c r="B87" s="29" t="s">
        <v>1013</v>
      </c>
      <c r="C87" s="28" t="s">
        <v>1014</v>
      </c>
      <c r="D87" s="28" t="s">
        <v>1015</v>
      </c>
      <c r="E87" s="28" t="s">
        <v>573</v>
      </c>
      <c r="F87" s="87">
        <v>581901</v>
      </c>
      <c r="G87" s="29">
        <v>64.930000000000007</v>
      </c>
      <c r="H87" s="29" t="s">
        <v>852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44670</v>
      </c>
      <c r="B88" s="29" t="s">
        <v>1013</v>
      </c>
      <c r="C88" s="28" t="s">
        <v>1014</v>
      </c>
      <c r="D88" s="28" t="s">
        <v>1155</v>
      </c>
      <c r="E88" s="28" t="s">
        <v>573</v>
      </c>
      <c r="F88" s="87">
        <v>96349</v>
      </c>
      <c r="G88" s="29">
        <v>66.790000000000006</v>
      </c>
      <c r="H88" s="29" t="s">
        <v>852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44670</v>
      </c>
      <c r="B89" s="29" t="s">
        <v>1013</v>
      </c>
      <c r="C89" s="28" t="s">
        <v>1014</v>
      </c>
      <c r="D89" s="28" t="s">
        <v>1156</v>
      </c>
      <c r="E89" s="28" t="s">
        <v>573</v>
      </c>
      <c r="F89" s="87">
        <v>150000</v>
      </c>
      <c r="G89" s="29">
        <v>67.2</v>
      </c>
      <c r="H89" s="29" t="s">
        <v>852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44670</v>
      </c>
      <c r="B90" s="29" t="s">
        <v>1157</v>
      </c>
      <c r="C90" s="28" t="s">
        <v>1158</v>
      </c>
      <c r="D90" s="28" t="s">
        <v>922</v>
      </c>
      <c r="E90" s="28" t="s">
        <v>573</v>
      </c>
      <c r="F90" s="87">
        <v>836136</v>
      </c>
      <c r="G90" s="29">
        <v>202.3</v>
      </c>
      <c r="H90" s="29" t="s">
        <v>852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44670</v>
      </c>
      <c r="B91" s="29" t="s">
        <v>705</v>
      </c>
      <c r="C91" s="28" t="s">
        <v>1159</v>
      </c>
      <c r="D91" s="28" t="s">
        <v>1160</v>
      </c>
      <c r="E91" s="28" t="s">
        <v>573</v>
      </c>
      <c r="F91" s="87">
        <v>400000</v>
      </c>
      <c r="G91" s="29">
        <v>319.89</v>
      </c>
      <c r="H91" s="29" t="s">
        <v>852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44670</v>
      </c>
      <c r="B92" s="29" t="s">
        <v>1161</v>
      </c>
      <c r="C92" s="28" t="s">
        <v>1162</v>
      </c>
      <c r="D92" s="28" t="s">
        <v>923</v>
      </c>
      <c r="E92" s="28" t="s">
        <v>573</v>
      </c>
      <c r="F92" s="87">
        <v>1467570</v>
      </c>
      <c r="G92" s="29">
        <v>103.94</v>
      </c>
      <c r="H92" s="29" t="s">
        <v>852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44670</v>
      </c>
      <c r="B93" s="29" t="s">
        <v>1046</v>
      </c>
      <c r="C93" s="28" t="s">
        <v>1047</v>
      </c>
      <c r="D93" s="28" t="s">
        <v>994</v>
      </c>
      <c r="E93" s="28" t="s">
        <v>573</v>
      </c>
      <c r="F93" s="87">
        <v>848088</v>
      </c>
      <c r="G93" s="29">
        <v>11.6</v>
      </c>
      <c r="H93" s="29" t="s">
        <v>852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44670</v>
      </c>
      <c r="B94" s="29" t="s">
        <v>1163</v>
      </c>
      <c r="C94" s="28" t="s">
        <v>1164</v>
      </c>
      <c r="D94" s="28" t="s">
        <v>1165</v>
      </c>
      <c r="E94" s="28" t="s">
        <v>573</v>
      </c>
      <c r="F94" s="87">
        <v>5355065</v>
      </c>
      <c r="G94" s="29">
        <v>3.7</v>
      </c>
      <c r="H94" s="29" t="s">
        <v>852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44670</v>
      </c>
      <c r="B95" s="29" t="s">
        <v>1166</v>
      </c>
      <c r="C95" s="28" t="s">
        <v>1167</v>
      </c>
      <c r="D95" s="28" t="s">
        <v>1168</v>
      </c>
      <c r="E95" s="28" t="s">
        <v>573</v>
      </c>
      <c r="F95" s="87">
        <v>81000</v>
      </c>
      <c r="G95" s="29">
        <v>172.75</v>
      </c>
      <c r="H95" s="29" t="s">
        <v>852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44670</v>
      </c>
      <c r="B96" s="29" t="s">
        <v>1166</v>
      </c>
      <c r="C96" s="28" t="s">
        <v>1167</v>
      </c>
      <c r="D96" s="28" t="s">
        <v>1169</v>
      </c>
      <c r="E96" s="28" t="s">
        <v>573</v>
      </c>
      <c r="F96" s="87">
        <v>100000</v>
      </c>
      <c r="G96" s="29">
        <v>165.1</v>
      </c>
      <c r="H96" s="29" t="s">
        <v>852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44670</v>
      </c>
      <c r="B97" s="29" t="s">
        <v>1166</v>
      </c>
      <c r="C97" s="28" t="s">
        <v>1167</v>
      </c>
      <c r="D97" s="28" t="s">
        <v>1170</v>
      </c>
      <c r="E97" s="28" t="s">
        <v>573</v>
      </c>
      <c r="F97" s="87">
        <v>80000</v>
      </c>
      <c r="G97" s="29">
        <v>165.1</v>
      </c>
      <c r="H97" s="29" t="s">
        <v>852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44670</v>
      </c>
      <c r="B98" s="29" t="s">
        <v>1166</v>
      </c>
      <c r="C98" s="28" t="s">
        <v>1167</v>
      </c>
      <c r="D98" s="28" t="s">
        <v>1171</v>
      </c>
      <c r="E98" s="28" t="s">
        <v>573</v>
      </c>
      <c r="F98" s="87">
        <v>100000</v>
      </c>
      <c r="G98" s="29">
        <v>165.1</v>
      </c>
      <c r="H98" s="29" t="s">
        <v>852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44670</v>
      </c>
      <c r="B99" s="29" t="s">
        <v>1166</v>
      </c>
      <c r="C99" s="28" t="s">
        <v>1167</v>
      </c>
      <c r="D99" s="28" t="s">
        <v>1172</v>
      </c>
      <c r="E99" s="28" t="s">
        <v>573</v>
      </c>
      <c r="F99" s="87">
        <v>80000</v>
      </c>
      <c r="G99" s="29">
        <v>169.89</v>
      </c>
      <c r="H99" s="29" t="s">
        <v>852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44670</v>
      </c>
      <c r="B100" s="29" t="s">
        <v>1048</v>
      </c>
      <c r="C100" s="28" t="s">
        <v>1049</v>
      </c>
      <c r="D100" s="28" t="s">
        <v>1012</v>
      </c>
      <c r="E100" s="28" t="s">
        <v>573</v>
      </c>
      <c r="F100" s="87">
        <v>5367848</v>
      </c>
      <c r="G100" s="29">
        <v>9.89</v>
      </c>
      <c r="H100" s="29" t="s">
        <v>852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44670</v>
      </c>
      <c r="B101" s="29" t="s">
        <v>1048</v>
      </c>
      <c r="C101" s="28" t="s">
        <v>1049</v>
      </c>
      <c r="D101" s="28" t="s">
        <v>1173</v>
      </c>
      <c r="E101" s="28" t="s">
        <v>573</v>
      </c>
      <c r="F101" s="87">
        <v>2103589</v>
      </c>
      <c r="G101" s="29">
        <v>9.86</v>
      </c>
      <c r="H101" s="29" t="s">
        <v>852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44670</v>
      </c>
      <c r="B102" s="29" t="s">
        <v>1048</v>
      </c>
      <c r="C102" s="28" t="s">
        <v>1049</v>
      </c>
      <c r="D102" s="28" t="s">
        <v>1174</v>
      </c>
      <c r="E102" s="28" t="s">
        <v>573</v>
      </c>
      <c r="F102" s="87">
        <v>3700000</v>
      </c>
      <c r="G102" s="29">
        <v>9.75</v>
      </c>
      <c r="H102" s="29" t="s">
        <v>852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44670</v>
      </c>
      <c r="B103" s="29" t="s">
        <v>1175</v>
      </c>
      <c r="C103" s="28" t="s">
        <v>1176</v>
      </c>
      <c r="D103" s="28" t="s">
        <v>1177</v>
      </c>
      <c r="E103" s="28" t="s">
        <v>573</v>
      </c>
      <c r="F103" s="87">
        <v>78000</v>
      </c>
      <c r="G103" s="29">
        <v>110.6</v>
      </c>
      <c r="H103" s="29" t="s">
        <v>852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44670</v>
      </c>
      <c r="B104" s="29" t="s">
        <v>1050</v>
      </c>
      <c r="C104" s="28" t="s">
        <v>1051</v>
      </c>
      <c r="D104" s="28" t="s">
        <v>1052</v>
      </c>
      <c r="E104" s="28" t="s">
        <v>573</v>
      </c>
      <c r="F104" s="87">
        <v>90000</v>
      </c>
      <c r="G104" s="29">
        <v>67.010000000000005</v>
      </c>
      <c r="H104" s="29" t="s">
        <v>852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44670</v>
      </c>
      <c r="B105" s="29" t="s">
        <v>1178</v>
      </c>
      <c r="C105" s="28" t="s">
        <v>1179</v>
      </c>
      <c r="D105" s="28" t="s">
        <v>1180</v>
      </c>
      <c r="E105" s="28" t="s">
        <v>573</v>
      </c>
      <c r="F105" s="87">
        <v>1012782</v>
      </c>
      <c r="G105" s="29">
        <v>47.65</v>
      </c>
      <c r="H105" s="29" t="s">
        <v>852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44670</v>
      </c>
      <c r="B106" s="29" t="s">
        <v>1181</v>
      </c>
      <c r="C106" s="28" t="s">
        <v>1182</v>
      </c>
      <c r="D106" s="28" t="s">
        <v>1183</v>
      </c>
      <c r="E106" s="28" t="s">
        <v>573</v>
      </c>
      <c r="F106" s="87">
        <v>64933</v>
      </c>
      <c r="G106" s="29">
        <v>91.13</v>
      </c>
      <c r="H106" s="29" t="s">
        <v>852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44670</v>
      </c>
      <c r="B107" s="29" t="s">
        <v>1038</v>
      </c>
      <c r="C107" s="28" t="s">
        <v>1053</v>
      </c>
      <c r="D107" s="28" t="s">
        <v>1184</v>
      </c>
      <c r="E107" s="28" t="s">
        <v>573</v>
      </c>
      <c r="F107" s="87">
        <v>98810</v>
      </c>
      <c r="G107" s="29">
        <v>33.19</v>
      </c>
      <c r="H107" s="29" t="s">
        <v>852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44670</v>
      </c>
      <c r="B108" s="29" t="s">
        <v>1038</v>
      </c>
      <c r="C108" s="28" t="s">
        <v>1053</v>
      </c>
      <c r="D108" s="28" t="s">
        <v>1185</v>
      </c>
      <c r="E108" s="28" t="s">
        <v>573</v>
      </c>
      <c r="F108" s="87">
        <v>100000</v>
      </c>
      <c r="G108" s="29">
        <v>32.590000000000003</v>
      </c>
      <c r="H108" s="29" t="s">
        <v>852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44670</v>
      </c>
      <c r="B109" s="29" t="s">
        <v>1038</v>
      </c>
      <c r="C109" s="28" t="s">
        <v>1053</v>
      </c>
      <c r="D109" s="28" t="s">
        <v>1055</v>
      </c>
      <c r="E109" s="28" t="s">
        <v>573</v>
      </c>
      <c r="F109" s="87">
        <v>150000</v>
      </c>
      <c r="G109" s="29">
        <v>33.299999999999997</v>
      </c>
      <c r="H109" s="29" t="s">
        <v>852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44670</v>
      </c>
      <c r="B110" s="29" t="s">
        <v>1038</v>
      </c>
      <c r="C110" s="28" t="s">
        <v>1053</v>
      </c>
      <c r="D110" s="28" t="s">
        <v>995</v>
      </c>
      <c r="E110" s="28" t="s">
        <v>573</v>
      </c>
      <c r="F110" s="87">
        <v>135201</v>
      </c>
      <c r="G110" s="29">
        <v>32.04</v>
      </c>
      <c r="H110" s="29" t="s">
        <v>852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44670</v>
      </c>
      <c r="B111" s="29" t="s">
        <v>1038</v>
      </c>
      <c r="C111" s="28" t="s">
        <v>1053</v>
      </c>
      <c r="D111" s="28" t="s">
        <v>1186</v>
      </c>
      <c r="E111" s="28" t="s">
        <v>573</v>
      </c>
      <c r="F111" s="87">
        <v>38732</v>
      </c>
      <c r="G111" s="29">
        <v>32.44</v>
      </c>
      <c r="H111" s="29" t="s">
        <v>852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44670</v>
      </c>
      <c r="B112" s="29" t="s">
        <v>1038</v>
      </c>
      <c r="C112" s="28" t="s">
        <v>1053</v>
      </c>
      <c r="D112" s="28" t="s">
        <v>1187</v>
      </c>
      <c r="E112" s="28" t="s">
        <v>573</v>
      </c>
      <c r="F112" s="87">
        <v>118921</v>
      </c>
      <c r="G112" s="29">
        <v>33.08</v>
      </c>
      <c r="H112" s="29" t="s">
        <v>852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44670</v>
      </c>
      <c r="B113" s="29" t="s">
        <v>1038</v>
      </c>
      <c r="C113" s="28" t="s">
        <v>1053</v>
      </c>
      <c r="D113" s="28" t="s">
        <v>1188</v>
      </c>
      <c r="E113" s="28" t="s">
        <v>573</v>
      </c>
      <c r="F113" s="87">
        <v>166279</v>
      </c>
      <c r="G113" s="29">
        <v>31.86</v>
      </c>
      <c r="H113" s="29" t="s">
        <v>852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44670</v>
      </c>
      <c r="B114" s="29" t="s">
        <v>1038</v>
      </c>
      <c r="C114" s="28" t="s">
        <v>1053</v>
      </c>
      <c r="D114" s="28" t="s">
        <v>923</v>
      </c>
      <c r="E114" s="28" t="s">
        <v>573</v>
      </c>
      <c r="F114" s="87">
        <v>133222</v>
      </c>
      <c r="G114" s="29">
        <v>31.81</v>
      </c>
      <c r="H114" s="29" t="s">
        <v>852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44670</v>
      </c>
      <c r="B115" s="29" t="s">
        <v>1038</v>
      </c>
      <c r="C115" s="28" t="s">
        <v>1053</v>
      </c>
      <c r="D115" s="28" t="s">
        <v>1130</v>
      </c>
      <c r="E115" s="28" t="s">
        <v>573</v>
      </c>
      <c r="F115" s="87">
        <v>88544</v>
      </c>
      <c r="G115" s="29">
        <v>32.229999999999997</v>
      </c>
      <c r="H115" s="29" t="s">
        <v>852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44670</v>
      </c>
      <c r="B116" s="29" t="s">
        <v>1038</v>
      </c>
      <c r="C116" s="28" t="s">
        <v>1053</v>
      </c>
      <c r="D116" s="28" t="s">
        <v>1054</v>
      </c>
      <c r="E116" s="28" t="s">
        <v>573</v>
      </c>
      <c r="F116" s="87">
        <v>161500</v>
      </c>
      <c r="G116" s="29">
        <v>32.92</v>
      </c>
      <c r="H116" s="29" t="s">
        <v>852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44670</v>
      </c>
      <c r="B117" s="29" t="s">
        <v>1038</v>
      </c>
      <c r="C117" s="28" t="s">
        <v>1053</v>
      </c>
      <c r="D117" s="28" t="s">
        <v>867</v>
      </c>
      <c r="E117" s="28" t="s">
        <v>573</v>
      </c>
      <c r="F117" s="87">
        <v>447933</v>
      </c>
      <c r="G117" s="29">
        <v>33.200000000000003</v>
      </c>
      <c r="H117" s="29" t="s">
        <v>852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44670</v>
      </c>
      <c r="B118" s="29" t="s">
        <v>1189</v>
      </c>
      <c r="C118" s="28" t="s">
        <v>1190</v>
      </c>
      <c r="D118" s="28" t="s">
        <v>1191</v>
      </c>
      <c r="E118" s="28" t="s">
        <v>573</v>
      </c>
      <c r="F118" s="87">
        <v>1000005</v>
      </c>
      <c r="G118" s="29">
        <v>19</v>
      </c>
      <c r="H118" s="29" t="s">
        <v>852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44670</v>
      </c>
      <c r="B119" s="29" t="s">
        <v>1016</v>
      </c>
      <c r="C119" s="28" t="s">
        <v>1017</v>
      </c>
      <c r="D119" s="28" t="s">
        <v>922</v>
      </c>
      <c r="E119" s="28" t="s">
        <v>573</v>
      </c>
      <c r="F119" s="87">
        <v>333331</v>
      </c>
      <c r="G119" s="29">
        <v>1029.97</v>
      </c>
      <c r="H119" s="29" t="s">
        <v>852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44670</v>
      </c>
      <c r="B120" s="29" t="s">
        <v>1016</v>
      </c>
      <c r="C120" s="28" t="s">
        <v>1017</v>
      </c>
      <c r="D120" s="28" t="s">
        <v>1040</v>
      </c>
      <c r="E120" s="28" t="s">
        <v>573</v>
      </c>
      <c r="F120" s="87">
        <v>83180</v>
      </c>
      <c r="G120" s="29">
        <v>1026.3</v>
      </c>
      <c r="H120" s="29" t="s">
        <v>852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44670</v>
      </c>
      <c r="B121" s="29" t="s">
        <v>1016</v>
      </c>
      <c r="C121" s="28" t="s">
        <v>1017</v>
      </c>
      <c r="D121" s="28" t="s">
        <v>924</v>
      </c>
      <c r="E121" s="28" t="s">
        <v>573</v>
      </c>
      <c r="F121" s="87">
        <v>123448</v>
      </c>
      <c r="G121" s="29">
        <v>1033.2</v>
      </c>
      <c r="H121" s="29" t="s">
        <v>852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44670</v>
      </c>
      <c r="B122" s="29" t="s">
        <v>1016</v>
      </c>
      <c r="C122" s="28" t="s">
        <v>1017</v>
      </c>
      <c r="D122" s="28" t="s">
        <v>995</v>
      </c>
      <c r="E122" s="28" t="s">
        <v>573</v>
      </c>
      <c r="F122" s="87">
        <v>81646</v>
      </c>
      <c r="G122" s="29">
        <v>1032.18</v>
      </c>
      <c r="H122" s="29" t="s">
        <v>852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44670</v>
      </c>
      <c r="B123" s="29" t="s">
        <v>1016</v>
      </c>
      <c r="C123" s="28" t="s">
        <v>1017</v>
      </c>
      <c r="D123" s="28" t="s">
        <v>923</v>
      </c>
      <c r="E123" s="28" t="s">
        <v>573</v>
      </c>
      <c r="F123" s="87">
        <v>289564</v>
      </c>
      <c r="G123" s="29">
        <v>1033.96</v>
      </c>
      <c r="H123" s="29" t="s">
        <v>852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44670</v>
      </c>
      <c r="B124" s="29" t="s">
        <v>1057</v>
      </c>
      <c r="C124" s="28" t="s">
        <v>1058</v>
      </c>
      <c r="D124" s="28" t="s">
        <v>923</v>
      </c>
      <c r="E124" s="28" t="s">
        <v>573</v>
      </c>
      <c r="F124" s="87">
        <v>88195</v>
      </c>
      <c r="G124" s="29">
        <v>186.64</v>
      </c>
      <c r="H124" s="29" t="s">
        <v>852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44670</v>
      </c>
      <c r="B125" s="29" t="s">
        <v>1192</v>
      </c>
      <c r="C125" s="28" t="s">
        <v>1193</v>
      </c>
      <c r="D125" s="28" t="s">
        <v>923</v>
      </c>
      <c r="E125" s="28" t="s">
        <v>573</v>
      </c>
      <c r="F125" s="87">
        <v>1321309</v>
      </c>
      <c r="G125" s="29">
        <v>94.96</v>
      </c>
      <c r="H125" s="29" t="s">
        <v>852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44670</v>
      </c>
      <c r="B126" s="29" t="s">
        <v>1059</v>
      </c>
      <c r="C126" s="28" t="s">
        <v>1060</v>
      </c>
      <c r="D126" s="28" t="s">
        <v>1055</v>
      </c>
      <c r="E126" s="28" t="s">
        <v>573</v>
      </c>
      <c r="F126" s="87">
        <v>120000</v>
      </c>
      <c r="G126" s="29">
        <v>112.8</v>
      </c>
      <c r="H126" s="29" t="s">
        <v>852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44670</v>
      </c>
      <c r="B127" s="29" t="s">
        <v>1194</v>
      </c>
      <c r="C127" s="28" t="s">
        <v>1195</v>
      </c>
      <c r="D127" s="28" t="s">
        <v>1196</v>
      </c>
      <c r="E127" s="28" t="s">
        <v>573</v>
      </c>
      <c r="F127" s="87">
        <v>266004</v>
      </c>
      <c r="G127" s="29">
        <v>21.66</v>
      </c>
      <c r="H127" s="29" t="s">
        <v>852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44670</v>
      </c>
      <c r="B128" s="29" t="s">
        <v>1194</v>
      </c>
      <c r="C128" s="28" t="s">
        <v>1195</v>
      </c>
      <c r="D128" s="28" t="s">
        <v>1197</v>
      </c>
      <c r="E128" s="28" t="s">
        <v>573</v>
      </c>
      <c r="F128" s="87">
        <v>20000</v>
      </c>
      <c r="G128" s="29">
        <v>20.95</v>
      </c>
      <c r="H128" s="29" t="s">
        <v>852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44670</v>
      </c>
      <c r="B129" s="29" t="s">
        <v>1194</v>
      </c>
      <c r="C129" s="28" t="s">
        <v>1195</v>
      </c>
      <c r="D129" s="28" t="s">
        <v>1198</v>
      </c>
      <c r="E129" s="28" t="s">
        <v>573</v>
      </c>
      <c r="F129" s="87">
        <v>264322</v>
      </c>
      <c r="G129" s="29">
        <v>21.67</v>
      </c>
      <c r="H129" s="29" t="s">
        <v>852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44670</v>
      </c>
      <c r="B130" s="29" t="s">
        <v>1199</v>
      </c>
      <c r="C130" s="28" t="s">
        <v>1200</v>
      </c>
      <c r="D130" s="28" t="s">
        <v>1201</v>
      </c>
      <c r="E130" s="28" t="s">
        <v>574</v>
      </c>
      <c r="F130" s="87">
        <v>574726</v>
      </c>
      <c r="G130" s="29">
        <v>8.4700000000000006</v>
      </c>
      <c r="H130" s="29" t="s">
        <v>852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44670</v>
      </c>
      <c r="B131" s="29" t="s">
        <v>1152</v>
      </c>
      <c r="C131" s="28" t="s">
        <v>1153</v>
      </c>
      <c r="D131" s="28" t="s">
        <v>923</v>
      </c>
      <c r="E131" s="28" t="s">
        <v>574</v>
      </c>
      <c r="F131" s="87">
        <v>84102</v>
      </c>
      <c r="G131" s="29">
        <v>173.56</v>
      </c>
      <c r="H131" s="29" t="s">
        <v>852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44670</v>
      </c>
      <c r="B132" s="29" t="s">
        <v>1152</v>
      </c>
      <c r="C132" s="28" t="s">
        <v>1153</v>
      </c>
      <c r="D132" s="28" t="s">
        <v>1154</v>
      </c>
      <c r="E132" s="28" t="s">
        <v>574</v>
      </c>
      <c r="F132" s="87">
        <v>131696</v>
      </c>
      <c r="G132" s="29">
        <v>175.85</v>
      </c>
      <c r="H132" s="29" t="s">
        <v>852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44670</v>
      </c>
      <c r="B133" s="29" t="s">
        <v>1013</v>
      </c>
      <c r="C133" s="28" t="s">
        <v>1014</v>
      </c>
      <c r="D133" s="28" t="s">
        <v>1015</v>
      </c>
      <c r="E133" s="28" t="s">
        <v>574</v>
      </c>
      <c r="F133" s="87">
        <v>581901</v>
      </c>
      <c r="G133" s="29">
        <v>66.319999999999993</v>
      </c>
      <c r="H133" s="29" t="s">
        <v>852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44670</v>
      </c>
      <c r="B134" s="29" t="s">
        <v>1013</v>
      </c>
      <c r="C134" s="28" t="s">
        <v>1014</v>
      </c>
      <c r="D134" s="28" t="s">
        <v>1155</v>
      </c>
      <c r="E134" s="28" t="s">
        <v>574</v>
      </c>
      <c r="F134" s="87">
        <v>96349</v>
      </c>
      <c r="G134" s="29">
        <v>67.02</v>
      </c>
      <c r="H134" s="29" t="s">
        <v>852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44670</v>
      </c>
      <c r="B135" s="29" t="s">
        <v>1013</v>
      </c>
      <c r="C135" s="28" t="s">
        <v>1014</v>
      </c>
      <c r="D135" s="28" t="s">
        <v>1045</v>
      </c>
      <c r="E135" s="28" t="s">
        <v>574</v>
      </c>
      <c r="F135" s="87">
        <v>75000</v>
      </c>
      <c r="G135" s="29">
        <v>59.31</v>
      </c>
      <c r="H135" s="29" t="s">
        <v>852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44670</v>
      </c>
      <c r="B136" s="29" t="s">
        <v>1157</v>
      </c>
      <c r="C136" s="28" t="s">
        <v>1158</v>
      </c>
      <c r="D136" s="28" t="s">
        <v>922</v>
      </c>
      <c r="E136" s="28" t="s">
        <v>574</v>
      </c>
      <c r="F136" s="87">
        <v>837184</v>
      </c>
      <c r="G136" s="29">
        <v>202.47</v>
      </c>
      <c r="H136" s="29" t="s">
        <v>852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44670</v>
      </c>
      <c r="B137" s="29" t="s">
        <v>1161</v>
      </c>
      <c r="C137" s="28" t="s">
        <v>1162</v>
      </c>
      <c r="D137" s="28" t="s">
        <v>923</v>
      </c>
      <c r="E137" s="28" t="s">
        <v>574</v>
      </c>
      <c r="F137" s="87">
        <v>1467570</v>
      </c>
      <c r="G137" s="29">
        <v>104.03</v>
      </c>
      <c r="H137" s="29" t="s">
        <v>852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44670</v>
      </c>
      <c r="B138" s="29" t="s">
        <v>1046</v>
      </c>
      <c r="C138" s="28" t="s">
        <v>1047</v>
      </c>
      <c r="D138" s="28" t="s">
        <v>994</v>
      </c>
      <c r="E138" s="28" t="s">
        <v>574</v>
      </c>
      <c r="F138" s="87">
        <v>148088</v>
      </c>
      <c r="G138" s="29">
        <v>11.58</v>
      </c>
      <c r="H138" s="29" t="s">
        <v>852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44670</v>
      </c>
      <c r="B139" s="29" t="s">
        <v>1202</v>
      </c>
      <c r="C139" s="28" t="s">
        <v>1203</v>
      </c>
      <c r="D139" s="28" t="s">
        <v>1204</v>
      </c>
      <c r="E139" s="28" t="s">
        <v>574</v>
      </c>
      <c r="F139" s="87">
        <v>2226702</v>
      </c>
      <c r="G139" s="29">
        <v>65.77</v>
      </c>
      <c r="H139" s="29" t="s">
        <v>852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44670</v>
      </c>
      <c r="B140" s="29" t="s">
        <v>1163</v>
      </c>
      <c r="C140" s="28" t="s">
        <v>1164</v>
      </c>
      <c r="D140" s="28" t="s">
        <v>1165</v>
      </c>
      <c r="E140" s="28" t="s">
        <v>574</v>
      </c>
      <c r="F140" s="87">
        <v>4719967</v>
      </c>
      <c r="G140" s="29">
        <v>3.74</v>
      </c>
      <c r="H140" s="29" t="s">
        <v>852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44670</v>
      </c>
      <c r="B141" s="29" t="s">
        <v>1048</v>
      </c>
      <c r="C141" s="28" t="s">
        <v>1049</v>
      </c>
      <c r="D141" s="28" t="s">
        <v>1173</v>
      </c>
      <c r="E141" s="28" t="s">
        <v>574</v>
      </c>
      <c r="F141" s="87">
        <v>4663589</v>
      </c>
      <c r="G141" s="29">
        <v>9.67</v>
      </c>
      <c r="H141" s="29" t="s">
        <v>852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44670</v>
      </c>
      <c r="B142" s="29" t="s">
        <v>1048</v>
      </c>
      <c r="C142" s="28" t="s">
        <v>1049</v>
      </c>
      <c r="D142" s="28" t="s">
        <v>1012</v>
      </c>
      <c r="E142" s="28" t="s">
        <v>574</v>
      </c>
      <c r="F142" s="87">
        <v>5367848</v>
      </c>
      <c r="G142" s="29">
        <v>9.82</v>
      </c>
      <c r="H142" s="29" t="s">
        <v>852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44670</v>
      </c>
      <c r="B143" s="29" t="s">
        <v>1175</v>
      </c>
      <c r="C143" s="28" t="s">
        <v>1176</v>
      </c>
      <c r="D143" s="28" t="s">
        <v>1177</v>
      </c>
      <c r="E143" s="28" t="s">
        <v>574</v>
      </c>
      <c r="F143" s="87">
        <v>27000</v>
      </c>
      <c r="G143" s="29">
        <v>110.6</v>
      </c>
      <c r="H143" s="29" t="s">
        <v>852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44670</v>
      </c>
      <c r="B144" s="29" t="s">
        <v>1050</v>
      </c>
      <c r="C144" s="28" t="s">
        <v>1051</v>
      </c>
      <c r="D144" s="28" t="s">
        <v>1052</v>
      </c>
      <c r="E144" s="28" t="s">
        <v>574</v>
      </c>
      <c r="F144" s="87">
        <v>20000</v>
      </c>
      <c r="G144" s="29">
        <v>66.48</v>
      </c>
      <c r="H144" s="29" t="s">
        <v>852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44670</v>
      </c>
      <c r="B145" s="29" t="s">
        <v>1178</v>
      </c>
      <c r="C145" s="28" t="s">
        <v>1179</v>
      </c>
      <c r="D145" s="28" t="s">
        <v>1180</v>
      </c>
      <c r="E145" s="28" t="s">
        <v>574</v>
      </c>
      <c r="F145" s="87">
        <v>973171</v>
      </c>
      <c r="G145" s="29">
        <v>47.2</v>
      </c>
      <c r="H145" s="29" t="s">
        <v>852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44670</v>
      </c>
      <c r="B146" s="29" t="s">
        <v>1181</v>
      </c>
      <c r="C146" s="28" t="s">
        <v>1182</v>
      </c>
      <c r="D146" s="28" t="s">
        <v>1183</v>
      </c>
      <c r="E146" s="28" t="s">
        <v>574</v>
      </c>
      <c r="F146" s="87">
        <v>67155</v>
      </c>
      <c r="G146" s="29">
        <v>94.25</v>
      </c>
      <c r="H146" s="29" t="s">
        <v>852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44670</v>
      </c>
      <c r="B147" s="29" t="s">
        <v>1038</v>
      </c>
      <c r="C147" s="28" t="s">
        <v>1053</v>
      </c>
      <c r="D147" s="28" t="s">
        <v>1130</v>
      </c>
      <c r="E147" s="28" t="s">
        <v>574</v>
      </c>
      <c r="F147" s="87">
        <v>104299</v>
      </c>
      <c r="G147" s="29">
        <v>32.229999999999997</v>
      </c>
      <c r="H147" s="29" t="s">
        <v>852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44670</v>
      </c>
      <c r="B148" s="29" t="s">
        <v>1038</v>
      </c>
      <c r="C148" s="28" t="s">
        <v>1053</v>
      </c>
      <c r="D148" s="28" t="s">
        <v>923</v>
      </c>
      <c r="E148" s="28" t="s">
        <v>574</v>
      </c>
      <c r="F148" s="87">
        <v>133222</v>
      </c>
      <c r="G148" s="29">
        <v>31.9</v>
      </c>
      <c r="H148" s="29" t="s">
        <v>852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44670</v>
      </c>
      <c r="B149" s="29" t="s">
        <v>1038</v>
      </c>
      <c r="C149" s="28" t="s">
        <v>1053</v>
      </c>
      <c r="D149" s="28" t="s">
        <v>995</v>
      </c>
      <c r="E149" s="28" t="s">
        <v>574</v>
      </c>
      <c r="F149" s="87">
        <v>140332</v>
      </c>
      <c r="G149" s="29">
        <v>32.14</v>
      </c>
      <c r="H149" s="29" t="s">
        <v>852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44670</v>
      </c>
      <c r="B150" s="29" t="s">
        <v>1038</v>
      </c>
      <c r="C150" s="28" t="s">
        <v>1053</v>
      </c>
      <c r="D150" s="28" t="s">
        <v>1054</v>
      </c>
      <c r="E150" s="28" t="s">
        <v>574</v>
      </c>
      <c r="F150" s="87">
        <v>196500</v>
      </c>
      <c r="G150" s="29">
        <v>32.42</v>
      </c>
      <c r="H150" s="29" t="s">
        <v>852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44670</v>
      </c>
      <c r="B151" s="29" t="s">
        <v>1038</v>
      </c>
      <c r="C151" s="28" t="s">
        <v>1053</v>
      </c>
      <c r="D151" s="28" t="s">
        <v>1185</v>
      </c>
      <c r="E151" s="28" t="s">
        <v>574</v>
      </c>
      <c r="F151" s="87">
        <v>100000</v>
      </c>
      <c r="G151" s="29">
        <v>32.81</v>
      </c>
      <c r="H151" s="29" t="s">
        <v>852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44670</v>
      </c>
      <c r="B152" s="29" t="s">
        <v>1038</v>
      </c>
      <c r="C152" s="28" t="s">
        <v>1053</v>
      </c>
      <c r="D152" s="28" t="s">
        <v>1186</v>
      </c>
      <c r="E152" s="28" t="s">
        <v>574</v>
      </c>
      <c r="F152" s="87">
        <v>182224</v>
      </c>
      <c r="G152" s="29">
        <v>33.28</v>
      </c>
      <c r="H152" s="29" t="s">
        <v>852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44670</v>
      </c>
      <c r="B153" s="29" t="s">
        <v>1038</v>
      </c>
      <c r="C153" s="28" t="s">
        <v>1053</v>
      </c>
      <c r="D153" s="28" t="s">
        <v>1184</v>
      </c>
      <c r="E153" s="28" t="s">
        <v>574</v>
      </c>
      <c r="F153" s="87">
        <v>112343</v>
      </c>
      <c r="G153" s="29">
        <v>32.200000000000003</v>
      </c>
      <c r="H153" s="29" t="s">
        <v>852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44670</v>
      </c>
      <c r="B154" s="29" t="s">
        <v>1038</v>
      </c>
      <c r="C154" s="28" t="s">
        <v>1053</v>
      </c>
      <c r="D154" s="28" t="s">
        <v>1187</v>
      </c>
      <c r="E154" s="28" t="s">
        <v>574</v>
      </c>
      <c r="F154" s="87">
        <v>120421</v>
      </c>
      <c r="G154" s="29">
        <v>33.03</v>
      </c>
      <c r="H154" s="29" t="s">
        <v>852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44670</v>
      </c>
      <c r="B155" s="29" t="s">
        <v>1038</v>
      </c>
      <c r="C155" s="28" t="s">
        <v>1053</v>
      </c>
      <c r="D155" s="28" t="s">
        <v>867</v>
      </c>
      <c r="E155" s="28" t="s">
        <v>574</v>
      </c>
      <c r="F155" s="87">
        <v>472933</v>
      </c>
      <c r="G155" s="29">
        <v>33.299999999999997</v>
      </c>
      <c r="H155" s="29" t="s">
        <v>852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44670</v>
      </c>
      <c r="B156" s="29" t="s">
        <v>1038</v>
      </c>
      <c r="C156" s="28" t="s">
        <v>1053</v>
      </c>
      <c r="D156" s="28" t="s">
        <v>1055</v>
      </c>
      <c r="E156" s="28" t="s">
        <v>574</v>
      </c>
      <c r="F156" s="87">
        <v>250000</v>
      </c>
      <c r="G156" s="29">
        <v>32.590000000000003</v>
      </c>
      <c r="H156" s="29" t="s">
        <v>852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44670</v>
      </c>
      <c r="B157" s="29" t="s">
        <v>1038</v>
      </c>
      <c r="C157" s="28" t="s">
        <v>1053</v>
      </c>
      <c r="D157" s="28" t="s">
        <v>1188</v>
      </c>
      <c r="E157" s="28" t="s">
        <v>574</v>
      </c>
      <c r="F157" s="87">
        <v>166279</v>
      </c>
      <c r="G157" s="29">
        <v>32.200000000000003</v>
      </c>
      <c r="H157" s="29" t="s">
        <v>852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44670</v>
      </c>
      <c r="B158" s="29" t="s">
        <v>1205</v>
      </c>
      <c r="C158" s="28" t="s">
        <v>1206</v>
      </c>
      <c r="D158" s="28" t="s">
        <v>1207</v>
      </c>
      <c r="E158" s="28" t="s">
        <v>574</v>
      </c>
      <c r="F158" s="87">
        <v>55500</v>
      </c>
      <c r="G158" s="29">
        <v>70.52</v>
      </c>
      <c r="H158" s="29" t="s">
        <v>852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44670</v>
      </c>
      <c r="B159" s="29" t="s">
        <v>1189</v>
      </c>
      <c r="C159" s="28" t="s">
        <v>1190</v>
      </c>
      <c r="D159" s="28" t="s">
        <v>1191</v>
      </c>
      <c r="E159" s="28" t="s">
        <v>574</v>
      </c>
      <c r="F159" s="87">
        <v>1343048</v>
      </c>
      <c r="G159" s="29">
        <v>18.899999999999999</v>
      </c>
      <c r="H159" s="29" t="s">
        <v>852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44670</v>
      </c>
      <c r="B160" s="29" t="s">
        <v>1016</v>
      </c>
      <c r="C160" s="28" t="s">
        <v>1017</v>
      </c>
      <c r="D160" s="28" t="s">
        <v>1040</v>
      </c>
      <c r="E160" s="28" t="s">
        <v>574</v>
      </c>
      <c r="F160" s="87">
        <v>100791</v>
      </c>
      <c r="G160" s="29">
        <v>1029.43</v>
      </c>
      <c r="H160" s="29" t="s">
        <v>852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44670</v>
      </c>
      <c r="B161" s="29" t="s">
        <v>1016</v>
      </c>
      <c r="C161" s="28" t="s">
        <v>1017</v>
      </c>
      <c r="D161" s="28" t="s">
        <v>922</v>
      </c>
      <c r="E161" s="28" t="s">
        <v>574</v>
      </c>
      <c r="F161" s="87">
        <v>335579</v>
      </c>
      <c r="G161" s="29">
        <v>1032.68</v>
      </c>
      <c r="H161" s="29" t="s">
        <v>852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44670</v>
      </c>
      <c r="B162" s="29" t="s">
        <v>1016</v>
      </c>
      <c r="C162" s="28" t="s">
        <v>1017</v>
      </c>
      <c r="D162" s="28" t="s">
        <v>924</v>
      </c>
      <c r="E162" s="28" t="s">
        <v>574</v>
      </c>
      <c r="F162" s="87">
        <v>127276</v>
      </c>
      <c r="G162" s="29">
        <v>1032.4000000000001</v>
      </c>
      <c r="H162" s="29" t="s">
        <v>852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44670</v>
      </c>
      <c r="B163" s="29" t="s">
        <v>1016</v>
      </c>
      <c r="C163" s="28" t="s">
        <v>1017</v>
      </c>
      <c r="D163" s="28" t="s">
        <v>923</v>
      </c>
      <c r="E163" s="28" t="s">
        <v>574</v>
      </c>
      <c r="F163" s="87">
        <v>289564</v>
      </c>
      <c r="G163" s="29">
        <v>1034.31</v>
      </c>
      <c r="H163" s="29" t="s">
        <v>852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44670</v>
      </c>
      <c r="B164" s="29" t="s">
        <v>1016</v>
      </c>
      <c r="C164" s="28" t="s">
        <v>1017</v>
      </c>
      <c r="D164" s="28" t="s">
        <v>995</v>
      </c>
      <c r="E164" s="28" t="s">
        <v>574</v>
      </c>
      <c r="F164" s="87">
        <v>81646</v>
      </c>
      <c r="G164" s="29">
        <v>1032.5899999999999</v>
      </c>
      <c r="H164" s="29" t="s">
        <v>852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44670</v>
      </c>
      <c r="B165" s="29" t="s">
        <v>1057</v>
      </c>
      <c r="C165" s="28" t="s">
        <v>1058</v>
      </c>
      <c r="D165" s="28" t="s">
        <v>923</v>
      </c>
      <c r="E165" s="28" t="s">
        <v>574</v>
      </c>
      <c r="F165" s="87">
        <v>88195</v>
      </c>
      <c r="G165" s="29">
        <v>186.64</v>
      </c>
      <c r="H165" s="29" t="s">
        <v>852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44670</v>
      </c>
      <c r="B166" s="29" t="s">
        <v>1192</v>
      </c>
      <c r="C166" s="28" t="s">
        <v>1193</v>
      </c>
      <c r="D166" s="28" t="s">
        <v>923</v>
      </c>
      <c r="E166" s="28" t="s">
        <v>574</v>
      </c>
      <c r="F166" s="87">
        <v>1321309</v>
      </c>
      <c r="G166" s="29">
        <v>95</v>
      </c>
      <c r="H166" s="29" t="s">
        <v>852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44670</v>
      </c>
      <c r="B167" s="29" t="s">
        <v>1059</v>
      </c>
      <c r="C167" s="28" t="s">
        <v>1060</v>
      </c>
      <c r="D167" s="28" t="s">
        <v>1055</v>
      </c>
      <c r="E167" s="28" t="s">
        <v>574</v>
      </c>
      <c r="F167" s="87">
        <v>120000</v>
      </c>
      <c r="G167" s="29">
        <v>112.84</v>
      </c>
      <c r="H167" s="29" t="s">
        <v>852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44670</v>
      </c>
      <c r="B168" s="29" t="s">
        <v>1194</v>
      </c>
      <c r="C168" s="28" t="s">
        <v>1195</v>
      </c>
      <c r="D168" s="28" t="s">
        <v>1196</v>
      </c>
      <c r="E168" s="28" t="s">
        <v>574</v>
      </c>
      <c r="F168" s="87">
        <v>266004</v>
      </c>
      <c r="G168" s="29">
        <v>21.65</v>
      </c>
      <c r="H168" s="29" t="s">
        <v>852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44670</v>
      </c>
      <c r="B169" s="29" t="s">
        <v>1194</v>
      </c>
      <c r="C169" s="28" t="s">
        <v>1195</v>
      </c>
      <c r="D169" s="28" t="s">
        <v>1197</v>
      </c>
      <c r="E169" s="28" t="s">
        <v>574</v>
      </c>
      <c r="F169" s="87">
        <v>265391</v>
      </c>
      <c r="G169" s="29">
        <v>21.92</v>
      </c>
      <c r="H169" s="29" t="s">
        <v>852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>
        <v>44670</v>
      </c>
      <c r="B170" s="29" t="s">
        <v>1194</v>
      </c>
      <c r="C170" s="28" t="s">
        <v>1195</v>
      </c>
      <c r="D170" s="28" t="s">
        <v>1208</v>
      </c>
      <c r="E170" s="28" t="s">
        <v>574</v>
      </c>
      <c r="F170" s="87">
        <v>309000</v>
      </c>
      <c r="G170" s="29">
        <v>21.5</v>
      </c>
      <c r="H170" s="29" t="s">
        <v>852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>
        <v>44670</v>
      </c>
      <c r="B171" s="29" t="s">
        <v>1194</v>
      </c>
      <c r="C171" s="28" t="s">
        <v>1195</v>
      </c>
      <c r="D171" s="28" t="s">
        <v>1198</v>
      </c>
      <c r="E171" s="28" t="s">
        <v>574</v>
      </c>
      <c r="F171" s="87">
        <v>264322</v>
      </c>
      <c r="G171" s="29">
        <v>21.66</v>
      </c>
      <c r="H171" s="29" t="s">
        <v>852</v>
      </c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7"/>
  <sheetViews>
    <sheetView zoomScale="85" zoomScaleNormal="85" workbookViewId="0">
      <selection activeCell="I21" sqref="I21:J2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37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892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44671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575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565</v>
      </c>
      <c r="C9" s="96"/>
      <c r="D9" s="97" t="s">
        <v>576</v>
      </c>
      <c r="E9" s="96" t="s">
        <v>577</v>
      </c>
      <c r="F9" s="96" t="s">
        <v>578</v>
      </c>
      <c r="G9" s="96" t="s">
        <v>579</v>
      </c>
      <c r="H9" s="96" t="s">
        <v>580</v>
      </c>
      <c r="I9" s="96" t="s">
        <v>581</v>
      </c>
      <c r="J9" s="95" t="s">
        <v>582</v>
      </c>
      <c r="K9" s="96" t="s">
        <v>583</v>
      </c>
      <c r="L9" s="98" t="s">
        <v>584</v>
      </c>
      <c r="M9" s="98" t="s">
        <v>585</v>
      </c>
      <c r="N9" s="96" t="s">
        <v>586</v>
      </c>
      <c r="O9" s="97" t="s">
        <v>587</v>
      </c>
      <c r="P9" s="96" t="s">
        <v>819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55">
        <v>44627</v>
      </c>
      <c r="C10" s="374"/>
      <c r="D10" s="375" t="s">
        <v>488</v>
      </c>
      <c r="E10" s="376" t="s">
        <v>590</v>
      </c>
      <c r="F10" s="285">
        <v>146.5</v>
      </c>
      <c r="G10" s="285">
        <v>135</v>
      </c>
      <c r="H10" s="285">
        <v>156.5</v>
      </c>
      <c r="I10" s="377" t="s">
        <v>859</v>
      </c>
      <c r="J10" s="357" t="s">
        <v>959</v>
      </c>
      <c r="K10" s="357">
        <f t="shared" ref="K10:K12" si="0">H10-F10</f>
        <v>10</v>
      </c>
      <c r="L10" s="358">
        <f t="shared" ref="L10:L12" si="1">(F10*-0.7)/100</f>
        <v>-1.0255000000000001</v>
      </c>
      <c r="M10" s="359">
        <f t="shared" ref="M10:M12" si="2">(K10+L10)/F10</f>
        <v>6.1259385665529006E-2</v>
      </c>
      <c r="N10" s="357" t="s">
        <v>588</v>
      </c>
      <c r="O10" s="360">
        <v>44658</v>
      </c>
      <c r="P10" s="357"/>
      <c r="Q10" s="246"/>
      <c r="R10" s="246" t="s">
        <v>589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285">
        <v>2</v>
      </c>
      <c r="B11" s="355">
        <v>44637</v>
      </c>
      <c r="C11" s="374"/>
      <c r="D11" s="375" t="s">
        <v>532</v>
      </c>
      <c r="E11" s="376" t="s">
        <v>590</v>
      </c>
      <c r="F11" s="285">
        <v>1165</v>
      </c>
      <c r="G11" s="285">
        <v>1090</v>
      </c>
      <c r="H11" s="285">
        <v>1240</v>
      </c>
      <c r="I11" s="377" t="s">
        <v>853</v>
      </c>
      <c r="J11" s="357" t="s">
        <v>869</v>
      </c>
      <c r="K11" s="357">
        <f t="shared" si="0"/>
        <v>75</v>
      </c>
      <c r="L11" s="358">
        <f t="shared" si="1"/>
        <v>-8.1549999999999994</v>
      </c>
      <c r="M11" s="359">
        <f t="shared" si="2"/>
        <v>5.7377682403433473E-2</v>
      </c>
      <c r="N11" s="357" t="s">
        <v>588</v>
      </c>
      <c r="O11" s="360">
        <v>44652</v>
      </c>
      <c r="P11" s="357"/>
      <c r="Q11" s="246"/>
      <c r="R11" s="246" t="s">
        <v>589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64">
        <v>3</v>
      </c>
      <c r="B12" s="365">
        <v>44641</v>
      </c>
      <c r="C12" s="366"/>
      <c r="D12" s="367" t="s">
        <v>281</v>
      </c>
      <c r="E12" s="368" t="s">
        <v>590</v>
      </c>
      <c r="F12" s="364">
        <v>1640</v>
      </c>
      <c r="G12" s="364">
        <v>1530</v>
      </c>
      <c r="H12" s="364">
        <v>1705</v>
      </c>
      <c r="I12" s="369" t="s">
        <v>871</v>
      </c>
      <c r="J12" s="370" t="s">
        <v>980</v>
      </c>
      <c r="K12" s="370">
        <f t="shared" si="0"/>
        <v>65</v>
      </c>
      <c r="L12" s="371">
        <f t="shared" si="1"/>
        <v>-11.48</v>
      </c>
      <c r="M12" s="372">
        <f t="shared" si="2"/>
        <v>3.2634146341463409E-2</v>
      </c>
      <c r="N12" s="370" t="s">
        <v>588</v>
      </c>
      <c r="O12" s="373">
        <v>44662</v>
      </c>
      <c r="P12" s="421">
        <f>VLOOKUP(D12,'MidCap Intra'!B18:C573,2,0)</f>
        <v>1595.9</v>
      </c>
      <c r="Q12" s="246"/>
      <c r="R12" s="246" t="s">
        <v>589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85">
        <v>4</v>
      </c>
      <c r="B13" s="355">
        <v>44645</v>
      </c>
      <c r="C13" s="374"/>
      <c r="D13" s="375" t="s">
        <v>497</v>
      </c>
      <c r="E13" s="376" t="s">
        <v>590</v>
      </c>
      <c r="F13" s="285">
        <v>134.5</v>
      </c>
      <c r="G13" s="285">
        <v>125</v>
      </c>
      <c r="H13" s="285">
        <v>142.5</v>
      </c>
      <c r="I13" s="377" t="s">
        <v>876</v>
      </c>
      <c r="J13" s="357" t="s">
        <v>863</v>
      </c>
      <c r="K13" s="357">
        <f t="shared" ref="K13:K14" si="3">H13-F13</f>
        <v>8</v>
      </c>
      <c r="L13" s="358">
        <f t="shared" ref="L13:L14" si="4">(F13*-0.7)/100</f>
        <v>-0.94149999999999989</v>
      </c>
      <c r="M13" s="359">
        <f t="shared" ref="M13:M14" si="5">(K13+L13)/F13</f>
        <v>5.247955390334573E-2</v>
      </c>
      <c r="N13" s="357" t="s">
        <v>588</v>
      </c>
      <c r="O13" s="360">
        <v>44652</v>
      </c>
      <c r="P13" s="357"/>
      <c r="Q13" s="246"/>
      <c r="R13" s="246" t="s">
        <v>589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411">
        <v>5</v>
      </c>
      <c r="B14" s="404">
        <v>44652</v>
      </c>
      <c r="C14" s="450"/>
      <c r="D14" s="451" t="s">
        <v>113</v>
      </c>
      <c r="E14" s="452" t="s">
        <v>590</v>
      </c>
      <c r="F14" s="411">
        <v>1155</v>
      </c>
      <c r="G14" s="411">
        <v>1090</v>
      </c>
      <c r="H14" s="411">
        <f>(1199.5+1090)/2</f>
        <v>1144.75</v>
      </c>
      <c r="I14" s="453" t="s">
        <v>853</v>
      </c>
      <c r="J14" s="428" t="s">
        <v>1062</v>
      </c>
      <c r="K14" s="428">
        <f t="shared" si="3"/>
        <v>-10.25</v>
      </c>
      <c r="L14" s="429">
        <f t="shared" si="4"/>
        <v>-8.0850000000000009</v>
      </c>
      <c r="M14" s="430">
        <f t="shared" si="5"/>
        <v>-1.5874458874458874E-2</v>
      </c>
      <c r="N14" s="428" t="s">
        <v>600</v>
      </c>
      <c r="O14" s="431">
        <v>44670</v>
      </c>
      <c r="P14" s="454"/>
      <c r="Q14" s="246"/>
      <c r="R14" s="246" t="s">
        <v>589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85">
        <v>6</v>
      </c>
      <c r="B15" s="355">
        <v>44657</v>
      </c>
      <c r="C15" s="374"/>
      <c r="D15" s="375" t="s">
        <v>53</v>
      </c>
      <c r="E15" s="376" t="s">
        <v>590</v>
      </c>
      <c r="F15" s="285">
        <v>4540</v>
      </c>
      <c r="G15" s="285">
        <v>4195</v>
      </c>
      <c r="H15" s="285">
        <v>4805</v>
      </c>
      <c r="I15" s="377" t="s">
        <v>927</v>
      </c>
      <c r="J15" s="357" t="s">
        <v>1061</v>
      </c>
      <c r="K15" s="357">
        <f t="shared" ref="K15" si="6">H15-F15</f>
        <v>265</v>
      </c>
      <c r="L15" s="358">
        <f t="shared" ref="L15" si="7">(F15*-0.7)/100</f>
        <v>-31.78</v>
      </c>
      <c r="M15" s="359">
        <f t="shared" ref="M15" si="8">(K15+L15)/F15</f>
        <v>5.1370044052863433E-2</v>
      </c>
      <c r="N15" s="357" t="s">
        <v>588</v>
      </c>
      <c r="O15" s="360">
        <v>44670</v>
      </c>
      <c r="P15" s="357"/>
      <c r="Q15" s="246"/>
      <c r="R15" s="246" t="s">
        <v>589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51">
        <v>7</v>
      </c>
      <c r="B16" s="248">
        <v>44658</v>
      </c>
      <c r="C16" s="349"/>
      <c r="D16" s="339" t="s">
        <v>145</v>
      </c>
      <c r="E16" s="340" t="s">
        <v>590</v>
      </c>
      <c r="F16" s="251" t="s">
        <v>943</v>
      </c>
      <c r="G16" s="251">
        <v>1715</v>
      </c>
      <c r="H16" s="251"/>
      <c r="I16" s="341" t="s">
        <v>951</v>
      </c>
      <c r="J16" s="385" t="s">
        <v>591</v>
      </c>
      <c r="K16" s="385"/>
      <c r="L16" s="386"/>
      <c r="M16" s="387"/>
      <c r="N16" s="422"/>
      <c r="O16" s="331"/>
      <c r="P16" s="302"/>
      <c r="Q16" s="246"/>
      <c r="R16" s="246" t="s">
        <v>589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85">
        <v>8</v>
      </c>
      <c r="B17" s="355">
        <v>44659</v>
      </c>
      <c r="C17" s="374"/>
      <c r="D17" s="375" t="s">
        <v>488</v>
      </c>
      <c r="E17" s="376" t="s">
        <v>590</v>
      </c>
      <c r="F17" s="285">
        <v>152</v>
      </c>
      <c r="G17" s="285">
        <v>144</v>
      </c>
      <c r="H17" s="285">
        <v>161.5</v>
      </c>
      <c r="I17" s="377" t="s">
        <v>958</v>
      </c>
      <c r="J17" s="357" t="s">
        <v>960</v>
      </c>
      <c r="K17" s="357">
        <f t="shared" ref="K17:K18" si="9">H17-F17</f>
        <v>9.5</v>
      </c>
      <c r="L17" s="358">
        <f t="shared" ref="L17" si="10">(F17*-0.7)/100</f>
        <v>-1.0639999999999998</v>
      </c>
      <c r="M17" s="359">
        <f t="shared" ref="M17:M18" si="11">(K17+L17)/F17</f>
        <v>5.5500000000000001E-2</v>
      </c>
      <c r="N17" s="357" t="s">
        <v>588</v>
      </c>
      <c r="O17" s="360">
        <v>44662</v>
      </c>
      <c r="P17" s="357"/>
      <c r="Q17" s="246"/>
      <c r="R17" s="246" t="s">
        <v>589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85">
        <v>9</v>
      </c>
      <c r="B18" s="355">
        <v>44663</v>
      </c>
      <c r="C18" s="374"/>
      <c r="D18" s="375" t="s">
        <v>488</v>
      </c>
      <c r="E18" s="376" t="s">
        <v>590</v>
      </c>
      <c r="F18" s="285">
        <v>154.5</v>
      </c>
      <c r="G18" s="285">
        <v>144</v>
      </c>
      <c r="H18" s="285">
        <v>164</v>
      </c>
      <c r="I18" s="377" t="s">
        <v>985</v>
      </c>
      <c r="J18" s="357" t="s">
        <v>960</v>
      </c>
      <c r="K18" s="357">
        <f t="shared" si="9"/>
        <v>9.5</v>
      </c>
      <c r="L18" s="358">
        <f>(F18*-0.4)/100</f>
        <v>-0.61799999999999999</v>
      </c>
      <c r="M18" s="433">
        <f t="shared" si="11"/>
        <v>5.7488673139158571E-2</v>
      </c>
      <c r="N18" s="432" t="s">
        <v>588</v>
      </c>
      <c r="O18" s="434">
        <v>44664</v>
      </c>
      <c r="P18" s="432"/>
      <c r="Q18" s="246"/>
      <c r="R18" s="246" t="s">
        <v>589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251">
        <v>10</v>
      </c>
      <c r="B19" s="248">
        <v>44664</v>
      </c>
      <c r="C19" s="349"/>
      <c r="D19" s="339" t="s">
        <v>532</v>
      </c>
      <c r="E19" s="340" t="s">
        <v>590</v>
      </c>
      <c r="F19" s="251" t="s">
        <v>1005</v>
      </c>
      <c r="G19" s="251">
        <v>1215</v>
      </c>
      <c r="H19" s="251"/>
      <c r="I19" s="341" t="s">
        <v>1006</v>
      </c>
      <c r="J19" s="278" t="s">
        <v>591</v>
      </c>
      <c r="K19" s="278"/>
      <c r="L19" s="436"/>
      <c r="M19" s="304"/>
      <c r="N19" s="302"/>
      <c r="O19" s="331"/>
      <c r="P19" s="302"/>
      <c r="Q19" s="246"/>
      <c r="R19" s="246" t="s">
        <v>589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251">
        <v>11</v>
      </c>
      <c r="B20" s="248">
        <v>44664</v>
      </c>
      <c r="C20" s="349"/>
      <c r="D20" s="339" t="s">
        <v>342</v>
      </c>
      <c r="E20" s="340" t="s">
        <v>590</v>
      </c>
      <c r="F20" s="251" t="s">
        <v>1007</v>
      </c>
      <c r="G20" s="251">
        <v>2395</v>
      </c>
      <c r="H20" s="251"/>
      <c r="I20" s="341" t="s">
        <v>1008</v>
      </c>
      <c r="J20" s="278" t="s">
        <v>591</v>
      </c>
      <c r="K20" s="278"/>
      <c r="L20" s="458"/>
      <c r="M20" s="459"/>
      <c r="N20" s="448"/>
      <c r="O20" s="460"/>
      <c r="P20" s="302"/>
      <c r="Q20" s="246"/>
      <c r="R20" s="246" t="s">
        <v>589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51">
        <v>12</v>
      </c>
      <c r="B21" s="248">
        <v>44670</v>
      </c>
      <c r="C21" s="349"/>
      <c r="D21" s="339" t="s">
        <v>488</v>
      </c>
      <c r="E21" s="340" t="s">
        <v>590</v>
      </c>
      <c r="F21" s="251" t="s">
        <v>1071</v>
      </c>
      <c r="G21" s="251">
        <v>149</v>
      </c>
      <c r="H21" s="251"/>
      <c r="I21" s="341" t="s">
        <v>985</v>
      </c>
      <c r="J21" s="278" t="s">
        <v>591</v>
      </c>
      <c r="K21" s="457"/>
      <c r="L21" s="303"/>
      <c r="M21" s="304"/>
      <c r="N21" s="302"/>
      <c r="O21" s="331"/>
      <c r="P21" s="449"/>
      <c r="Q21" s="246"/>
      <c r="R21" s="246" t="s">
        <v>589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251"/>
      <c r="B22" s="248"/>
      <c r="C22" s="349"/>
      <c r="D22" s="339"/>
      <c r="E22" s="340"/>
      <c r="F22" s="251"/>
      <c r="G22" s="251"/>
      <c r="H22" s="251"/>
      <c r="I22" s="341"/>
      <c r="J22" s="278"/>
      <c r="K22" s="457"/>
      <c r="L22" s="303"/>
      <c r="M22" s="304"/>
      <c r="N22" s="302"/>
      <c r="O22" s="331"/>
      <c r="P22" s="449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ht="13.9" customHeight="1">
      <c r="A23" s="251"/>
      <c r="B23" s="248"/>
      <c r="C23" s="349"/>
      <c r="D23" s="339"/>
      <c r="E23" s="340"/>
      <c r="F23" s="251"/>
      <c r="G23" s="251"/>
      <c r="H23" s="251"/>
      <c r="I23" s="341"/>
      <c r="J23" s="278"/>
      <c r="K23" s="457"/>
      <c r="L23" s="303"/>
      <c r="M23" s="304"/>
      <c r="N23" s="302"/>
      <c r="O23" s="331"/>
      <c r="P23" s="435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07"/>
      <c r="B24" s="108"/>
      <c r="C24" s="109"/>
      <c r="D24" s="110"/>
      <c r="E24" s="111"/>
      <c r="F24" s="111"/>
      <c r="H24" s="111"/>
      <c r="I24" s="112"/>
      <c r="J24" s="113"/>
      <c r="K24" s="113"/>
      <c r="L24" s="114"/>
      <c r="M24" s="115"/>
      <c r="N24" s="116"/>
      <c r="O24" s="117"/>
      <c r="P24" s="11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107"/>
      <c r="B25" s="108"/>
      <c r="C25" s="109"/>
      <c r="D25" s="110"/>
      <c r="E25" s="111"/>
      <c r="F25" s="111"/>
      <c r="G25" s="107"/>
      <c r="H25" s="111"/>
      <c r="I25" s="112"/>
      <c r="J25" s="113"/>
      <c r="K25" s="113"/>
      <c r="L25" s="114"/>
      <c r="M25" s="115"/>
      <c r="N25" s="116"/>
      <c r="O25" s="117"/>
      <c r="P25" s="11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592</v>
      </c>
      <c r="B26" s="120"/>
      <c r="C26" s="121"/>
      <c r="D26" s="122"/>
      <c r="E26" s="123"/>
      <c r="F26" s="123"/>
      <c r="G26" s="123"/>
      <c r="H26" s="123"/>
      <c r="I26" s="123"/>
      <c r="J26" s="124"/>
      <c r="K26" s="123"/>
      <c r="L26" s="125"/>
      <c r="M26" s="56"/>
      <c r="N26" s="124"/>
      <c r="O26" s="12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6" t="s">
        <v>593</v>
      </c>
      <c r="B27" s="119"/>
      <c r="C27" s="119"/>
      <c r="D27" s="119"/>
      <c r="E27" s="41"/>
      <c r="F27" s="127" t="s">
        <v>594</v>
      </c>
      <c r="G27" s="6"/>
      <c r="H27" s="6"/>
      <c r="I27" s="6"/>
      <c r="J27" s="128"/>
      <c r="K27" s="129"/>
      <c r="L27" s="129"/>
      <c r="M27" s="130"/>
      <c r="N27" s="1"/>
      <c r="O27" s="13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 t="s">
        <v>595</v>
      </c>
      <c r="B28" s="119"/>
      <c r="C28" s="119"/>
      <c r="D28" s="119" t="s">
        <v>851</v>
      </c>
      <c r="E28" s="6"/>
      <c r="F28" s="127" t="s">
        <v>596</v>
      </c>
      <c r="G28" s="6"/>
      <c r="H28" s="6"/>
      <c r="I28" s="6"/>
      <c r="J28" s="128"/>
      <c r="K28" s="129"/>
      <c r="L28" s="129"/>
      <c r="M28" s="130"/>
      <c r="N28" s="1"/>
      <c r="O28" s="13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/>
      <c r="B29" s="119"/>
      <c r="C29" s="119"/>
      <c r="D29" s="119"/>
      <c r="E29" s="6"/>
      <c r="F29" s="6"/>
      <c r="G29" s="6"/>
      <c r="H29" s="6"/>
      <c r="I29" s="6"/>
      <c r="J29" s="132"/>
      <c r="K29" s="129"/>
      <c r="L29" s="129"/>
      <c r="M29" s="6"/>
      <c r="N29" s="13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.75" customHeight="1">
      <c r="A30" s="1"/>
      <c r="B30" s="134" t="s">
        <v>597</v>
      </c>
      <c r="C30" s="134"/>
      <c r="D30" s="134"/>
      <c r="E30" s="134"/>
      <c r="F30" s="135"/>
      <c r="G30" s="6"/>
      <c r="H30" s="6"/>
      <c r="I30" s="136"/>
      <c r="J30" s="137"/>
      <c r="K30" s="138"/>
      <c r="L30" s="137"/>
      <c r="M30" s="6"/>
      <c r="N30" s="1"/>
      <c r="O30" s="1"/>
      <c r="P30" s="1"/>
      <c r="R30" s="56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5" t="s">
        <v>16</v>
      </c>
      <c r="B31" s="96" t="s">
        <v>565</v>
      </c>
      <c r="C31" s="98"/>
      <c r="D31" s="97" t="s">
        <v>576</v>
      </c>
      <c r="E31" s="96" t="s">
        <v>577</v>
      </c>
      <c r="F31" s="96" t="s">
        <v>578</v>
      </c>
      <c r="G31" s="96" t="s">
        <v>598</v>
      </c>
      <c r="H31" s="96" t="s">
        <v>580</v>
      </c>
      <c r="I31" s="96" t="s">
        <v>581</v>
      </c>
      <c r="J31" s="96" t="s">
        <v>582</v>
      </c>
      <c r="K31" s="96" t="s">
        <v>599</v>
      </c>
      <c r="L31" s="140" t="s">
        <v>584</v>
      </c>
      <c r="M31" s="98" t="s">
        <v>585</v>
      </c>
      <c r="N31" s="95" t="s">
        <v>586</v>
      </c>
      <c r="O31" s="309" t="s">
        <v>587</v>
      </c>
      <c r="P31" s="282"/>
      <c r="Q31" s="1"/>
      <c r="R31" s="306"/>
      <c r="S31" s="306"/>
      <c r="T31" s="306"/>
      <c r="U31" s="295"/>
      <c r="V31" s="295"/>
      <c r="W31" s="295"/>
      <c r="X31" s="295"/>
      <c r="Y31" s="295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s="257" customFormat="1" ht="15" customHeight="1">
      <c r="A32" s="361">
        <v>1</v>
      </c>
      <c r="B32" s="355">
        <v>44634</v>
      </c>
      <c r="C32" s="362"/>
      <c r="D32" s="363" t="s">
        <v>71</v>
      </c>
      <c r="E32" s="285" t="s">
        <v>870</v>
      </c>
      <c r="F32" s="285">
        <v>208.5</v>
      </c>
      <c r="G32" s="285">
        <v>203</v>
      </c>
      <c r="H32" s="285">
        <v>215.5</v>
      </c>
      <c r="I32" s="285" t="s">
        <v>868</v>
      </c>
      <c r="J32" s="357" t="s">
        <v>864</v>
      </c>
      <c r="K32" s="357">
        <f t="shared" ref="K32" si="12">H32-F32</f>
        <v>7</v>
      </c>
      <c r="L32" s="358">
        <f t="shared" ref="L32" si="13">(F32*-0.7)/100</f>
        <v>-1.4594999999999998</v>
      </c>
      <c r="M32" s="359">
        <f t="shared" ref="M32" si="14">(K32+L32)/F32</f>
        <v>2.6573141486810552E-2</v>
      </c>
      <c r="N32" s="357" t="s">
        <v>588</v>
      </c>
      <c r="O32" s="360">
        <v>44652</v>
      </c>
      <c r="P32" s="307"/>
      <c r="Q32" s="307"/>
      <c r="R32" s="308" t="s">
        <v>589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05"/>
      <c r="AJ32" s="294"/>
      <c r="AK32" s="294"/>
      <c r="AL32" s="294"/>
    </row>
    <row r="33" spans="1:38" s="257" customFormat="1" ht="15" customHeight="1">
      <c r="A33" s="361">
        <v>2</v>
      </c>
      <c r="B33" s="355">
        <v>44645</v>
      </c>
      <c r="C33" s="362"/>
      <c r="D33" s="363" t="s">
        <v>874</v>
      </c>
      <c r="E33" s="285" t="s">
        <v>590</v>
      </c>
      <c r="F33" s="285">
        <v>491.5</v>
      </c>
      <c r="G33" s="285">
        <v>477</v>
      </c>
      <c r="H33" s="285">
        <v>509</v>
      </c>
      <c r="I33" s="285" t="s">
        <v>875</v>
      </c>
      <c r="J33" s="357" t="s">
        <v>893</v>
      </c>
      <c r="K33" s="357">
        <f t="shared" ref="K33" si="15">H33-F33</f>
        <v>17.5</v>
      </c>
      <c r="L33" s="358">
        <f t="shared" ref="L33" si="16">(F33*-0.7)/100</f>
        <v>-3.4404999999999997</v>
      </c>
      <c r="M33" s="359">
        <f t="shared" ref="M33" si="17">(K33+L33)/F33</f>
        <v>2.8605289928789419E-2</v>
      </c>
      <c r="N33" s="357" t="s">
        <v>588</v>
      </c>
      <c r="O33" s="360">
        <v>44655</v>
      </c>
      <c r="P33" s="307"/>
      <c r="Q33" s="307"/>
      <c r="R33" s="308" t="s">
        <v>589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5"/>
      <c r="AJ33" s="294"/>
      <c r="AK33" s="294"/>
      <c r="AL33" s="294"/>
    </row>
    <row r="34" spans="1:38" s="257" customFormat="1" ht="15" customHeight="1">
      <c r="A34" s="350">
        <v>3</v>
      </c>
      <c r="B34" s="331">
        <v>44655</v>
      </c>
      <c r="C34" s="351"/>
      <c r="D34" s="352" t="s">
        <v>514</v>
      </c>
      <c r="E34" s="251" t="s">
        <v>590</v>
      </c>
      <c r="F34" s="251" t="s">
        <v>902</v>
      </c>
      <c r="G34" s="251">
        <v>418</v>
      </c>
      <c r="H34" s="251"/>
      <c r="I34" s="251" t="s">
        <v>903</v>
      </c>
      <c r="J34" s="302" t="s">
        <v>591</v>
      </c>
      <c r="K34" s="302"/>
      <c r="L34" s="303"/>
      <c r="M34" s="304"/>
      <c r="N34" s="302"/>
      <c r="O34" s="331"/>
      <c r="P34" s="307"/>
      <c r="Q34" s="307"/>
      <c r="R34" s="308" t="s">
        <v>589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5"/>
      <c r="AJ34" s="294"/>
      <c r="AK34" s="294"/>
      <c r="AL34" s="294"/>
    </row>
    <row r="35" spans="1:38" s="257" customFormat="1" ht="15" customHeight="1">
      <c r="A35" s="361">
        <v>4</v>
      </c>
      <c r="B35" s="355">
        <v>44656</v>
      </c>
      <c r="C35" s="362"/>
      <c r="D35" s="363" t="s">
        <v>199</v>
      </c>
      <c r="E35" s="285" t="s">
        <v>590</v>
      </c>
      <c r="F35" s="285">
        <v>272</v>
      </c>
      <c r="G35" s="285">
        <v>264</v>
      </c>
      <c r="H35" s="285">
        <v>285.5</v>
      </c>
      <c r="I35" s="285" t="s">
        <v>912</v>
      </c>
      <c r="J35" s="357" t="s">
        <v>925</v>
      </c>
      <c r="K35" s="357">
        <f t="shared" ref="K35" si="18">H35-F35</f>
        <v>13.5</v>
      </c>
      <c r="L35" s="358">
        <f t="shared" ref="L35" si="19">(F35*-0.7)/100</f>
        <v>-1.9039999999999997</v>
      </c>
      <c r="M35" s="359">
        <f t="shared" ref="M35" si="20">(K35+L35)/F35</f>
        <v>4.2632352941176468E-2</v>
      </c>
      <c r="N35" s="357" t="s">
        <v>588</v>
      </c>
      <c r="O35" s="360">
        <v>44657</v>
      </c>
      <c r="P35" s="307"/>
      <c r="Q35" s="307"/>
      <c r="R35" s="308" t="s">
        <v>589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5"/>
      <c r="AJ35" s="294"/>
      <c r="AK35" s="294"/>
      <c r="AL35" s="294"/>
    </row>
    <row r="36" spans="1:38" s="257" customFormat="1" ht="15" customHeight="1">
      <c r="A36" s="425">
        <v>5</v>
      </c>
      <c r="B36" s="404">
        <v>44657</v>
      </c>
      <c r="C36" s="426"/>
      <c r="D36" s="427" t="s">
        <v>253</v>
      </c>
      <c r="E36" s="411" t="s">
        <v>590</v>
      </c>
      <c r="F36" s="411">
        <v>4580</v>
      </c>
      <c r="G36" s="411">
        <v>4430</v>
      </c>
      <c r="H36" s="411">
        <v>4430</v>
      </c>
      <c r="I36" s="411" t="s">
        <v>932</v>
      </c>
      <c r="J36" s="428" t="s">
        <v>979</v>
      </c>
      <c r="K36" s="428">
        <f t="shared" ref="K36:K37" si="21">H36-F36</f>
        <v>-150</v>
      </c>
      <c r="L36" s="429">
        <f t="shared" ref="L36:L37" si="22">(F36*-0.7)/100</f>
        <v>-32.06</v>
      </c>
      <c r="M36" s="430">
        <f t="shared" ref="M36:M37" si="23">(K36+L36)/F36</f>
        <v>-3.9751091703056768E-2</v>
      </c>
      <c r="N36" s="428" t="s">
        <v>600</v>
      </c>
      <c r="O36" s="431">
        <v>44662</v>
      </c>
      <c r="P36" s="307"/>
      <c r="Q36" s="307"/>
      <c r="R36" s="308" t="s">
        <v>589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5"/>
      <c r="AJ36" s="294"/>
      <c r="AK36" s="294"/>
      <c r="AL36" s="294"/>
    </row>
    <row r="37" spans="1:38" s="257" customFormat="1" ht="15" customHeight="1">
      <c r="A37" s="361">
        <v>6</v>
      </c>
      <c r="B37" s="355">
        <v>44657</v>
      </c>
      <c r="C37" s="362"/>
      <c r="D37" s="363" t="s">
        <v>552</v>
      </c>
      <c r="E37" s="285" t="s">
        <v>590</v>
      </c>
      <c r="F37" s="285">
        <v>446.5</v>
      </c>
      <c r="G37" s="285">
        <v>432</v>
      </c>
      <c r="H37" s="285">
        <v>462.5</v>
      </c>
      <c r="I37" s="285" t="s">
        <v>933</v>
      </c>
      <c r="J37" s="357" t="s">
        <v>996</v>
      </c>
      <c r="K37" s="357">
        <f t="shared" si="21"/>
        <v>16</v>
      </c>
      <c r="L37" s="358">
        <f t="shared" si="22"/>
        <v>-3.1254999999999997</v>
      </c>
      <c r="M37" s="359">
        <f t="shared" si="23"/>
        <v>2.8834266517357224E-2</v>
      </c>
      <c r="N37" s="357" t="s">
        <v>588</v>
      </c>
      <c r="O37" s="360">
        <v>44664</v>
      </c>
      <c r="P37" s="307"/>
      <c r="Q37" s="307"/>
      <c r="R37" s="308" t="s">
        <v>589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5"/>
      <c r="AJ37" s="294"/>
      <c r="AK37" s="294"/>
      <c r="AL37" s="294"/>
    </row>
    <row r="38" spans="1:38" s="257" customFormat="1" ht="15" customHeight="1">
      <c r="A38" s="425">
        <v>7</v>
      </c>
      <c r="B38" s="404">
        <v>44658</v>
      </c>
      <c r="C38" s="426"/>
      <c r="D38" s="427" t="s">
        <v>187</v>
      </c>
      <c r="E38" s="411" t="s">
        <v>590</v>
      </c>
      <c r="F38" s="411">
        <v>110.25</v>
      </c>
      <c r="G38" s="411">
        <v>107.4</v>
      </c>
      <c r="H38" s="411">
        <v>107.4</v>
      </c>
      <c r="I38" s="411" t="s">
        <v>941</v>
      </c>
      <c r="J38" s="428" t="s">
        <v>997</v>
      </c>
      <c r="K38" s="428">
        <f t="shared" ref="K38:K41" si="24">H38-F38</f>
        <v>-2.8499999999999943</v>
      </c>
      <c r="L38" s="429">
        <f t="shared" ref="L38:L39" si="25">(F38*-0.7)/100</f>
        <v>-0.77174999999999994</v>
      </c>
      <c r="M38" s="430">
        <f t="shared" ref="M38:M39" si="26">(K38+L38)/F38</f>
        <v>-3.2850340136054368E-2</v>
      </c>
      <c r="N38" s="428" t="s">
        <v>600</v>
      </c>
      <c r="O38" s="431">
        <v>44664</v>
      </c>
      <c r="P38" s="307"/>
      <c r="Q38" s="307"/>
      <c r="R38" s="308" t="s">
        <v>589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5"/>
      <c r="AJ38" s="294"/>
      <c r="AK38" s="294"/>
      <c r="AL38" s="294"/>
    </row>
    <row r="39" spans="1:38" s="257" customFormat="1" ht="15" customHeight="1">
      <c r="A39" s="425">
        <v>8</v>
      </c>
      <c r="B39" s="404">
        <v>44658</v>
      </c>
      <c r="C39" s="426"/>
      <c r="D39" s="427" t="s">
        <v>116</v>
      </c>
      <c r="E39" s="411" t="s">
        <v>590</v>
      </c>
      <c r="F39" s="411">
        <v>1525</v>
      </c>
      <c r="G39" s="411">
        <v>1477</v>
      </c>
      <c r="H39" s="411">
        <v>1477</v>
      </c>
      <c r="I39" s="411" t="s">
        <v>942</v>
      </c>
      <c r="J39" s="428" t="s">
        <v>998</v>
      </c>
      <c r="K39" s="428">
        <f t="shared" si="24"/>
        <v>-48</v>
      </c>
      <c r="L39" s="429">
        <f t="shared" si="25"/>
        <v>-10.675000000000001</v>
      </c>
      <c r="M39" s="430">
        <f t="shared" si="26"/>
        <v>-3.8475409836065573E-2</v>
      </c>
      <c r="N39" s="428" t="s">
        <v>600</v>
      </c>
      <c r="O39" s="431">
        <v>44664</v>
      </c>
      <c r="P39" s="307"/>
      <c r="Q39" s="307"/>
      <c r="R39" s="308" t="s">
        <v>589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425">
        <v>9</v>
      </c>
      <c r="B40" s="404">
        <v>44659</v>
      </c>
      <c r="C40" s="426"/>
      <c r="D40" s="427" t="s">
        <v>114</v>
      </c>
      <c r="E40" s="411" t="s">
        <v>590</v>
      </c>
      <c r="F40" s="411">
        <v>2444</v>
      </c>
      <c r="G40" s="411">
        <v>2370</v>
      </c>
      <c r="H40" s="411">
        <v>2370</v>
      </c>
      <c r="I40" s="411" t="s">
        <v>957</v>
      </c>
      <c r="J40" s="428" t="s">
        <v>1020</v>
      </c>
      <c r="K40" s="428">
        <f t="shared" ref="K40" si="27">H40-F40</f>
        <v>-74</v>
      </c>
      <c r="L40" s="429">
        <f t="shared" ref="L40" si="28">(F40*-0.7)/100</f>
        <v>-17.108000000000001</v>
      </c>
      <c r="M40" s="430">
        <f t="shared" ref="M40" si="29">(K40+L40)/F40</f>
        <v>-3.7278232405891981E-2</v>
      </c>
      <c r="N40" s="428" t="s">
        <v>600</v>
      </c>
      <c r="O40" s="431">
        <v>44669</v>
      </c>
      <c r="P40" s="307"/>
      <c r="Q40" s="307"/>
      <c r="R40" s="308" t="s">
        <v>589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57" customFormat="1" ht="15" customHeight="1">
      <c r="A41" s="361">
        <v>10</v>
      </c>
      <c r="B41" s="355">
        <v>44663</v>
      </c>
      <c r="C41" s="362"/>
      <c r="D41" s="363" t="s">
        <v>989</v>
      </c>
      <c r="E41" s="285" t="s">
        <v>590</v>
      </c>
      <c r="F41" s="285">
        <v>1142.5</v>
      </c>
      <c r="G41" s="285">
        <v>1113</v>
      </c>
      <c r="H41" s="285">
        <v>1174</v>
      </c>
      <c r="I41" s="285" t="s">
        <v>990</v>
      </c>
      <c r="J41" s="357" t="s">
        <v>1019</v>
      </c>
      <c r="K41" s="357">
        <f t="shared" si="24"/>
        <v>31.5</v>
      </c>
      <c r="L41" s="358">
        <f t="shared" ref="L41" si="30">(F41*-0.7)/100</f>
        <v>-7.9974999999999996</v>
      </c>
      <c r="M41" s="359">
        <f t="shared" ref="M41" si="31">(K41+L41)/F41</f>
        <v>2.0571115973741796E-2</v>
      </c>
      <c r="N41" s="357" t="s">
        <v>588</v>
      </c>
      <c r="O41" s="360">
        <v>44669</v>
      </c>
      <c r="P41" s="307"/>
      <c r="Q41" s="307"/>
      <c r="R41" s="308" t="s">
        <v>589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5"/>
      <c r="AJ41" s="294"/>
      <c r="AK41" s="294"/>
      <c r="AL41" s="294"/>
    </row>
    <row r="42" spans="1:38" s="257" customFormat="1" ht="15" customHeight="1">
      <c r="A42" s="350">
        <v>11</v>
      </c>
      <c r="B42" s="248">
        <v>44670</v>
      </c>
      <c r="C42" s="351"/>
      <c r="D42" s="352" t="s">
        <v>199</v>
      </c>
      <c r="E42" s="251" t="s">
        <v>590</v>
      </c>
      <c r="F42" s="251" t="s">
        <v>1072</v>
      </c>
      <c r="G42" s="251">
        <v>240</v>
      </c>
      <c r="H42" s="251"/>
      <c r="I42" s="251">
        <v>265</v>
      </c>
      <c r="J42" s="302" t="s">
        <v>591</v>
      </c>
      <c r="K42" s="302"/>
      <c r="L42" s="303"/>
      <c r="M42" s="304"/>
      <c r="N42" s="302"/>
      <c r="O42" s="331"/>
      <c r="P42" s="307"/>
      <c r="Q42" s="307"/>
      <c r="R42" s="308" t="s">
        <v>589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5"/>
      <c r="AJ42" s="294"/>
      <c r="AK42" s="294"/>
      <c r="AL42" s="294"/>
    </row>
    <row r="43" spans="1:38" s="257" customFormat="1" ht="15" customHeight="1">
      <c r="A43" s="350"/>
      <c r="B43" s="248"/>
      <c r="C43" s="351"/>
      <c r="D43" s="352"/>
      <c r="E43" s="251"/>
      <c r="F43" s="251"/>
      <c r="G43" s="251"/>
      <c r="H43" s="251"/>
      <c r="I43" s="251"/>
      <c r="J43" s="302"/>
      <c r="K43" s="302"/>
      <c r="L43" s="303"/>
      <c r="M43" s="304"/>
      <c r="N43" s="302"/>
      <c r="O43" s="331"/>
      <c r="P43" s="307"/>
      <c r="Q43" s="307"/>
      <c r="R43" s="308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5"/>
      <c r="AJ43" s="294"/>
      <c r="AK43" s="294"/>
      <c r="AL43" s="294"/>
    </row>
    <row r="44" spans="1:38" s="270" customFormat="1" ht="15" customHeight="1">
      <c r="K44" s="252"/>
      <c r="L44" s="283"/>
      <c r="M44" s="322"/>
      <c r="N44" s="252"/>
      <c r="O44" s="293"/>
      <c r="P44" s="1"/>
      <c r="Q44" s="1"/>
      <c r="R44" s="319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324"/>
      <c r="AJ44" s="323"/>
      <c r="AK44" s="323"/>
      <c r="AL44" s="323"/>
    </row>
    <row r="45" spans="1:38" ht="15" customHeight="1">
      <c r="A45" s="310"/>
      <c r="B45" s="311"/>
      <c r="C45" s="312"/>
      <c r="D45" s="313"/>
      <c r="E45" s="314"/>
      <c r="F45" s="314"/>
      <c r="G45" s="314"/>
      <c r="H45" s="314"/>
      <c r="I45" s="314"/>
      <c r="J45" s="315"/>
      <c r="K45" s="315"/>
      <c r="L45" s="316"/>
      <c r="M45" s="317"/>
      <c r="N45" s="315"/>
      <c r="O45" s="318"/>
      <c r="P45" s="1"/>
      <c r="Q45" s="1"/>
      <c r="R45" s="319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44.25" customHeight="1">
      <c r="A46" s="119" t="s">
        <v>592</v>
      </c>
      <c r="B46" s="142"/>
      <c r="C46" s="142"/>
      <c r="D46" s="1"/>
      <c r="E46" s="6"/>
      <c r="F46" s="6"/>
      <c r="G46" s="6"/>
      <c r="H46" s="6" t="s">
        <v>604</v>
      </c>
      <c r="I46" s="6"/>
      <c r="J46" s="6"/>
      <c r="K46" s="115"/>
      <c r="L46" s="144"/>
      <c r="M46" s="115"/>
      <c r="N46" s="116"/>
      <c r="O46" s="115"/>
      <c r="P46" s="1"/>
      <c r="Q46" s="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297"/>
      <c r="AD46" s="297"/>
      <c r="AE46" s="297"/>
      <c r="AF46" s="297"/>
      <c r="AG46" s="297"/>
      <c r="AH46" s="297"/>
    </row>
    <row r="47" spans="1:38" ht="12.75" customHeight="1">
      <c r="A47" s="126" t="s">
        <v>593</v>
      </c>
      <c r="B47" s="119"/>
      <c r="C47" s="119"/>
      <c r="D47" s="119"/>
      <c r="E47" s="41"/>
      <c r="F47" s="127" t="s">
        <v>594</v>
      </c>
      <c r="G47" s="56"/>
      <c r="H47" s="41"/>
      <c r="I47" s="56"/>
      <c r="J47" s="6"/>
      <c r="K47" s="145"/>
      <c r="L47" s="146"/>
      <c r="M47" s="6"/>
      <c r="N47" s="109"/>
      <c r="O47" s="147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4.25" customHeight="1">
      <c r="A48" s="126"/>
      <c r="B48" s="119"/>
      <c r="C48" s="119"/>
      <c r="D48" s="119"/>
      <c r="E48" s="6"/>
      <c r="F48" s="127" t="s">
        <v>596</v>
      </c>
      <c r="G48" s="56"/>
      <c r="H48" s="41"/>
      <c r="I48" s="56"/>
      <c r="J48" s="6"/>
      <c r="K48" s="145"/>
      <c r="L48" s="146"/>
      <c r="M48" s="6"/>
      <c r="N48" s="109"/>
      <c r="O48" s="147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4.25" customHeight="1">
      <c r="A49" s="119"/>
      <c r="B49" s="119"/>
      <c r="C49" s="119"/>
      <c r="D49" s="119"/>
      <c r="E49" s="6"/>
      <c r="F49" s="6"/>
      <c r="G49" s="6"/>
      <c r="H49" s="6"/>
      <c r="I49" s="6"/>
      <c r="J49" s="132"/>
      <c r="K49" s="129"/>
      <c r="L49" s="130"/>
      <c r="M49" s="6"/>
      <c r="N49" s="133"/>
      <c r="O49" s="1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2.75" customHeight="1">
      <c r="A50" s="148" t="s">
        <v>605</v>
      </c>
      <c r="B50" s="148"/>
      <c r="C50" s="148"/>
      <c r="D50" s="148"/>
      <c r="E50" s="6"/>
      <c r="F50" s="6"/>
      <c r="G50" s="6"/>
      <c r="H50" s="6"/>
      <c r="I50" s="6"/>
      <c r="J50" s="6"/>
      <c r="K50" s="6"/>
      <c r="L50" s="6"/>
      <c r="M50" s="6"/>
      <c r="N50" s="6"/>
      <c r="O50" s="2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38.25" customHeight="1">
      <c r="A51" s="96" t="s">
        <v>16</v>
      </c>
      <c r="B51" s="96" t="s">
        <v>565</v>
      </c>
      <c r="C51" s="96"/>
      <c r="D51" s="97" t="s">
        <v>576</v>
      </c>
      <c r="E51" s="96" t="s">
        <v>577</v>
      </c>
      <c r="F51" s="96" t="s">
        <v>578</v>
      </c>
      <c r="G51" s="96" t="s">
        <v>598</v>
      </c>
      <c r="H51" s="96" t="s">
        <v>580</v>
      </c>
      <c r="I51" s="96" t="s">
        <v>581</v>
      </c>
      <c r="J51" s="95" t="s">
        <v>582</v>
      </c>
      <c r="K51" s="149" t="s">
        <v>606</v>
      </c>
      <c r="L51" s="98" t="s">
        <v>584</v>
      </c>
      <c r="M51" s="149" t="s">
        <v>607</v>
      </c>
      <c r="N51" s="96" t="s">
        <v>608</v>
      </c>
      <c r="O51" s="95" t="s">
        <v>586</v>
      </c>
      <c r="P51" s="97" t="s">
        <v>587</v>
      </c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47" customFormat="1" ht="13.5" customHeight="1">
      <c r="A52" s="356">
        <v>1</v>
      </c>
      <c r="B52" s="347">
        <v>44651</v>
      </c>
      <c r="C52" s="346"/>
      <c r="D52" s="346" t="s">
        <v>880</v>
      </c>
      <c r="E52" s="285" t="s">
        <v>590</v>
      </c>
      <c r="F52" s="285">
        <v>17520</v>
      </c>
      <c r="G52" s="285">
        <v>17340</v>
      </c>
      <c r="H52" s="330">
        <v>17625</v>
      </c>
      <c r="I52" s="330" t="s">
        <v>881</v>
      </c>
      <c r="J52" s="342" t="s">
        <v>873</v>
      </c>
      <c r="K52" s="330">
        <f t="shared" ref="K52" si="32">H52-F52</f>
        <v>105</v>
      </c>
      <c r="L52" s="343">
        <f t="shared" ref="L52" si="33">(H52*N52)*0.07%</f>
        <v>616.87500000000011</v>
      </c>
      <c r="M52" s="344">
        <f t="shared" ref="M52" si="34">(K52*N52)-L52</f>
        <v>4633.125</v>
      </c>
      <c r="N52" s="330">
        <v>50</v>
      </c>
      <c r="O52" s="345" t="s">
        <v>588</v>
      </c>
      <c r="P52" s="355">
        <v>44652</v>
      </c>
      <c r="Q52" s="249"/>
      <c r="R52" s="253" t="s">
        <v>589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314"/>
      <c r="AG52" s="311"/>
      <c r="AH52" s="249"/>
      <c r="AI52" s="249"/>
      <c r="AJ52" s="314"/>
      <c r="AK52" s="314"/>
      <c r="AL52" s="314"/>
    </row>
    <row r="53" spans="1:38" s="247" customFormat="1" ht="13.5" customHeight="1">
      <c r="A53" s="356">
        <v>2</v>
      </c>
      <c r="B53" s="355">
        <v>44652</v>
      </c>
      <c r="C53" s="332"/>
      <c r="D53" s="346" t="s">
        <v>885</v>
      </c>
      <c r="E53" s="285" t="s">
        <v>590</v>
      </c>
      <c r="F53" s="285">
        <v>2455</v>
      </c>
      <c r="G53" s="285">
        <v>2400</v>
      </c>
      <c r="H53" s="330">
        <v>2495</v>
      </c>
      <c r="I53" s="330" t="s">
        <v>872</v>
      </c>
      <c r="J53" s="342" t="s">
        <v>632</v>
      </c>
      <c r="K53" s="330">
        <f t="shared" ref="K53" si="35">H53-F53</f>
        <v>40</v>
      </c>
      <c r="L53" s="343">
        <f t="shared" ref="L53" si="36">(H53*N53)*0.07%</f>
        <v>436.62500000000006</v>
      </c>
      <c r="M53" s="344">
        <f t="shared" ref="M53" si="37">(K53*N53)-L53</f>
        <v>9563.375</v>
      </c>
      <c r="N53" s="330">
        <v>250</v>
      </c>
      <c r="O53" s="345" t="s">
        <v>588</v>
      </c>
      <c r="P53" s="355">
        <v>44652</v>
      </c>
      <c r="Q53" s="249"/>
      <c r="R53" s="253" t="s">
        <v>936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314"/>
      <c r="AG53" s="311"/>
      <c r="AH53" s="249"/>
      <c r="AI53" s="249"/>
      <c r="AJ53" s="314"/>
      <c r="AK53" s="314"/>
      <c r="AL53" s="314"/>
    </row>
    <row r="54" spans="1:38" s="247" customFormat="1" ht="13.5" customHeight="1">
      <c r="A54" s="356">
        <v>3</v>
      </c>
      <c r="B54" s="355">
        <v>44652</v>
      </c>
      <c r="C54" s="332"/>
      <c r="D54" s="346" t="s">
        <v>879</v>
      </c>
      <c r="E54" s="285" t="s">
        <v>590</v>
      </c>
      <c r="F54" s="285">
        <v>2830</v>
      </c>
      <c r="G54" s="285">
        <v>2775</v>
      </c>
      <c r="H54" s="330">
        <v>2867.5</v>
      </c>
      <c r="I54" s="330" t="s">
        <v>883</v>
      </c>
      <c r="J54" s="342" t="s">
        <v>884</v>
      </c>
      <c r="K54" s="330">
        <f t="shared" ref="K54:K55" si="38">H54-F54</f>
        <v>37.5</v>
      </c>
      <c r="L54" s="343">
        <f t="shared" ref="L54:L55" si="39">(H54*N54)*0.07%</f>
        <v>501.81250000000006</v>
      </c>
      <c r="M54" s="344">
        <f t="shared" ref="M54:M55" si="40">(K54*N54)-L54</f>
        <v>8873.1875</v>
      </c>
      <c r="N54" s="330">
        <v>250</v>
      </c>
      <c r="O54" s="345" t="s">
        <v>588</v>
      </c>
      <c r="P54" s="355">
        <v>44652</v>
      </c>
      <c r="Q54" s="249"/>
      <c r="R54" s="253" t="s">
        <v>589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314"/>
      <c r="AG54" s="311"/>
      <c r="AH54" s="249"/>
      <c r="AI54" s="249"/>
      <c r="AJ54" s="314"/>
      <c r="AK54" s="314"/>
      <c r="AL54" s="314"/>
    </row>
    <row r="55" spans="1:38" s="247" customFormat="1" ht="13.5" customHeight="1">
      <c r="A55" s="356">
        <v>4</v>
      </c>
      <c r="B55" s="355">
        <v>44652</v>
      </c>
      <c r="C55" s="346"/>
      <c r="D55" s="346" t="s">
        <v>886</v>
      </c>
      <c r="E55" s="285" t="s">
        <v>590</v>
      </c>
      <c r="F55" s="285">
        <v>2380</v>
      </c>
      <c r="G55" s="285">
        <v>2335</v>
      </c>
      <c r="H55" s="330">
        <v>2410</v>
      </c>
      <c r="I55" s="330" t="s">
        <v>887</v>
      </c>
      <c r="J55" s="342" t="s">
        <v>603</v>
      </c>
      <c r="K55" s="330">
        <f t="shared" si="38"/>
        <v>30</v>
      </c>
      <c r="L55" s="343">
        <f t="shared" si="39"/>
        <v>463.92500000000007</v>
      </c>
      <c r="M55" s="344">
        <f t="shared" si="40"/>
        <v>7786.0749999999998</v>
      </c>
      <c r="N55" s="330">
        <v>275</v>
      </c>
      <c r="O55" s="345" t="s">
        <v>588</v>
      </c>
      <c r="P55" s="355">
        <v>44655</v>
      </c>
      <c r="Q55" s="249"/>
      <c r="R55" s="253" t="s">
        <v>936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314"/>
      <c r="AG55" s="311"/>
      <c r="AH55" s="249"/>
      <c r="AI55" s="249"/>
      <c r="AJ55" s="314"/>
      <c r="AK55" s="314"/>
      <c r="AL55" s="314"/>
    </row>
    <row r="56" spans="1:38" s="247" customFormat="1" ht="13.5" customHeight="1">
      <c r="A56" s="356">
        <v>5</v>
      </c>
      <c r="B56" s="355">
        <v>44652</v>
      </c>
      <c r="C56" s="346"/>
      <c r="D56" s="346" t="s">
        <v>888</v>
      </c>
      <c r="E56" s="285" t="s">
        <v>590</v>
      </c>
      <c r="F56" s="285">
        <v>2100</v>
      </c>
      <c r="G56" s="285">
        <v>2048</v>
      </c>
      <c r="H56" s="330">
        <v>2130</v>
      </c>
      <c r="I56" s="330" t="s">
        <v>866</v>
      </c>
      <c r="J56" s="342" t="s">
        <v>603</v>
      </c>
      <c r="K56" s="330">
        <f t="shared" ref="K56" si="41">H56-F56</f>
        <v>30</v>
      </c>
      <c r="L56" s="343">
        <f t="shared" ref="L56" si="42">(H56*N56)*0.07%</f>
        <v>372.75000000000006</v>
      </c>
      <c r="M56" s="344">
        <f t="shared" ref="M56" si="43">(K56*N56)-L56</f>
        <v>7127.25</v>
      </c>
      <c r="N56" s="330">
        <v>250</v>
      </c>
      <c r="O56" s="345" t="s">
        <v>588</v>
      </c>
      <c r="P56" s="355">
        <v>44655</v>
      </c>
      <c r="Q56" s="249"/>
      <c r="R56" s="253" t="s">
        <v>589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314"/>
      <c r="AG56" s="311"/>
      <c r="AH56" s="249"/>
      <c r="AI56" s="249"/>
      <c r="AJ56" s="314"/>
      <c r="AK56" s="314"/>
      <c r="AL56" s="314"/>
    </row>
    <row r="57" spans="1:38" s="247" customFormat="1" ht="13.15" customHeight="1">
      <c r="A57" s="356">
        <v>6</v>
      </c>
      <c r="B57" s="355">
        <v>44652</v>
      </c>
      <c r="C57" s="346"/>
      <c r="D57" s="346" t="s">
        <v>889</v>
      </c>
      <c r="E57" s="285" t="s">
        <v>590</v>
      </c>
      <c r="F57" s="285">
        <v>1494</v>
      </c>
      <c r="G57" s="285">
        <v>1475</v>
      </c>
      <c r="H57" s="330">
        <v>1637.5</v>
      </c>
      <c r="I57" s="330" t="s">
        <v>890</v>
      </c>
      <c r="J57" s="342" t="s">
        <v>894</v>
      </c>
      <c r="K57" s="330">
        <f t="shared" ref="K57:K58" si="44">H57-F57</f>
        <v>143.5</v>
      </c>
      <c r="L57" s="343">
        <f t="shared" ref="L57:L58" si="45">(H57*N57)*0.07%</f>
        <v>630.43750000000011</v>
      </c>
      <c r="M57" s="344">
        <f t="shared" ref="M57:M58" si="46">(K57*N57)-L57</f>
        <v>78294.5625</v>
      </c>
      <c r="N57" s="330">
        <v>550</v>
      </c>
      <c r="O57" s="345" t="s">
        <v>588</v>
      </c>
      <c r="P57" s="355">
        <v>44655</v>
      </c>
      <c r="Q57" s="249"/>
      <c r="R57" s="253" t="s">
        <v>589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314"/>
      <c r="AG57" s="311"/>
      <c r="AH57" s="249"/>
      <c r="AI57" s="249"/>
      <c r="AJ57" s="314"/>
      <c r="AK57" s="314"/>
      <c r="AL57" s="314"/>
    </row>
    <row r="58" spans="1:38" s="247" customFormat="1" ht="13.15" customHeight="1">
      <c r="A58" s="356">
        <v>7</v>
      </c>
      <c r="B58" s="355">
        <v>44652</v>
      </c>
      <c r="C58" s="346"/>
      <c r="D58" s="346" t="s">
        <v>877</v>
      </c>
      <c r="E58" s="285" t="s">
        <v>590</v>
      </c>
      <c r="F58" s="285">
        <v>955</v>
      </c>
      <c r="G58" s="285">
        <v>940</v>
      </c>
      <c r="H58" s="330">
        <v>966.5</v>
      </c>
      <c r="I58" s="330" t="s">
        <v>891</v>
      </c>
      <c r="J58" s="342" t="s">
        <v>895</v>
      </c>
      <c r="K58" s="330">
        <f t="shared" si="44"/>
        <v>11.5</v>
      </c>
      <c r="L58" s="343">
        <f t="shared" si="45"/>
        <v>575.06750000000011</v>
      </c>
      <c r="M58" s="344">
        <f t="shared" si="46"/>
        <v>9199.932499999999</v>
      </c>
      <c r="N58" s="330">
        <v>850</v>
      </c>
      <c r="O58" s="345" t="s">
        <v>588</v>
      </c>
      <c r="P58" s="355">
        <v>44655</v>
      </c>
      <c r="Q58" s="249"/>
      <c r="R58" s="253" t="s">
        <v>936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314"/>
      <c r="AG58" s="311"/>
      <c r="AH58" s="249"/>
      <c r="AI58" s="249"/>
      <c r="AJ58" s="314"/>
      <c r="AK58" s="314"/>
      <c r="AL58" s="314"/>
    </row>
    <row r="59" spans="1:38" s="247" customFormat="1" ht="13.15" customHeight="1">
      <c r="A59" s="356">
        <v>8</v>
      </c>
      <c r="B59" s="355">
        <v>44655</v>
      </c>
      <c r="C59" s="346"/>
      <c r="D59" s="346" t="s">
        <v>880</v>
      </c>
      <c r="E59" s="285" t="s">
        <v>899</v>
      </c>
      <c r="F59" s="285">
        <v>18090</v>
      </c>
      <c r="G59" s="285">
        <v>18260</v>
      </c>
      <c r="H59" s="330">
        <v>17980</v>
      </c>
      <c r="I59" s="330" t="s">
        <v>900</v>
      </c>
      <c r="J59" s="342" t="s">
        <v>901</v>
      </c>
      <c r="K59" s="330">
        <f>F59-H59</f>
        <v>110</v>
      </c>
      <c r="L59" s="343">
        <f t="shared" ref="L59:L60" si="47">(H59*N59)*0.07%</f>
        <v>629.30000000000007</v>
      </c>
      <c r="M59" s="344">
        <f t="shared" ref="M59:M60" si="48">(K59*N59)-L59</f>
        <v>4870.7</v>
      </c>
      <c r="N59" s="330">
        <v>50</v>
      </c>
      <c r="O59" s="345" t="s">
        <v>588</v>
      </c>
      <c r="P59" s="355">
        <v>44655</v>
      </c>
      <c r="Q59" s="249"/>
      <c r="R59" s="253" t="s">
        <v>589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314"/>
      <c r="AG59" s="311"/>
      <c r="AH59" s="249"/>
      <c r="AI59" s="249"/>
      <c r="AJ59" s="314"/>
      <c r="AK59" s="314"/>
      <c r="AL59" s="314"/>
    </row>
    <row r="60" spans="1:38" s="247" customFormat="1" ht="13.15" customHeight="1">
      <c r="A60" s="388">
        <v>9</v>
      </c>
      <c r="B60" s="355">
        <v>44655</v>
      </c>
      <c r="C60" s="346"/>
      <c r="D60" s="346" t="s">
        <v>904</v>
      </c>
      <c r="E60" s="285" t="s">
        <v>590</v>
      </c>
      <c r="F60" s="285">
        <v>736.5</v>
      </c>
      <c r="G60" s="285">
        <v>726</v>
      </c>
      <c r="H60" s="330">
        <v>745</v>
      </c>
      <c r="I60" s="330" t="s">
        <v>905</v>
      </c>
      <c r="J60" s="342" t="s">
        <v>639</v>
      </c>
      <c r="K60" s="330">
        <f t="shared" ref="K60:K61" si="49">H60-F60</f>
        <v>8.5</v>
      </c>
      <c r="L60" s="343">
        <f t="shared" si="47"/>
        <v>704.02500000000009</v>
      </c>
      <c r="M60" s="344">
        <f t="shared" si="48"/>
        <v>10770.975</v>
      </c>
      <c r="N60" s="330">
        <v>1350</v>
      </c>
      <c r="O60" s="345" t="s">
        <v>588</v>
      </c>
      <c r="P60" s="355">
        <v>44656</v>
      </c>
      <c r="Q60" s="249"/>
      <c r="R60" s="253" t="s">
        <v>936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314"/>
      <c r="AG60" s="311"/>
      <c r="AH60" s="249"/>
      <c r="AI60" s="249"/>
      <c r="AJ60" s="314"/>
      <c r="AK60" s="314"/>
      <c r="AL60" s="314"/>
    </row>
    <row r="61" spans="1:38" s="247" customFormat="1" ht="13.15" customHeight="1">
      <c r="A61" s="394">
        <v>10</v>
      </c>
      <c r="B61" s="404">
        <v>44655</v>
      </c>
      <c r="C61" s="410"/>
      <c r="D61" s="410" t="s">
        <v>908</v>
      </c>
      <c r="E61" s="411" t="s">
        <v>590</v>
      </c>
      <c r="F61" s="411">
        <v>988</v>
      </c>
      <c r="G61" s="411">
        <v>974</v>
      </c>
      <c r="H61" s="401">
        <v>974</v>
      </c>
      <c r="I61" s="401" t="s">
        <v>909</v>
      </c>
      <c r="J61" s="400" t="s">
        <v>916</v>
      </c>
      <c r="K61" s="401">
        <f t="shared" si="49"/>
        <v>-14</v>
      </c>
      <c r="L61" s="402">
        <f t="shared" ref="L61" si="50">(H61*N61)*0.07%</f>
        <v>613.62000000000012</v>
      </c>
      <c r="M61" s="403">
        <f t="shared" ref="M61" si="51">(K61*N61)-L61</f>
        <v>-13213.62</v>
      </c>
      <c r="N61" s="401">
        <v>900</v>
      </c>
      <c r="O61" s="428" t="s">
        <v>600</v>
      </c>
      <c r="P61" s="404">
        <v>44656</v>
      </c>
      <c r="Q61" s="249"/>
      <c r="R61" s="253" t="s">
        <v>589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314"/>
      <c r="AG61" s="311"/>
      <c r="AH61" s="249"/>
      <c r="AI61" s="249"/>
      <c r="AJ61" s="314"/>
      <c r="AK61" s="314"/>
      <c r="AL61" s="314"/>
    </row>
    <row r="62" spans="1:38" s="247" customFormat="1" ht="13.15" customHeight="1">
      <c r="A62" s="388">
        <v>11</v>
      </c>
      <c r="B62" s="355">
        <v>44655</v>
      </c>
      <c r="C62" s="346"/>
      <c r="D62" s="346" t="s">
        <v>879</v>
      </c>
      <c r="E62" s="285" t="s">
        <v>590</v>
      </c>
      <c r="F62" s="285">
        <v>2870</v>
      </c>
      <c r="G62" s="285">
        <v>2820</v>
      </c>
      <c r="H62" s="330">
        <v>2905</v>
      </c>
      <c r="I62" s="330" t="s">
        <v>910</v>
      </c>
      <c r="J62" s="342" t="s">
        <v>914</v>
      </c>
      <c r="K62" s="330">
        <f t="shared" ref="K62" si="52">H62-F62</f>
        <v>35</v>
      </c>
      <c r="L62" s="343">
        <f t="shared" ref="L62" si="53">(H62*N62)*0.07%</f>
        <v>508.37500000000006</v>
      </c>
      <c r="M62" s="344">
        <f t="shared" ref="M62" si="54">(K62*N62)-L62</f>
        <v>8241.625</v>
      </c>
      <c r="N62" s="330">
        <v>250</v>
      </c>
      <c r="O62" s="345" t="s">
        <v>588</v>
      </c>
      <c r="P62" s="355">
        <v>44656</v>
      </c>
      <c r="Q62" s="249"/>
      <c r="R62" s="253" t="s">
        <v>936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14"/>
      <c r="AG62" s="311"/>
      <c r="AH62" s="249"/>
      <c r="AI62" s="249"/>
      <c r="AJ62" s="314"/>
      <c r="AK62" s="314"/>
      <c r="AL62" s="314"/>
    </row>
    <row r="63" spans="1:38" s="247" customFormat="1" ht="13.15" customHeight="1">
      <c r="A63" s="388">
        <v>12</v>
      </c>
      <c r="B63" s="355">
        <v>44656</v>
      </c>
      <c r="C63" s="346"/>
      <c r="D63" s="346" t="s">
        <v>913</v>
      </c>
      <c r="E63" s="285" t="s">
        <v>590</v>
      </c>
      <c r="F63" s="285">
        <v>583</v>
      </c>
      <c r="G63" s="285">
        <v>570</v>
      </c>
      <c r="H63" s="330">
        <v>586.5</v>
      </c>
      <c r="I63" s="330">
        <v>600</v>
      </c>
      <c r="J63" s="342" t="s">
        <v>938</v>
      </c>
      <c r="K63" s="330">
        <f t="shared" ref="K63" si="55">H63-F63</f>
        <v>3.5</v>
      </c>
      <c r="L63" s="343">
        <f t="shared" ref="L63:L65" si="56">(H63*N63)*0.07%</f>
        <v>441.34125000000006</v>
      </c>
      <c r="M63" s="344">
        <f t="shared" ref="M63:M65" si="57">(K63*N63)-L63</f>
        <v>3321.1587500000001</v>
      </c>
      <c r="N63" s="330">
        <v>1075</v>
      </c>
      <c r="O63" s="345" t="s">
        <v>588</v>
      </c>
      <c r="P63" s="355">
        <v>44656</v>
      </c>
      <c r="Q63" s="249"/>
      <c r="R63" s="253" t="s">
        <v>589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14"/>
      <c r="AG63" s="311"/>
      <c r="AH63" s="249"/>
      <c r="AI63" s="249"/>
      <c r="AJ63" s="314"/>
      <c r="AK63" s="314"/>
      <c r="AL63" s="314"/>
    </row>
    <row r="64" spans="1:38" s="247" customFormat="1" ht="13.15" customHeight="1">
      <c r="A64" s="388">
        <v>13</v>
      </c>
      <c r="B64" s="355">
        <v>44656</v>
      </c>
      <c r="C64" s="346"/>
      <c r="D64" s="346" t="s">
        <v>880</v>
      </c>
      <c r="E64" s="285" t="s">
        <v>899</v>
      </c>
      <c r="F64" s="285">
        <v>18130</v>
      </c>
      <c r="G64" s="285">
        <v>18310</v>
      </c>
      <c r="H64" s="330">
        <v>18045</v>
      </c>
      <c r="I64" s="330" t="s">
        <v>900</v>
      </c>
      <c r="J64" s="342" t="s">
        <v>915</v>
      </c>
      <c r="K64" s="330">
        <f>F64-H64</f>
        <v>85</v>
      </c>
      <c r="L64" s="343">
        <f t="shared" si="56"/>
        <v>631.57500000000005</v>
      </c>
      <c r="M64" s="344">
        <f t="shared" si="57"/>
        <v>3618.4250000000002</v>
      </c>
      <c r="N64" s="330">
        <v>50</v>
      </c>
      <c r="O64" s="345" t="s">
        <v>588</v>
      </c>
      <c r="P64" s="355">
        <v>44656</v>
      </c>
      <c r="Q64" s="249"/>
      <c r="R64" s="253" t="s">
        <v>589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14"/>
      <c r="AG64" s="311"/>
      <c r="AH64" s="249"/>
      <c r="AI64" s="249"/>
      <c r="AJ64" s="314"/>
      <c r="AK64" s="314"/>
      <c r="AL64" s="314"/>
    </row>
    <row r="65" spans="1:38" s="247" customFormat="1" ht="13.15" customHeight="1">
      <c r="A65" s="388">
        <v>14</v>
      </c>
      <c r="B65" s="355">
        <v>44656</v>
      </c>
      <c r="C65" s="346"/>
      <c r="D65" s="346" t="s">
        <v>904</v>
      </c>
      <c r="E65" s="285" t="s">
        <v>590</v>
      </c>
      <c r="F65" s="285">
        <v>736</v>
      </c>
      <c r="G65" s="285">
        <v>725</v>
      </c>
      <c r="H65" s="330">
        <v>744</v>
      </c>
      <c r="I65" s="330" t="s">
        <v>905</v>
      </c>
      <c r="J65" s="342" t="s">
        <v>863</v>
      </c>
      <c r="K65" s="330">
        <f t="shared" ref="K65" si="58">H65-F65</f>
        <v>8</v>
      </c>
      <c r="L65" s="343">
        <f t="shared" si="56"/>
        <v>703.08000000000015</v>
      </c>
      <c r="M65" s="344">
        <f t="shared" si="57"/>
        <v>10096.92</v>
      </c>
      <c r="N65" s="330">
        <v>1350</v>
      </c>
      <c r="O65" s="345" t="s">
        <v>588</v>
      </c>
      <c r="P65" s="355">
        <v>44656</v>
      </c>
      <c r="Q65" s="249"/>
      <c r="R65" s="253" t="s">
        <v>936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14"/>
      <c r="AG65" s="311"/>
      <c r="AH65" s="249"/>
      <c r="AI65" s="249"/>
      <c r="AJ65" s="314"/>
      <c r="AK65" s="314"/>
      <c r="AL65" s="314"/>
    </row>
    <row r="66" spans="1:38" s="247" customFormat="1" ht="13.15" customHeight="1">
      <c r="A66" s="388">
        <v>15</v>
      </c>
      <c r="B66" s="355">
        <v>44657</v>
      </c>
      <c r="C66" s="346"/>
      <c r="D66" s="346" t="s">
        <v>886</v>
      </c>
      <c r="E66" s="285" t="s">
        <v>590</v>
      </c>
      <c r="F66" s="285">
        <v>2463</v>
      </c>
      <c r="G66" s="285">
        <v>2410</v>
      </c>
      <c r="H66" s="330">
        <v>2497.5</v>
      </c>
      <c r="I66" s="330" t="s">
        <v>926</v>
      </c>
      <c r="J66" s="342" t="s">
        <v>937</v>
      </c>
      <c r="K66" s="330">
        <f t="shared" ref="K66" si="59">H66-F66</f>
        <v>34.5</v>
      </c>
      <c r="L66" s="343">
        <f t="shared" ref="L66" si="60">(H66*N66)*0.07%</f>
        <v>480.76875000000007</v>
      </c>
      <c r="M66" s="344">
        <f t="shared" ref="M66" si="61">(K66*N66)-L66</f>
        <v>9006.7312500000007</v>
      </c>
      <c r="N66" s="330">
        <v>275</v>
      </c>
      <c r="O66" s="345" t="s">
        <v>588</v>
      </c>
      <c r="P66" s="355">
        <v>44657</v>
      </c>
      <c r="Q66" s="249"/>
      <c r="R66" s="253" t="s">
        <v>936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14"/>
      <c r="AG66" s="311"/>
      <c r="AH66" s="249"/>
      <c r="AI66" s="249"/>
      <c r="AJ66" s="314"/>
      <c r="AK66" s="314"/>
      <c r="AL66" s="314"/>
    </row>
    <row r="67" spans="1:38" s="247" customFormat="1" ht="13.15" customHeight="1">
      <c r="A67" s="388">
        <v>16</v>
      </c>
      <c r="B67" s="355">
        <v>44657</v>
      </c>
      <c r="C67" s="346"/>
      <c r="D67" s="346" t="s">
        <v>879</v>
      </c>
      <c r="E67" s="285" t="s">
        <v>590</v>
      </c>
      <c r="F67" s="285">
        <v>2880</v>
      </c>
      <c r="G67" s="285">
        <v>2830</v>
      </c>
      <c r="H67" s="330">
        <v>2920</v>
      </c>
      <c r="I67" s="330" t="s">
        <v>910</v>
      </c>
      <c r="J67" s="342" t="s">
        <v>632</v>
      </c>
      <c r="K67" s="330">
        <f t="shared" ref="K67:K69" si="62">H67-F67</f>
        <v>40</v>
      </c>
      <c r="L67" s="343">
        <f t="shared" ref="L67:L69" si="63">(H67*N67)*0.07%</f>
        <v>511.00000000000006</v>
      </c>
      <c r="M67" s="344">
        <f t="shared" ref="M67" si="64">(K67*N67)-L67</f>
        <v>9489</v>
      </c>
      <c r="N67" s="330">
        <v>250</v>
      </c>
      <c r="O67" s="345" t="s">
        <v>588</v>
      </c>
      <c r="P67" s="355">
        <v>44658</v>
      </c>
      <c r="Q67" s="249"/>
      <c r="R67" s="253" t="s">
        <v>589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14"/>
      <c r="AG67" s="311"/>
      <c r="AH67" s="249"/>
      <c r="AI67" s="249"/>
      <c r="AJ67" s="314"/>
      <c r="AK67" s="314"/>
      <c r="AL67" s="314"/>
    </row>
    <row r="68" spans="1:38" s="247" customFormat="1" ht="13.15" customHeight="1">
      <c r="A68" s="388">
        <v>17</v>
      </c>
      <c r="B68" s="355">
        <v>44657</v>
      </c>
      <c r="C68" s="346"/>
      <c r="D68" s="346" t="s">
        <v>886</v>
      </c>
      <c r="E68" s="285" t="s">
        <v>590</v>
      </c>
      <c r="F68" s="285">
        <v>2462</v>
      </c>
      <c r="G68" s="285">
        <v>2410</v>
      </c>
      <c r="H68" s="330">
        <v>2525</v>
      </c>
      <c r="I68" s="330" t="s">
        <v>926</v>
      </c>
      <c r="J68" s="342" t="s">
        <v>940</v>
      </c>
      <c r="K68" s="330">
        <f t="shared" si="62"/>
        <v>63</v>
      </c>
      <c r="L68" s="343">
        <f t="shared" si="63"/>
        <v>486.06250000000006</v>
      </c>
      <c r="M68" s="344">
        <f>(K68*N68)-L68</f>
        <v>16838.9375</v>
      </c>
      <c r="N68" s="330">
        <v>275</v>
      </c>
      <c r="O68" s="345" t="s">
        <v>588</v>
      </c>
      <c r="P68" s="355">
        <v>44658</v>
      </c>
      <c r="Q68" s="249"/>
      <c r="R68" s="253" t="s">
        <v>936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14"/>
      <c r="AG68" s="311"/>
      <c r="AH68" s="249"/>
      <c r="AI68" s="249"/>
      <c r="AJ68" s="314"/>
      <c r="AK68" s="314"/>
      <c r="AL68" s="314"/>
    </row>
    <row r="69" spans="1:38" s="247" customFormat="1" ht="13.15" customHeight="1">
      <c r="A69" s="394">
        <v>18</v>
      </c>
      <c r="B69" s="404">
        <v>44657</v>
      </c>
      <c r="C69" s="410"/>
      <c r="D69" s="410" t="s">
        <v>934</v>
      </c>
      <c r="E69" s="411" t="s">
        <v>590</v>
      </c>
      <c r="F69" s="411">
        <v>1832</v>
      </c>
      <c r="G69" s="411">
        <v>1790</v>
      </c>
      <c r="H69" s="401">
        <v>1790</v>
      </c>
      <c r="I69" s="401" t="s">
        <v>935</v>
      </c>
      <c r="J69" s="400" t="s">
        <v>961</v>
      </c>
      <c r="K69" s="401">
        <f t="shared" si="62"/>
        <v>-42</v>
      </c>
      <c r="L69" s="402">
        <f t="shared" si="63"/>
        <v>375.90000000000003</v>
      </c>
      <c r="M69" s="403">
        <f t="shared" ref="M69" si="65">(K69*N69)-L69</f>
        <v>-12975.9</v>
      </c>
      <c r="N69" s="401">
        <v>300</v>
      </c>
      <c r="O69" s="428" t="s">
        <v>600</v>
      </c>
      <c r="P69" s="404">
        <v>44662</v>
      </c>
      <c r="Q69" s="249"/>
      <c r="R69" s="253" t="s">
        <v>589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14"/>
      <c r="AG69" s="311"/>
      <c r="AH69" s="249"/>
      <c r="AI69" s="249"/>
      <c r="AJ69" s="314"/>
      <c r="AK69" s="314"/>
      <c r="AL69" s="314"/>
    </row>
    <row r="70" spans="1:38" s="247" customFormat="1" ht="13.15" customHeight="1">
      <c r="A70" s="394">
        <v>19</v>
      </c>
      <c r="B70" s="404">
        <v>44657</v>
      </c>
      <c r="C70" s="410"/>
      <c r="D70" s="410" t="s">
        <v>913</v>
      </c>
      <c r="E70" s="411" t="s">
        <v>590</v>
      </c>
      <c r="F70" s="411">
        <v>582</v>
      </c>
      <c r="G70" s="411">
        <v>570</v>
      </c>
      <c r="H70" s="401">
        <v>570</v>
      </c>
      <c r="I70" s="401">
        <v>600</v>
      </c>
      <c r="J70" s="400" t="s">
        <v>981</v>
      </c>
      <c r="K70" s="401">
        <f t="shared" ref="K70" si="66">H70-F70</f>
        <v>-12</v>
      </c>
      <c r="L70" s="402">
        <f t="shared" ref="L70" si="67">(H70*N70)*0.07%</f>
        <v>359.10000000000008</v>
      </c>
      <c r="M70" s="403">
        <f t="shared" ref="M70" si="68">(K70*N70)-L70</f>
        <v>-11159.1</v>
      </c>
      <c r="N70" s="401">
        <v>900</v>
      </c>
      <c r="O70" s="428" t="s">
        <v>600</v>
      </c>
      <c r="P70" s="404">
        <v>44663</v>
      </c>
      <c r="Q70" s="249"/>
      <c r="R70" s="253" t="s">
        <v>589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14"/>
      <c r="AG70" s="311"/>
      <c r="AH70" s="249"/>
      <c r="AI70" s="249"/>
      <c r="AJ70" s="314"/>
      <c r="AK70" s="314"/>
      <c r="AL70" s="314"/>
    </row>
    <row r="71" spans="1:38" s="247" customFormat="1" ht="13.15" customHeight="1">
      <c r="A71" s="388">
        <v>20</v>
      </c>
      <c r="B71" s="355">
        <v>44658</v>
      </c>
      <c r="C71" s="346"/>
      <c r="D71" s="346" t="s">
        <v>904</v>
      </c>
      <c r="E71" s="285" t="s">
        <v>590</v>
      </c>
      <c r="F71" s="285">
        <v>731.5</v>
      </c>
      <c r="G71" s="285">
        <v>722</v>
      </c>
      <c r="H71" s="330">
        <v>739.5</v>
      </c>
      <c r="I71" s="330" t="s">
        <v>944</v>
      </c>
      <c r="J71" s="342" t="s">
        <v>863</v>
      </c>
      <c r="K71" s="330">
        <f t="shared" ref="K71:K72" si="69">H71-F71</f>
        <v>8</v>
      </c>
      <c r="L71" s="343">
        <f t="shared" ref="L71:L72" si="70">(H71*N71)*0.07%</f>
        <v>698.8275000000001</v>
      </c>
      <c r="M71" s="344">
        <f t="shared" ref="M71:M72" si="71">(K71*N71)-L71</f>
        <v>10101.172500000001</v>
      </c>
      <c r="N71" s="330">
        <v>1350</v>
      </c>
      <c r="O71" s="345" t="s">
        <v>588</v>
      </c>
      <c r="P71" s="355">
        <v>44659</v>
      </c>
      <c r="Q71" s="249"/>
      <c r="R71" s="253" t="s">
        <v>936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14"/>
      <c r="AG71" s="311"/>
      <c r="AH71" s="249"/>
      <c r="AI71" s="249"/>
      <c r="AJ71" s="314"/>
      <c r="AK71" s="314"/>
      <c r="AL71" s="314"/>
    </row>
    <row r="72" spans="1:38" s="247" customFormat="1" ht="13.15" customHeight="1">
      <c r="A72" s="388">
        <v>21</v>
      </c>
      <c r="B72" s="355">
        <v>44658</v>
      </c>
      <c r="C72" s="346"/>
      <c r="D72" s="346" t="s">
        <v>879</v>
      </c>
      <c r="E72" s="285" t="s">
        <v>590</v>
      </c>
      <c r="F72" s="285">
        <v>2870</v>
      </c>
      <c r="G72" s="285">
        <v>2820</v>
      </c>
      <c r="H72" s="330">
        <v>2910</v>
      </c>
      <c r="I72" s="330" t="s">
        <v>910</v>
      </c>
      <c r="J72" s="342" t="s">
        <v>632</v>
      </c>
      <c r="K72" s="330">
        <f t="shared" si="69"/>
        <v>40</v>
      </c>
      <c r="L72" s="343">
        <f t="shared" si="70"/>
        <v>509.25000000000006</v>
      </c>
      <c r="M72" s="344">
        <f t="shared" si="71"/>
        <v>9490.75</v>
      </c>
      <c r="N72" s="330">
        <v>250</v>
      </c>
      <c r="O72" s="345" t="s">
        <v>588</v>
      </c>
      <c r="P72" s="355">
        <v>44659</v>
      </c>
      <c r="Q72" s="249"/>
      <c r="R72" s="253" t="s">
        <v>936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14"/>
      <c r="AG72" s="311"/>
      <c r="AH72" s="249"/>
      <c r="AI72" s="249"/>
      <c r="AJ72" s="314"/>
      <c r="AK72" s="314"/>
      <c r="AL72" s="314"/>
    </row>
    <row r="73" spans="1:38" s="247" customFormat="1" ht="13.15" customHeight="1">
      <c r="A73" s="388">
        <v>22</v>
      </c>
      <c r="B73" s="355">
        <v>44659</v>
      </c>
      <c r="C73" s="346"/>
      <c r="D73" s="346" t="s">
        <v>953</v>
      </c>
      <c r="E73" s="285" t="s">
        <v>590</v>
      </c>
      <c r="F73" s="285">
        <v>1161</v>
      </c>
      <c r="G73" s="285">
        <v>1142</v>
      </c>
      <c r="H73" s="330">
        <v>1174.5</v>
      </c>
      <c r="I73" s="330" t="s">
        <v>954</v>
      </c>
      <c r="J73" s="342" t="s">
        <v>925</v>
      </c>
      <c r="K73" s="330">
        <f t="shared" ref="K73:K74" si="72">H73-F73</f>
        <v>13.5</v>
      </c>
      <c r="L73" s="343">
        <f t="shared" ref="L73:L74" si="73">(H73*N73)*0.07%</f>
        <v>575.50500000000011</v>
      </c>
      <c r="M73" s="344">
        <f t="shared" ref="M73:M74" si="74">(K73*N73)-L73</f>
        <v>8874.494999999999</v>
      </c>
      <c r="N73" s="330">
        <v>700</v>
      </c>
      <c r="O73" s="345" t="s">
        <v>588</v>
      </c>
      <c r="P73" s="355">
        <v>44659</v>
      </c>
      <c r="Q73" s="249"/>
      <c r="R73" s="253" t="s">
        <v>936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14"/>
      <c r="AG73" s="311"/>
      <c r="AH73" s="249"/>
      <c r="AI73" s="249"/>
      <c r="AJ73" s="314"/>
      <c r="AK73" s="314"/>
      <c r="AL73" s="314"/>
    </row>
    <row r="74" spans="1:38" s="247" customFormat="1" ht="13.15" customHeight="1">
      <c r="A74" s="394">
        <v>23</v>
      </c>
      <c r="B74" s="404">
        <v>44659</v>
      </c>
      <c r="C74" s="410"/>
      <c r="D74" s="410" t="s">
        <v>955</v>
      </c>
      <c r="E74" s="411" t="s">
        <v>590</v>
      </c>
      <c r="F74" s="411">
        <v>1573</v>
      </c>
      <c r="G74" s="411">
        <v>1535</v>
      </c>
      <c r="H74" s="401">
        <v>1535</v>
      </c>
      <c r="I74" s="401" t="s">
        <v>956</v>
      </c>
      <c r="J74" s="400" t="s">
        <v>949</v>
      </c>
      <c r="K74" s="401">
        <f t="shared" si="72"/>
        <v>-38</v>
      </c>
      <c r="L74" s="402">
        <f t="shared" si="73"/>
        <v>376.07500000000005</v>
      </c>
      <c r="M74" s="403">
        <f t="shared" si="74"/>
        <v>-13676.075000000001</v>
      </c>
      <c r="N74" s="401">
        <v>350</v>
      </c>
      <c r="O74" s="428" t="s">
        <v>600</v>
      </c>
      <c r="P74" s="404">
        <v>44664</v>
      </c>
      <c r="Q74" s="249"/>
      <c r="R74" s="253" t="s">
        <v>936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4"/>
      <c r="AG74" s="311"/>
      <c r="AH74" s="249"/>
      <c r="AI74" s="249"/>
      <c r="AJ74" s="314"/>
      <c r="AK74" s="314"/>
      <c r="AL74" s="314"/>
    </row>
    <row r="75" spans="1:38" s="247" customFormat="1" ht="13.15" customHeight="1">
      <c r="A75" s="394">
        <v>24</v>
      </c>
      <c r="B75" s="404">
        <v>44662</v>
      </c>
      <c r="C75" s="410"/>
      <c r="D75" s="410" t="s">
        <v>886</v>
      </c>
      <c r="E75" s="411" t="s">
        <v>590</v>
      </c>
      <c r="F75" s="411">
        <v>2515</v>
      </c>
      <c r="G75" s="411">
        <v>2465</v>
      </c>
      <c r="H75" s="401">
        <v>2465</v>
      </c>
      <c r="I75" s="401" t="s">
        <v>962</v>
      </c>
      <c r="J75" s="400" t="s">
        <v>982</v>
      </c>
      <c r="K75" s="401">
        <f t="shared" ref="K75:K76" si="75">H75-F75</f>
        <v>-50</v>
      </c>
      <c r="L75" s="402">
        <f t="shared" ref="L75:L76" si="76">(H75*N75)*0.07%</f>
        <v>474.51250000000005</v>
      </c>
      <c r="M75" s="403">
        <f t="shared" ref="M75:M76" si="77">(K75*N75)-L75</f>
        <v>-14224.512500000001</v>
      </c>
      <c r="N75" s="401">
        <v>275</v>
      </c>
      <c r="O75" s="428" t="s">
        <v>600</v>
      </c>
      <c r="P75" s="404">
        <v>44663</v>
      </c>
      <c r="Q75" s="249"/>
      <c r="R75" s="253" t="s">
        <v>936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14"/>
      <c r="AG75" s="311"/>
      <c r="AH75" s="249"/>
      <c r="AI75" s="249"/>
      <c r="AJ75" s="314"/>
      <c r="AK75" s="314"/>
      <c r="AL75" s="314"/>
    </row>
    <row r="76" spans="1:38" s="247" customFormat="1" ht="13.15" customHeight="1">
      <c r="A76" s="394">
        <v>25</v>
      </c>
      <c r="B76" s="404">
        <v>44662</v>
      </c>
      <c r="C76" s="410"/>
      <c r="D76" s="410" t="s">
        <v>968</v>
      </c>
      <c r="E76" s="411" t="s">
        <v>590</v>
      </c>
      <c r="F76" s="411">
        <v>1137</v>
      </c>
      <c r="G76" s="411">
        <v>1120</v>
      </c>
      <c r="H76" s="401">
        <v>1120</v>
      </c>
      <c r="I76" s="401" t="s">
        <v>969</v>
      </c>
      <c r="J76" s="400" t="s">
        <v>921</v>
      </c>
      <c r="K76" s="401">
        <f t="shared" si="75"/>
        <v>-17</v>
      </c>
      <c r="L76" s="402">
        <f t="shared" si="76"/>
        <v>548.80000000000007</v>
      </c>
      <c r="M76" s="403">
        <f t="shared" si="77"/>
        <v>-12448.8</v>
      </c>
      <c r="N76" s="401">
        <v>700</v>
      </c>
      <c r="O76" s="428" t="s">
        <v>600</v>
      </c>
      <c r="P76" s="404">
        <v>44663</v>
      </c>
      <c r="Q76" s="249"/>
      <c r="R76" s="253" t="s">
        <v>936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14"/>
      <c r="AG76" s="311"/>
      <c r="AH76" s="249"/>
      <c r="AI76" s="249"/>
      <c r="AJ76" s="314"/>
      <c r="AK76" s="314"/>
      <c r="AL76" s="314"/>
    </row>
    <row r="77" spans="1:38" s="247" customFormat="1" ht="13.15" customHeight="1">
      <c r="A77" s="482">
        <v>26</v>
      </c>
      <c r="B77" s="484">
        <v>44662</v>
      </c>
      <c r="C77" s="332"/>
      <c r="D77" s="332" t="s">
        <v>972</v>
      </c>
      <c r="E77" s="251" t="s">
        <v>590</v>
      </c>
      <c r="F77" s="251">
        <v>269.5</v>
      </c>
      <c r="G77" s="251">
        <v>262</v>
      </c>
      <c r="H77" s="252"/>
      <c r="I77" s="252">
        <v>280</v>
      </c>
      <c r="J77" s="486" t="s">
        <v>591</v>
      </c>
      <c r="K77" s="252"/>
      <c r="L77" s="283"/>
      <c r="M77" s="284"/>
      <c r="N77" s="252"/>
      <c r="O77" s="348"/>
      <c r="P77" s="248"/>
      <c r="Q77" s="249"/>
      <c r="R77" s="253" t="s">
        <v>589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14"/>
      <c r="AG77" s="311"/>
      <c r="AH77" s="249"/>
      <c r="AI77" s="249"/>
      <c r="AJ77" s="314"/>
      <c r="AK77" s="314"/>
      <c r="AL77" s="314"/>
    </row>
    <row r="78" spans="1:38" s="247" customFormat="1" ht="13.15" customHeight="1">
      <c r="A78" s="483"/>
      <c r="B78" s="485"/>
      <c r="C78" s="332"/>
      <c r="D78" s="332" t="s">
        <v>973</v>
      </c>
      <c r="E78" s="251" t="s">
        <v>899</v>
      </c>
      <c r="F78" s="251">
        <v>4.8499999999999996</v>
      </c>
      <c r="G78" s="251"/>
      <c r="H78" s="252"/>
      <c r="I78" s="252"/>
      <c r="J78" s="487"/>
      <c r="K78" s="252"/>
      <c r="L78" s="283"/>
      <c r="M78" s="284"/>
      <c r="N78" s="252"/>
      <c r="O78" s="348"/>
      <c r="P78" s="248"/>
      <c r="Q78" s="249"/>
      <c r="R78" s="253" t="s">
        <v>589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14"/>
      <c r="AG78" s="311"/>
      <c r="AH78" s="249"/>
      <c r="AI78" s="249"/>
      <c r="AJ78" s="314"/>
      <c r="AK78" s="314"/>
      <c r="AL78" s="314"/>
    </row>
    <row r="79" spans="1:38" s="247" customFormat="1" ht="13.15" customHeight="1">
      <c r="A79" s="437">
        <v>27</v>
      </c>
      <c r="B79" s="355">
        <v>44663</v>
      </c>
      <c r="C79" s="346"/>
      <c r="D79" s="346" t="s">
        <v>983</v>
      </c>
      <c r="E79" s="285" t="s">
        <v>590</v>
      </c>
      <c r="F79" s="285">
        <v>2600</v>
      </c>
      <c r="G79" s="285">
        <v>2550</v>
      </c>
      <c r="H79" s="330">
        <v>2610</v>
      </c>
      <c r="I79" s="330" t="s">
        <v>984</v>
      </c>
      <c r="J79" s="342" t="s">
        <v>1068</v>
      </c>
      <c r="K79" s="330">
        <f t="shared" ref="K79" si="78">H79-F79</f>
        <v>10</v>
      </c>
      <c r="L79" s="343">
        <f t="shared" ref="L79" si="79">(H79*N79)*0.07%</f>
        <v>456.75000000000006</v>
      </c>
      <c r="M79" s="344">
        <f t="shared" ref="M79" si="80">(K79*N79)-L79</f>
        <v>2043.25</v>
      </c>
      <c r="N79" s="330">
        <v>250</v>
      </c>
      <c r="O79" s="345" t="s">
        <v>588</v>
      </c>
      <c r="P79" s="355">
        <v>44670</v>
      </c>
      <c r="Q79" s="249"/>
      <c r="R79" s="253" t="s">
        <v>589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14"/>
      <c r="AG79" s="311"/>
      <c r="AH79" s="249"/>
      <c r="AI79" s="249"/>
      <c r="AJ79" s="314"/>
      <c r="AK79" s="314"/>
      <c r="AL79" s="314"/>
    </row>
    <row r="80" spans="1:38" s="247" customFormat="1" ht="13.15" customHeight="1">
      <c r="A80" s="437">
        <v>28</v>
      </c>
      <c r="B80" s="355">
        <v>44663</v>
      </c>
      <c r="C80" s="346"/>
      <c r="D80" s="346" t="s">
        <v>880</v>
      </c>
      <c r="E80" s="285" t="s">
        <v>590</v>
      </c>
      <c r="F80" s="285">
        <v>17575</v>
      </c>
      <c r="G80" s="285">
        <v>17420</v>
      </c>
      <c r="H80" s="330">
        <v>17645</v>
      </c>
      <c r="I80" s="330" t="s">
        <v>986</v>
      </c>
      <c r="J80" s="342" t="s">
        <v>771</v>
      </c>
      <c r="K80" s="330">
        <f t="shared" ref="K80" si="81">H80-F80</f>
        <v>70</v>
      </c>
      <c r="L80" s="343">
        <f t="shared" ref="L80" si="82">(H80*N80)*0.07%</f>
        <v>617.57500000000005</v>
      </c>
      <c r="M80" s="344">
        <f t="shared" ref="M80" si="83">(K80*N80)-L80</f>
        <v>2882.4250000000002</v>
      </c>
      <c r="N80" s="330">
        <v>50</v>
      </c>
      <c r="O80" s="345" t="s">
        <v>588</v>
      </c>
      <c r="P80" s="355">
        <v>44664</v>
      </c>
      <c r="Q80" s="249"/>
      <c r="R80" s="253" t="s">
        <v>589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314"/>
      <c r="AG80" s="311"/>
      <c r="AH80" s="249"/>
      <c r="AI80" s="249"/>
      <c r="AJ80" s="314"/>
      <c r="AK80" s="314"/>
      <c r="AL80" s="314"/>
    </row>
    <row r="81" spans="1:38" s="247" customFormat="1" ht="13.15" customHeight="1">
      <c r="A81" s="438">
        <v>29</v>
      </c>
      <c r="B81" s="439">
        <v>44664</v>
      </c>
      <c r="C81" s="440"/>
      <c r="D81" s="440" t="s">
        <v>880</v>
      </c>
      <c r="E81" s="441" t="s">
        <v>590</v>
      </c>
      <c r="F81" s="441">
        <v>17530</v>
      </c>
      <c r="G81" s="441">
        <v>17400</v>
      </c>
      <c r="H81" s="442">
        <v>17535</v>
      </c>
      <c r="I81" s="442">
        <v>17800</v>
      </c>
      <c r="J81" s="443" t="s">
        <v>1004</v>
      </c>
      <c r="K81" s="442">
        <f t="shared" ref="K81:K84" si="84">H81-F81</f>
        <v>5</v>
      </c>
      <c r="L81" s="444">
        <f t="shared" ref="L81:L84" si="85">(H81*N81)*0.07%</f>
        <v>613.72500000000014</v>
      </c>
      <c r="M81" s="445">
        <f t="shared" ref="M81:M84" si="86">(K81*N81)-L81</f>
        <v>-363.72500000000014</v>
      </c>
      <c r="N81" s="442">
        <v>50</v>
      </c>
      <c r="O81" s="446" t="s">
        <v>710</v>
      </c>
      <c r="P81" s="439">
        <v>44664</v>
      </c>
      <c r="Q81" s="249"/>
      <c r="R81" s="253" t="s">
        <v>589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314"/>
      <c r="AG81" s="311"/>
      <c r="AH81" s="249"/>
      <c r="AI81" s="249"/>
      <c r="AJ81" s="314"/>
      <c r="AK81" s="314"/>
      <c r="AL81" s="314"/>
    </row>
    <row r="82" spans="1:38" s="247" customFormat="1" ht="13.15" customHeight="1">
      <c r="A82" s="356">
        <v>30</v>
      </c>
      <c r="B82" s="355">
        <v>44669</v>
      </c>
      <c r="C82" s="346"/>
      <c r="D82" s="346" t="s">
        <v>879</v>
      </c>
      <c r="E82" s="285" t="s">
        <v>590</v>
      </c>
      <c r="F82" s="285">
        <v>2905</v>
      </c>
      <c r="G82" s="285">
        <v>2850</v>
      </c>
      <c r="H82" s="330">
        <v>2950</v>
      </c>
      <c r="I82" s="330" t="s">
        <v>1022</v>
      </c>
      <c r="J82" s="342" t="s">
        <v>1025</v>
      </c>
      <c r="K82" s="330">
        <f t="shared" si="84"/>
        <v>45</v>
      </c>
      <c r="L82" s="343">
        <f t="shared" si="85"/>
        <v>516.25000000000011</v>
      </c>
      <c r="M82" s="344">
        <f t="shared" si="86"/>
        <v>10733.75</v>
      </c>
      <c r="N82" s="330">
        <v>250</v>
      </c>
      <c r="O82" s="345" t="s">
        <v>588</v>
      </c>
      <c r="P82" s="355">
        <v>44669</v>
      </c>
      <c r="Q82" s="249"/>
      <c r="R82" s="253" t="s">
        <v>936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314"/>
      <c r="AG82" s="311"/>
      <c r="AH82" s="249"/>
      <c r="AI82" s="249"/>
      <c r="AJ82" s="314"/>
      <c r="AK82" s="314"/>
      <c r="AL82" s="314"/>
    </row>
    <row r="83" spans="1:38" s="247" customFormat="1" ht="13.15" customHeight="1">
      <c r="A83" s="356">
        <v>31</v>
      </c>
      <c r="B83" s="355">
        <v>44669</v>
      </c>
      <c r="C83" s="346"/>
      <c r="D83" s="346" t="s">
        <v>1021</v>
      </c>
      <c r="E83" s="285" t="s">
        <v>590</v>
      </c>
      <c r="F83" s="285">
        <v>114.5</v>
      </c>
      <c r="G83" s="285">
        <v>111</v>
      </c>
      <c r="H83" s="330">
        <v>116.7</v>
      </c>
      <c r="I83" s="330" t="s">
        <v>1023</v>
      </c>
      <c r="J83" s="342" t="s">
        <v>1026</v>
      </c>
      <c r="K83" s="330">
        <f t="shared" si="84"/>
        <v>2.2000000000000028</v>
      </c>
      <c r="L83" s="343">
        <f t="shared" si="85"/>
        <v>359.43600000000004</v>
      </c>
      <c r="M83" s="344">
        <f t="shared" si="86"/>
        <v>9320.564000000013</v>
      </c>
      <c r="N83" s="330">
        <v>4400</v>
      </c>
      <c r="O83" s="345" t="s">
        <v>588</v>
      </c>
      <c r="P83" s="355">
        <v>44669</v>
      </c>
      <c r="Q83" s="249"/>
      <c r="R83" s="253" t="s">
        <v>936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14"/>
      <c r="AG83" s="311"/>
      <c r="AH83" s="249"/>
      <c r="AI83" s="249"/>
      <c r="AJ83" s="314"/>
      <c r="AK83" s="314"/>
      <c r="AL83" s="314"/>
    </row>
    <row r="84" spans="1:38" s="247" customFormat="1" ht="13.15" customHeight="1">
      <c r="A84" s="456">
        <v>32</v>
      </c>
      <c r="B84" s="404">
        <v>44669</v>
      </c>
      <c r="C84" s="410"/>
      <c r="D84" s="410" t="s">
        <v>888</v>
      </c>
      <c r="E84" s="411" t="s">
        <v>590</v>
      </c>
      <c r="F84" s="411">
        <v>2205</v>
      </c>
      <c r="G84" s="411">
        <v>2150</v>
      </c>
      <c r="H84" s="401">
        <v>2150</v>
      </c>
      <c r="I84" s="401" t="s">
        <v>1024</v>
      </c>
      <c r="J84" s="400" t="s">
        <v>1064</v>
      </c>
      <c r="K84" s="401">
        <f t="shared" si="84"/>
        <v>-55</v>
      </c>
      <c r="L84" s="402">
        <f t="shared" si="85"/>
        <v>376.25000000000006</v>
      </c>
      <c r="M84" s="403">
        <f t="shared" si="86"/>
        <v>-14126.25</v>
      </c>
      <c r="N84" s="401">
        <v>250</v>
      </c>
      <c r="O84" s="428" t="s">
        <v>600</v>
      </c>
      <c r="P84" s="404">
        <v>44670</v>
      </c>
      <c r="Q84" s="249"/>
      <c r="R84" s="253" t="s">
        <v>936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14"/>
      <c r="AG84" s="311"/>
      <c r="AH84" s="249"/>
      <c r="AI84" s="249"/>
      <c r="AJ84" s="314"/>
      <c r="AK84" s="314"/>
      <c r="AL84" s="314"/>
    </row>
    <row r="85" spans="1:38" s="247" customFormat="1" ht="13.15" customHeight="1">
      <c r="A85" s="456">
        <v>33</v>
      </c>
      <c r="B85" s="404">
        <v>44670</v>
      </c>
      <c r="C85" s="410"/>
      <c r="D85" s="410" t="s">
        <v>1021</v>
      </c>
      <c r="E85" s="411" t="s">
        <v>590</v>
      </c>
      <c r="F85" s="411">
        <v>114</v>
      </c>
      <c r="G85" s="411">
        <v>111</v>
      </c>
      <c r="H85" s="401">
        <v>111</v>
      </c>
      <c r="I85" s="401" t="s">
        <v>1023</v>
      </c>
      <c r="J85" s="400" t="s">
        <v>1063</v>
      </c>
      <c r="K85" s="401">
        <f t="shared" ref="K85" si="87">H85-F85</f>
        <v>-3</v>
      </c>
      <c r="L85" s="402">
        <f t="shared" ref="L85" si="88">(H85*N85)*0.07%</f>
        <v>341.88000000000005</v>
      </c>
      <c r="M85" s="403">
        <f t="shared" ref="M85" si="89">(K85*N85)-L85</f>
        <v>-13541.88</v>
      </c>
      <c r="N85" s="401">
        <v>4400</v>
      </c>
      <c r="O85" s="428" t="s">
        <v>600</v>
      </c>
      <c r="P85" s="404">
        <v>44670</v>
      </c>
      <c r="Q85" s="249"/>
      <c r="R85" s="253" t="s">
        <v>936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14"/>
      <c r="AG85" s="311"/>
      <c r="AH85" s="249"/>
      <c r="AI85" s="249"/>
      <c r="AJ85" s="314"/>
      <c r="AK85" s="314"/>
      <c r="AL85" s="314"/>
    </row>
    <row r="86" spans="1:38" s="247" customFormat="1" ht="13.15" customHeight="1">
      <c r="A86" s="456">
        <v>34</v>
      </c>
      <c r="B86" s="404">
        <v>44670</v>
      </c>
      <c r="C86" s="410"/>
      <c r="D86" s="410" t="s">
        <v>953</v>
      </c>
      <c r="E86" s="411" t="s">
        <v>590</v>
      </c>
      <c r="F86" s="411">
        <v>1099</v>
      </c>
      <c r="G86" s="411">
        <v>1084</v>
      </c>
      <c r="H86" s="401">
        <v>1084</v>
      </c>
      <c r="I86" s="401" t="s">
        <v>1066</v>
      </c>
      <c r="J86" s="400" t="s">
        <v>1067</v>
      </c>
      <c r="K86" s="401">
        <f t="shared" ref="K86" si="90">H86-F86</f>
        <v>-15</v>
      </c>
      <c r="L86" s="402">
        <f t="shared" ref="L86" si="91">(H86*N86)*0.07%</f>
        <v>531.16000000000008</v>
      </c>
      <c r="M86" s="403">
        <f t="shared" ref="M86" si="92">(K86*N86)-L86</f>
        <v>-11031.16</v>
      </c>
      <c r="N86" s="401">
        <v>700</v>
      </c>
      <c r="O86" s="428" t="s">
        <v>600</v>
      </c>
      <c r="P86" s="404">
        <v>44670</v>
      </c>
      <c r="Q86" s="249"/>
      <c r="R86" s="253" t="s">
        <v>589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14"/>
      <c r="AG86" s="311"/>
      <c r="AH86" s="249"/>
      <c r="AI86" s="249"/>
      <c r="AJ86" s="314"/>
      <c r="AK86" s="314"/>
      <c r="AL86" s="314"/>
    </row>
    <row r="87" spans="1:38" s="247" customFormat="1" ht="13.15" customHeight="1">
      <c r="A87" s="447">
        <v>35</v>
      </c>
      <c r="B87" s="248">
        <v>44670</v>
      </c>
      <c r="C87" s="332"/>
      <c r="D87" s="332" t="s">
        <v>886</v>
      </c>
      <c r="E87" s="251" t="s">
        <v>590</v>
      </c>
      <c r="F87" s="251">
        <v>2427.5</v>
      </c>
      <c r="G87" s="251">
        <v>2380</v>
      </c>
      <c r="H87" s="252"/>
      <c r="I87" s="252" t="s">
        <v>1069</v>
      </c>
      <c r="J87" s="302" t="s">
        <v>591</v>
      </c>
      <c r="K87" s="252"/>
      <c r="L87" s="283"/>
      <c r="M87" s="284"/>
      <c r="N87" s="252"/>
      <c r="O87" s="348"/>
      <c r="P87" s="248"/>
      <c r="Q87" s="249"/>
      <c r="R87" s="253" t="s">
        <v>936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14"/>
      <c r="AG87" s="311"/>
      <c r="AH87" s="249"/>
      <c r="AI87" s="249"/>
      <c r="AJ87" s="314"/>
      <c r="AK87" s="314"/>
      <c r="AL87" s="314"/>
    </row>
    <row r="88" spans="1:38" s="247" customFormat="1" ht="13.15" customHeight="1">
      <c r="A88" s="447">
        <v>36</v>
      </c>
      <c r="B88" s="248">
        <v>44670</v>
      </c>
      <c r="C88" s="332"/>
      <c r="D88" s="332" t="s">
        <v>879</v>
      </c>
      <c r="E88" s="251" t="s">
        <v>590</v>
      </c>
      <c r="F88" s="251" t="s">
        <v>1070</v>
      </c>
      <c r="G88" s="251">
        <v>2850</v>
      </c>
      <c r="H88" s="252"/>
      <c r="I88" s="252" t="s">
        <v>1022</v>
      </c>
      <c r="J88" s="302" t="s">
        <v>591</v>
      </c>
      <c r="K88" s="252"/>
      <c r="L88" s="283"/>
      <c r="M88" s="284"/>
      <c r="N88" s="252"/>
      <c r="O88" s="348"/>
      <c r="P88" s="248"/>
      <c r="Q88" s="249"/>
      <c r="R88" s="253" t="s">
        <v>936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14"/>
      <c r="AG88" s="311"/>
      <c r="AH88" s="249"/>
      <c r="AI88" s="249"/>
      <c r="AJ88" s="314"/>
      <c r="AK88" s="314"/>
      <c r="AL88" s="314"/>
    </row>
    <row r="89" spans="1:38" s="247" customFormat="1" ht="13.15" customHeight="1">
      <c r="A89" s="447"/>
      <c r="B89" s="248"/>
      <c r="C89" s="332"/>
      <c r="D89" s="332"/>
      <c r="E89" s="251"/>
      <c r="F89" s="251"/>
      <c r="G89" s="251"/>
      <c r="H89" s="252"/>
      <c r="I89" s="252"/>
      <c r="J89" s="302"/>
      <c r="K89" s="252"/>
      <c r="L89" s="283"/>
      <c r="M89" s="284"/>
      <c r="N89" s="252"/>
      <c r="O89" s="348"/>
      <c r="P89" s="248"/>
      <c r="Q89" s="249"/>
      <c r="R89" s="253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14"/>
      <c r="AG89" s="311"/>
      <c r="AH89" s="249"/>
      <c r="AI89" s="249"/>
      <c r="AJ89" s="314"/>
      <c r="AK89" s="314"/>
      <c r="AL89" s="314"/>
    </row>
    <row r="90" spans="1:38" s="247" customFormat="1" ht="13.15" customHeight="1">
      <c r="A90" s="251"/>
      <c r="B90" s="248"/>
      <c r="C90" s="332"/>
      <c r="D90" s="332"/>
      <c r="E90" s="251"/>
      <c r="F90" s="251"/>
      <c r="G90" s="251"/>
      <c r="H90" s="252"/>
      <c r="I90" s="252"/>
      <c r="J90" s="302"/>
      <c r="K90" s="252"/>
      <c r="L90" s="283"/>
      <c r="M90" s="284"/>
      <c r="N90" s="252"/>
      <c r="O90" s="292"/>
      <c r="P90" s="293"/>
      <c r="Q90" s="249"/>
      <c r="R90" s="253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14"/>
      <c r="AG90" s="311"/>
      <c r="AH90" s="249"/>
      <c r="AI90" s="249"/>
      <c r="AJ90" s="314"/>
      <c r="AK90" s="314"/>
      <c r="AL90" s="314"/>
    </row>
    <row r="91" spans="1:38" ht="13.5" customHeight="1">
      <c r="A91" s="107"/>
      <c r="B91" s="108"/>
      <c r="C91" s="142"/>
      <c r="D91" s="150"/>
      <c r="E91" s="151"/>
      <c r="F91" s="107"/>
      <c r="G91" s="107"/>
      <c r="H91" s="107"/>
      <c r="I91" s="143"/>
      <c r="J91" s="143"/>
      <c r="K91" s="143"/>
      <c r="L91" s="143"/>
      <c r="M91" s="143"/>
      <c r="N91" s="143"/>
      <c r="O91" s="143"/>
      <c r="P91" s="143"/>
      <c r="Q91" s="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 customHeight="1">
      <c r="A92" s="152"/>
      <c r="B92" s="108"/>
      <c r="C92" s="109"/>
      <c r="D92" s="153"/>
      <c r="E92" s="112"/>
      <c r="F92" s="112"/>
      <c r="G92" s="112"/>
      <c r="H92" s="112"/>
      <c r="I92" s="112"/>
      <c r="J92" s="6"/>
      <c r="K92" s="112"/>
      <c r="L92" s="112"/>
      <c r="M92" s="6"/>
      <c r="N92" s="1"/>
      <c r="O92" s="109"/>
      <c r="P92" s="41"/>
      <c r="Q92" s="41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1"/>
      <c r="AG92" s="41"/>
      <c r="AH92" s="41"/>
      <c r="AI92" s="41"/>
      <c r="AJ92" s="41"/>
      <c r="AK92" s="41"/>
      <c r="AL92" s="41"/>
    </row>
    <row r="93" spans="1:38" ht="12.75" customHeight="1">
      <c r="A93" s="154" t="s">
        <v>610</v>
      </c>
      <c r="B93" s="154"/>
      <c r="C93" s="154"/>
      <c r="D93" s="154"/>
      <c r="E93" s="155"/>
      <c r="F93" s="112"/>
      <c r="G93" s="112"/>
      <c r="H93" s="112"/>
      <c r="I93" s="112"/>
      <c r="J93" s="1"/>
      <c r="K93" s="6"/>
      <c r="L93" s="6"/>
      <c r="M93" s="6"/>
      <c r="N93" s="1"/>
      <c r="O93" s="1"/>
      <c r="P93" s="41"/>
      <c r="Q93" s="4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1"/>
      <c r="AG93" s="41"/>
      <c r="AH93" s="41"/>
      <c r="AI93" s="41"/>
      <c r="AJ93" s="41"/>
      <c r="AK93" s="41"/>
      <c r="AL93" s="41"/>
    </row>
    <row r="94" spans="1:38" ht="38.25" customHeight="1">
      <c r="A94" s="96" t="s">
        <v>16</v>
      </c>
      <c r="B94" s="96" t="s">
        <v>565</v>
      </c>
      <c r="C94" s="96"/>
      <c r="D94" s="97" t="s">
        <v>576</v>
      </c>
      <c r="E94" s="96" t="s">
        <v>577</v>
      </c>
      <c r="F94" s="96" t="s">
        <v>578</v>
      </c>
      <c r="G94" s="96" t="s">
        <v>598</v>
      </c>
      <c r="H94" s="96" t="s">
        <v>580</v>
      </c>
      <c r="I94" s="96" t="s">
        <v>581</v>
      </c>
      <c r="J94" s="95" t="s">
        <v>582</v>
      </c>
      <c r="K94" s="95" t="s">
        <v>611</v>
      </c>
      <c r="L94" s="98" t="s">
        <v>584</v>
      </c>
      <c r="M94" s="149" t="s">
        <v>607</v>
      </c>
      <c r="N94" s="96" t="s">
        <v>608</v>
      </c>
      <c r="O94" s="96" t="s">
        <v>586</v>
      </c>
      <c r="P94" s="97" t="s">
        <v>587</v>
      </c>
      <c r="Q94" s="41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41"/>
      <c r="AG94" s="41"/>
      <c r="AH94" s="41"/>
      <c r="AI94" s="41"/>
      <c r="AJ94" s="41"/>
      <c r="AK94" s="41"/>
      <c r="AL94" s="41"/>
    </row>
    <row r="95" spans="1:38" s="247" customFormat="1" ht="12.75" customHeight="1">
      <c r="A95" s="394">
        <v>1</v>
      </c>
      <c r="B95" s="395">
        <v>44655</v>
      </c>
      <c r="C95" s="396"/>
      <c r="D95" s="397" t="s">
        <v>896</v>
      </c>
      <c r="E95" s="394" t="s">
        <v>590</v>
      </c>
      <c r="F95" s="394">
        <v>56</v>
      </c>
      <c r="G95" s="394">
        <v>39</v>
      </c>
      <c r="H95" s="398">
        <v>39</v>
      </c>
      <c r="I95" s="399" t="s">
        <v>911</v>
      </c>
      <c r="J95" s="400" t="s">
        <v>921</v>
      </c>
      <c r="K95" s="401">
        <f t="shared" ref="K95" si="93">H95-F95</f>
        <v>-17</v>
      </c>
      <c r="L95" s="402">
        <v>100</v>
      </c>
      <c r="M95" s="403">
        <f t="shared" ref="M95" si="94">(K95*N95)-L95</f>
        <v>-5200</v>
      </c>
      <c r="N95" s="401">
        <v>300</v>
      </c>
      <c r="O95" s="428" t="s">
        <v>600</v>
      </c>
      <c r="P95" s="404">
        <v>44655</v>
      </c>
      <c r="Q95" s="249"/>
      <c r="R95" s="250" t="s">
        <v>936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246"/>
      <c r="AK95" s="246"/>
      <c r="AL95" s="246"/>
    </row>
    <row r="96" spans="1:38" s="247" customFormat="1" ht="12.75" customHeight="1">
      <c r="A96" s="388">
        <v>2</v>
      </c>
      <c r="B96" s="389">
        <v>44655</v>
      </c>
      <c r="C96" s="390"/>
      <c r="D96" s="391" t="s">
        <v>897</v>
      </c>
      <c r="E96" s="388" t="s">
        <v>590</v>
      </c>
      <c r="F96" s="388">
        <v>82.5</v>
      </c>
      <c r="G96" s="388">
        <v>35</v>
      </c>
      <c r="H96" s="392">
        <v>102.5</v>
      </c>
      <c r="I96" s="393" t="s">
        <v>898</v>
      </c>
      <c r="J96" s="342" t="s">
        <v>906</v>
      </c>
      <c r="K96" s="330">
        <f t="shared" ref="K96:K97" si="95">H96-F96</f>
        <v>20</v>
      </c>
      <c r="L96" s="343">
        <v>100</v>
      </c>
      <c r="M96" s="344">
        <f t="shared" ref="M96:M97" si="96">(K96*N96)-L96</f>
        <v>900</v>
      </c>
      <c r="N96" s="330">
        <v>50</v>
      </c>
      <c r="O96" s="345" t="s">
        <v>588</v>
      </c>
      <c r="P96" s="355">
        <v>44655</v>
      </c>
      <c r="Q96" s="249"/>
      <c r="R96" s="250" t="s">
        <v>589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</row>
    <row r="97" spans="1:38" s="247" customFormat="1" ht="12.75" customHeight="1">
      <c r="A97" s="394">
        <v>3</v>
      </c>
      <c r="B97" s="395">
        <v>44655</v>
      </c>
      <c r="C97" s="396"/>
      <c r="D97" s="397" t="s">
        <v>897</v>
      </c>
      <c r="E97" s="394" t="s">
        <v>590</v>
      </c>
      <c r="F97" s="394">
        <v>77</v>
      </c>
      <c r="G97" s="394">
        <v>35</v>
      </c>
      <c r="H97" s="398">
        <v>54</v>
      </c>
      <c r="I97" s="399" t="s">
        <v>898</v>
      </c>
      <c r="J97" s="400" t="s">
        <v>907</v>
      </c>
      <c r="K97" s="401">
        <f t="shared" si="95"/>
        <v>-23</v>
      </c>
      <c r="L97" s="402">
        <v>100</v>
      </c>
      <c r="M97" s="403">
        <f t="shared" si="96"/>
        <v>-1250</v>
      </c>
      <c r="N97" s="401">
        <v>50</v>
      </c>
      <c r="O97" s="428" t="s">
        <v>600</v>
      </c>
      <c r="P97" s="404">
        <v>44655</v>
      </c>
      <c r="Q97" s="249"/>
      <c r="R97" s="250" t="s">
        <v>589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246"/>
      <c r="AK97" s="246"/>
      <c r="AL97" s="246"/>
    </row>
    <row r="98" spans="1:38" s="247" customFormat="1" ht="12.75" customHeight="1">
      <c r="A98" s="388">
        <v>4</v>
      </c>
      <c r="B98" s="355">
        <v>44656</v>
      </c>
      <c r="C98" s="390"/>
      <c r="D98" s="391" t="s">
        <v>920</v>
      </c>
      <c r="E98" s="388" t="s">
        <v>590</v>
      </c>
      <c r="F98" s="388">
        <v>290</v>
      </c>
      <c r="G98" s="388">
        <v>170</v>
      </c>
      <c r="H98" s="392">
        <v>375</v>
      </c>
      <c r="I98" s="393" t="s">
        <v>919</v>
      </c>
      <c r="J98" s="342" t="s">
        <v>915</v>
      </c>
      <c r="K98" s="330">
        <f t="shared" ref="K98:K99" si="97">H98-F98</f>
        <v>85</v>
      </c>
      <c r="L98" s="343">
        <v>100</v>
      </c>
      <c r="M98" s="344">
        <f t="shared" ref="M98:M99" si="98">(K98*N98)-L98</f>
        <v>2025</v>
      </c>
      <c r="N98" s="330">
        <v>25</v>
      </c>
      <c r="O98" s="345" t="s">
        <v>588</v>
      </c>
      <c r="P98" s="355">
        <v>44656</v>
      </c>
      <c r="Q98" s="249"/>
      <c r="R98" s="250" t="s">
        <v>589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  <c r="AJ98" s="246"/>
      <c r="AK98" s="246"/>
      <c r="AL98" s="246"/>
    </row>
    <row r="99" spans="1:38" s="247" customFormat="1" ht="12.75" customHeight="1">
      <c r="A99" s="388">
        <v>5</v>
      </c>
      <c r="B99" s="355">
        <v>44656</v>
      </c>
      <c r="C99" s="390"/>
      <c r="D99" s="391" t="s">
        <v>917</v>
      </c>
      <c r="E99" s="388" t="s">
        <v>590</v>
      </c>
      <c r="F99" s="388">
        <v>245</v>
      </c>
      <c r="G99" s="388">
        <v>130</v>
      </c>
      <c r="H99" s="388">
        <v>305</v>
      </c>
      <c r="I99" s="392" t="s">
        <v>918</v>
      </c>
      <c r="J99" s="342" t="s">
        <v>797</v>
      </c>
      <c r="K99" s="330">
        <f t="shared" si="97"/>
        <v>60</v>
      </c>
      <c r="L99" s="343">
        <v>100</v>
      </c>
      <c r="M99" s="344">
        <f t="shared" si="98"/>
        <v>1400</v>
      </c>
      <c r="N99" s="330">
        <v>25</v>
      </c>
      <c r="O99" s="345" t="s">
        <v>588</v>
      </c>
      <c r="P99" s="355">
        <v>44656</v>
      </c>
      <c r="Q99" s="249"/>
      <c r="R99" s="250" t="s">
        <v>936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</row>
    <row r="100" spans="1:38" s="247" customFormat="1" ht="12.75" customHeight="1">
      <c r="A100" s="405">
        <v>6</v>
      </c>
      <c r="B100" s="248">
        <v>44656</v>
      </c>
      <c r="C100" s="406"/>
      <c r="D100" s="407" t="s">
        <v>1073</v>
      </c>
      <c r="E100" s="405" t="s">
        <v>590</v>
      </c>
      <c r="F100" s="405">
        <v>13.5</v>
      </c>
      <c r="G100" s="405">
        <v>5</v>
      </c>
      <c r="H100" s="408"/>
      <c r="I100" s="409" t="s">
        <v>1074</v>
      </c>
      <c r="J100" s="302" t="s">
        <v>591</v>
      </c>
      <c r="K100" s="252"/>
      <c r="L100" s="283"/>
      <c r="M100" s="284"/>
      <c r="N100" s="252"/>
      <c r="O100" s="348"/>
      <c r="P100" s="248"/>
      <c r="Q100" s="249"/>
      <c r="R100" s="250" t="s">
        <v>936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6"/>
      <c r="AK100" s="246"/>
      <c r="AL100" s="246"/>
    </row>
    <row r="101" spans="1:38" s="247" customFormat="1" ht="12.75" customHeight="1">
      <c r="A101" s="388">
        <v>7</v>
      </c>
      <c r="B101" s="355">
        <v>44657</v>
      </c>
      <c r="C101" s="390"/>
      <c r="D101" s="391" t="s">
        <v>928</v>
      </c>
      <c r="E101" s="388" t="s">
        <v>590</v>
      </c>
      <c r="F101" s="388">
        <v>94</v>
      </c>
      <c r="G101" s="388">
        <v>45</v>
      </c>
      <c r="H101" s="392">
        <v>114</v>
      </c>
      <c r="I101" s="393" t="s">
        <v>929</v>
      </c>
      <c r="J101" s="342" t="s">
        <v>906</v>
      </c>
      <c r="K101" s="330">
        <f t="shared" ref="K101" si="99">H101-F101</f>
        <v>20</v>
      </c>
      <c r="L101" s="343">
        <v>100</v>
      </c>
      <c r="M101" s="344">
        <f t="shared" ref="M101" si="100">(K101*N101)-L101</f>
        <v>900</v>
      </c>
      <c r="N101" s="330">
        <v>50</v>
      </c>
      <c r="O101" s="345" t="s">
        <v>588</v>
      </c>
      <c r="P101" s="355">
        <v>44657</v>
      </c>
      <c r="Q101" s="249"/>
      <c r="R101" s="250" t="s">
        <v>589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246"/>
      <c r="AK101" s="246"/>
      <c r="AL101" s="246"/>
    </row>
    <row r="102" spans="1:38" s="247" customFormat="1" ht="12.75" customHeight="1">
      <c r="A102" s="388">
        <v>8</v>
      </c>
      <c r="B102" s="355">
        <v>44657</v>
      </c>
      <c r="C102" s="390"/>
      <c r="D102" s="391" t="s">
        <v>930</v>
      </c>
      <c r="E102" s="388" t="s">
        <v>590</v>
      </c>
      <c r="F102" s="388">
        <v>155</v>
      </c>
      <c r="G102" s="388">
        <v>45</v>
      </c>
      <c r="H102" s="392">
        <v>225</v>
      </c>
      <c r="I102" s="393" t="s">
        <v>931</v>
      </c>
      <c r="J102" s="342" t="s">
        <v>771</v>
      </c>
      <c r="K102" s="330">
        <f t="shared" ref="K102:K104" si="101">H102-F102</f>
        <v>70</v>
      </c>
      <c r="L102" s="343">
        <v>100</v>
      </c>
      <c r="M102" s="344">
        <f t="shared" ref="M102:M104" si="102">(K102*N102)-L102</f>
        <v>1650</v>
      </c>
      <c r="N102" s="330">
        <v>25</v>
      </c>
      <c r="O102" s="345" t="s">
        <v>588</v>
      </c>
      <c r="P102" s="355">
        <v>44657</v>
      </c>
      <c r="Q102" s="249"/>
      <c r="R102" s="250" t="s">
        <v>936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  <c r="AJ102" s="246"/>
      <c r="AK102" s="246"/>
      <c r="AL102" s="246"/>
    </row>
    <row r="103" spans="1:38" s="247" customFormat="1" ht="12.75" customHeight="1">
      <c r="A103" s="394">
        <v>9</v>
      </c>
      <c r="B103" s="404">
        <v>44657</v>
      </c>
      <c r="C103" s="396"/>
      <c r="D103" s="397" t="s">
        <v>928</v>
      </c>
      <c r="E103" s="394" t="s">
        <v>590</v>
      </c>
      <c r="F103" s="394">
        <v>73</v>
      </c>
      <c r="G103" s="394">
        <v>35</v>
      </c>
      <c r="H103" s="398">
        <v>35</v>
      </c>
      <c r="I103" s="399" t="s">
        <v>929</v>
      </c>
      <c r="J103" s="400" t="s">
        <v>949</v>
      </c>
      <c r="K103" s="401">
        <f t="shared" si="101"/>
        <v>-38</v>
      </c>
      <c r="L103" s="402">
        <v>100</v>
      </c>
      <c r="M103" s="403">
        <f t="shared" si="102"/>
        <v>-2000</v>
      </c>
      <c r="N103" s="401">
        <v>50</v>
      </c>
      <c r="O103" s="428" t="s">
        <v>600</v>
      </c>
      <c r="P103" s="404">
        <v>44658</v>
      </c>
      <c r="Q103" s="249"/>
      <c r="R103" s="250" t="s">
        <v>589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  <c r="AJ103" s="246"/>
      <c r="AK103" s="246"/>
      <c r="AL103" s="246"/>
    </row>
    <row r="104" spans="1:38" s="247" customFormat="1" ht="12.75" customHeight="1">
      <c r="A104" s="394">
        <v>10</v>
      </c>
      <c r="B104" s="404">
        <v>44657</v>
      </c>
      <c r="C104" s="396"/>
      <c r="D104" s="397" t="s">
        <v>930</v>
      </c>
      <c r="E104" s="394" t="s">
        <v>590</v>
      </c>
      <c r="F104" s="394">
        <v>145</v>
      </c>
      <c r="G104" s="394">
        <v>45</v>
      </c>
      <c r="H104" s="398">
        <v>45</v>
      </c>
      <c r="I104" s="399" t="s">
        <v>931</v>
      </c>
      <c r="J104" s="400" t="s">
        <v>950</v>
      </c>
      <c r="K104" s="401">
        <f t="shared" si="101"/>
        <v>-100</v>
      </c>
      <c r="L104" s="402">
        <v>100</v>
      </c>
      <c r="M104" s="403">
        <f t="shared" si="102"/>
        <v>-2600</v>
      </c>
      <c r="N104" s="401">
        <v>25</v>
      </c>
      <c r="O104" s="428" t="s">
        <v>600</v>
      </c>
      <c r="P104" s="404">
        <v>44658</v>
      </c>
      <c r="Q104" s="249"/>
      <c r="R104" s="250" t="s">
        <v>936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46"/>
      <c r="AG104" s="246"/>
      <c r="AH104" s="246"/>
      <c r="AI104" s="246"/>
      <c r="AJ104" s="246"/>
      <c r="AK104" s="246"/>
      <c r="AL104" s="246"/>
    </row>
    <row r="105" spans="1:38" s="247" customFormat="1" ht="12.75" customHeight="1">
      <c r="A105" s="388">
        <v>11</v>
      </c>
      <c r="B105" s="355">
        <v>44658</v>
      </c>
      <c r="C105" s="390"/>
      <c r="D105" s="391" t="s">
        <v>947</v>
      </c>
      <c r="E105" s="388" t="s">
        <v>590</v>
      </c>
      <c r="F105" s="388">
        <v>62.5</v>
      </c>
      <c r="G105" s="388">
        <v>19</v>
      </c>
      <c r="H105" s="392">
        <v>80</v>
      </c>
      <c r="I105" s="393" t="s">
        <v>948</v>
      </c>
      <c r="J105" s="342" t="s">
        <v>893</v>
      </c>
      <c r="K105" s="330">
        <f t="shared" ref="K105:K109" si="103">H105-F105</f>
        <v>17.5</v>
      </c>
      <c r="L105" s="343">
        <v>100</v>
      </c>
      <c r="M105" s="344">
        <f t="shared" ref="M105:M108" si="104">(K105*N105)-L105</f>
        <v>775</v>
      </c>
      <c r="N105" s="330">
        <v>50</v>
      </c>
      <c r="O105" s="345" t="s">
        <v>588</v>
      </c>
      <c r="P105" s="355">
        <v>44659</v>
      </c>
      <c r="Q105" s="249"/>
      <c r="R105" s="250" t="s">
        <v>589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6"/>
      <c r="AH105" s="246"/>
      <c r="AI105" s="246"/>
      <c r="AJ105" s="246"/>
      <c r="AK105" s="246"/>
      <c r="AL105" s="246"/>
    </row>
    <row r="106" spans="1:38" s="247" customFormat="1" ht="12.75" customHeight="1">
      <c r="A106" s="394">
        <v>12</v>
      </c>
      <c r="B106" s="404">
        <v>44662</v>
      </c>
      <c r="C106" s="396"/>
      <c r="D106" s="397" t="s">
        <v>963</v>
      </c>
      <c r="E106" s="394" t="s">
        <v>590</v>
      </c>
      <c r="F106" s="394">
        <v>51.5</v>
      </c>
      <c r="G106" s="394">
        <v>32</v>
      </c>
      <c r="H106" s="398">
        <v>34</v>
      </c>
      <c r="I106" s="399" t="s">
        <v>964</v>
      </c>
      <c r="J106" s="400" t="s">
        <v>977</v>
      </c>
      <c r="K106" s="401">
        <f t="shared" si="103"/>
        <v>-17.5</v>
      </c>
      <c r="L106" s="402">
        <v>100</v>
      </c>
      <c r="M106" s="403">
        <f t="shared" si="104"/>
        <v>-4475</v>
      </c>
      <c r="N106" s="401">
        <v>250</v>
      </c>
      <c r="O106" s="428" t="s">
        <v>600</v>
      </c>
      <c r="P106" s="404">
        <v>44662</v>
      </c>
      <c r="Q106" s="249"/>
      <c r="R106" s="250" t="s">
        <v>589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  <c r="AJ106" s="246"/>
      <c r="AK106" s="246"/>
      <c r="AL106" s="246"/>
    </row>
    <row r="107" spans="1:38" s="247" customFormat="1" ht="12.75" customHeight="1">
      <c r="A107" s="388">
        <v>13</v>
      </c>
      <c r="B107" s="355">
        <v>44662</v>
      </c>
      <c r="C107" s="390"/>
      <c r="D107" s="391" t="s">
        <v>965</v>
      </c>
      <c r="E107" s="388" t="s">
        <v>590</v>
      </c>
      <c r="F107" s="388">
        <v>71</v>
      </c>
      <c r="G107" s="388">
        <v>35</v>
      </c>
      <c r="H107" s="392">
        <v>91</v>
      </c>
      <c r="I107" s="393" t="s">
        <v>966</v>
      </c>
      <c r="J107" s="342" t="s">
        <v>906</v>
      </c>
      <c r="K107" s="330">
        <f t="shared" si="103"/>
        <v>20</v>
      </c>
      <c r="L107" s="343">
        <v>100</v>
      </c>
      <c r="M107" s="344">
        <f t="shared" si="104"/>
        <v>900</v>
      </c>
      <c r="N107" s="330">
        <v>50</v>
      </c>
      <c r="O107" s="345" t="s">
        <v>588</v>
      </c>
      <c r="P107" s="355">
        <v>44662</v>
      </c>
      <c r="Q107" s="249"/>
      <c r="R107" s="250" t="s">
        <v>589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</row>
    <row r="108" spans="1:38" s="247" customFormat="1" ht="12.75" customHeight="1">
      <c r="A108" s="388">
        <v>14</v>
      </c>
      <c r="B108" s="355">
        <v>44662</v>
      </c>
      <c r="C108" s="390"/>
      <c r="D108" s="391" t="s">
        <v>967</v>
      </c>
      <c r="E108" s="388" t="s">
        <v>590</v>
      </c>
      <c r="F108" s="388">
        <v>255</v>
      </c>
      <c r="G108" s="388">
        <v>175</v>
      </c>
      <c r="H108" s="392">
        <v>305</v>
      </c>
      <c r="I108" s="393" t="s">
        <v>918</v>
      </c>
      <c r="J108" s="342" t="s">
        <v>978</v>
      </c>
      <c r="K108" s="330">
        <f t="shared" si="103"/>
        <v>50</v>
      </c>
      <c r="L108" s="343">
        <v>100</v>
      </c>
      <c r="M108" s="344">
        <f t="shared" si="104"/>
        <v>1150</v>
      </c>
      <c r="N108" s="330">
        <v>25</v>
      </c>
      <c r="O108" s="345" t="s">
        <v>588</v>
      </c>
      <c r="P108" s="355">
        <v>44662</v>
      </c>
      <c r="Q108" s="249"/>
      <c r="R108" s="250" t="s">
        <v>589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  <c r="AJ108" s="246"/>
      <c r="AK108" s="246"/>
      <c r="AL108" s="246"/>
    </row>
    <row r="109" spans="1:38" s="247" customFormat="1" ht="12.75" customHeight="1">
      <c r="A109" s="394">
        <v>15</v>
      </c>
      <c r="B109" s="404">
        <v>44662</v>
      </c>
      <c r="C109" s="423"/>
      <c r="D109" s="397" t="s">
        <v>970</v>
      </c>
      <c r="E109" s="394" t="s">
        <v>590</v>
      </c>
      <c r="F109" s="394">
        <v>34.5</v>
      </c>
      <c r="G109" s="394">
        <v>25</v>
      </c>
      <c r="H109" s="394">
        <v>25.5</v>
      </c>
      <c r="I109" s="424" t="s">
        <v>971</v>
      </c>
      <c r="J109" s="400" t="s">
        <v>976</v>
      </c>
      <c r="K109" s="401">
        <f t="shared" si="103"/>
        <v>-9</v>
      </c>
      <c r="L109" s="402">
        <v>100</v>
      </c>
      <c r="M109" s="403">
        <f t="shared" ref="M109" si="105">(K109*N109)-L109</f>
        <v>-5275</v>
      </c>
      <c r="N109" s="401">
        <v>575</v>
      </c>
      <c r="O109" s="428" t="s">
        <v>600</v>
      </c>
      <c r="P109" s="404">
        <v>44662</v>
      </c>
      <c r="Q109" s="249"/>
      <c r="R109" s="250" t="s">
        <v>589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  <c r="AJ109" s="246"/>
      <c r="AK109" s="246"/>
      <c r="AL109" s="246"/>
    </row>
    <row r="110" spans="1:38" s="247" customFormat="1" ht="12.75" customHeight="1">
      <c r="A110" s="394">
        <v>16</v>
      </c>
      <c r="B110" s="404">
        <v>44662</v>
      </c>
      <c r="C110" s="423"/>
      <c r="D110" s="397" t="s">
        <v>967</v>
      </c>
      <c r="E110" s="394" t="s">
        <v>590</v>
      </c>
      <c r="F110" s="394">
        <v>235</v>
      </c>
      <c r="G110" s="394">
        <v>140</v>
      </c>
      <c r="H110" s="394">
        <v>155</v>
      </c>
      <c r="I110" s="424" t="s">
        <v>918</v>
      </c>
      <c r="J110" s="400" t="s">
        <v>975</v>
      </c>
      <c r="K110" s="401">
        <f t="shared" ref="K110" si="106">H110-F110</f>
        <v>-80</v>
      </c>
      <c r="L110" s="402">
        <v>100</v>
      </c>
      <c r="M110" s="403">
        <f t="shared" ref="M110" si="107">(K110*N110)-L110</f>
        <v>-2100</v>
      </c>
      <c r="N110" s="401">
        <v>25</v>
      </c>
      <c r="O110" s="428" t="s">
        <v>600</v>
      </c>
      <c r="P110" s="404">
        <v>44662</v>
      </c>
      <c r="Q110" s="249"/>
      <c r="R110" s="250" t="s">
        <v>936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  <c r="AJ110" s="246"/>
      <c r="AK110" s="246"/>
      <c r="AL110" s="246"/>
    </row>
    <row r="111" spans="1:38" s="247" customFormat="1" ht="12.75" customHeight="1">
      <c r="A111" s="394">
        <v>17</v>
      </c>
      <c r="B111" s="404">
        <v>44662</v>
      </c>
      <c r="C111" s="396"/>
      <c r="D111" s="397" t="s">
        <v>974</v>
      </c>
      <c r="E111" s="394" t="s">
        <v>590</v>
      </c>
      <c r="F111" s="394">
        <v>71</v>
      </c>
      <c r="G111" s="394">
        <v>35</v>
      </c>
      <c r="H111" s="398">
        <v>35</v>
      </c>
      <c r="I111" s="399" t="s">
        <v>966</v>
      </c>
      <c r="J111" s="400" t="s">
        <v>993</v>
      </c>
      <c r="K111" s="401">
        <f t="shared" ref="K111:K113" si="108">H111-F111</f>
        <v>-36</v>
      </c>
      <c r="L111" s="402">
        <v>100</v>
      </c>
      <c r="M111" s="403">
        <f t="shared" ref="M111:M113" si="109">(K111*N111)-L111</f>
        <v>-1900</v>
      </c>
      <c r="N111" s="401">
        <v>50</v>
      </c>
      <c r="O111" s="428" t="s">
        <v>600</v>
      </c>
      <c r="P111" s="404">
        <v>44663</v>
      </c>
      <c r="Q111" s="249"/>
      <c r="R111" s="250" t="s">
        <v>589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  <c r="AJ111" s="246"/>
      <c r="AK111" s="246"/>
      <c r="AL111" s="246"/>
    </row>
    <row r="112" spans="1:38" s="247" customFormat="1" ht="12.75" customHeight="1">
      <c r="A112" s="388">
        <v>18</v>
      </c>
      <c r="B112" s="355">
        <v>44663</v>
      </c>
      <c r="C112" s="390"/>
      <c r="D112" s="391" t="s">
        <v>987</v>
      </c>
      <c r="E112" s="388" t="s">
        <v>590</v>
      </c>
      <c r="F112" s="388">
        <v>145</v>
      </c>
      <c r="G112" s="388">
        <v>45</v>
      </c>
      <c r="H112" s="392">
        <v>195</v>
      </c>
      <c r="I112" s="393" t="s">
        <v>988</v>
      </c>
      <c r="J112" s="342" t="s">
        <v>978</v>
      </c>
      <c r="K112" s="330">
        <f t="shared" si="108"/>
        <v>50</v>
      </c>
      <c r="L112" s="343">
        <v>100</v>
      </c>
      <c r="M112" s="344">
        <f t="shared" si="109"/>
        <v>1150</v>
      </c>
      <c r="N112" s="330">
        <v>25</v>
      </c>
      <c r="O112" s="345" t="s">
        <v>588</v>
      </c>
      <c r="P112" s="355">
        <v>44663</v>
      </c>
      <c r="Q112" s="249"/>
      <c r="R112" s="250" t="s">
        <v>936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</row>
    <row r="113" spans="1:38" s="247" customFormat="1" ht="12.75" customHeight="1">
      <c r="A113" s="388">
        <v>19</v>
      </c>
      <c r="B113" s="355">
        <v>44663</v>
      </c>
      <c r="C113" s="390"/>
      <c r="D113" s="391" t="s">
        <v>991</v>
      </c>
      <c r="E113" s="388" t="s">
        <v>590</v>
      </c>
      <c r="F113" s="388">
        <v>48.5</v>
      </c>
      <c r="G113" s="388">
        <v>18</v>
      </c>
      <c r="H113" s="392">
        <v>68.5</v>
      </c>
      <c r="I113" s="393" t="s">
        <v>992</v>
      </c>
      <c r="J113" s="342" t="s">
        <v>906</v>
      </c>
      <c r="K113" s="330">
        <f t="shared" si="108"/>
        <v>20</v>
      </c>
      <c r="L113" s="343">
        <v>100</v>
      </c>
      <c r="M113" s="344">
        <f t="shared" si="109"/>
        <v>900</v>
      </c>
      <c r="N113" s="330">
        <v>50</v>
      </c>
      <c r="O113" s="345" t="s">
        <v>588</v>
      </c>
      <c r="P113" s="355">
        <v>44663</v>
      </c>
      <c r="Q113" s="249"/>
      <c r="R113" s="250" t="s">
        <v>589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  <c r="AJ113" s="246"/>
      <c r="AK113" s="246"/>
      <c r="AL113" s="246"/>
    </row>
    <row r="114" spans="1:38" s="247" customFormat="1" ht="12.75" customHeight="1">
      <c r="A114" s="388">
        <v>20</v>
      </c>
      <c r="B114" s="355">
        <v>44664</v>
      </c>
      <c r="C114" s="390"/>
      <c r="D114" s="391" t="s">
        <v>999</v>
      </c>
      <c r="E114" s="388" t="s">
        <v>590</v>
      </c>
      <c r="F114" s="388">
        <v>26</v>
      </c>
      <c r="G114" s="388"/>
      <c r="H114" s="392">
        <v>46</v>
      </c>
      <c r="I114" s="393" t="s">
        <v>1000</v>
      </c>
      <c r="J114" s="342" t="s">
        <v>906</v>
      </c>
      <c r="K114" s="330">
        <f t="shared" ref="K114:K116" si="110">H114-F114</f>
        <v>20</v>
      </c>
      <c r="L114" s="343">
        <v>100</v>
      </c>
      <c r="M114" s="344">
        <f t="shared" ref="M114:M115" si="111">(K114*N114)-L114</f>
        <v>900</v>
      </c>
      <c r="N114" s="330">
        <v>50</v>
      </c>
      <c r="O114" s="345" t="s">
        <v>588</v>
      </c>
      <c r="P114" s="355">
        <v>44664</v>
      </c>
      <c r="Q114" s="249"/>
      <c r="R114" s="250" t="s">
        <v>936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  <c r="AJ114" s="246"/>
      <c r="AK114" s="246"/>
      <c r="AL114" s="246"/>
    </row>
    <row r="115" spans="1:38" s="247" customFormat="1" ht="12.75" customHeight="1">
      <c r="A115" s="394">
        <v>21</v>
      </c>
      <c r="B115" s="404">
        <v>44664</v>
      </c>
      <c r="C115" s="423"/>
      <c r="D115" s="397" t="s">
        <v>1001</v>
      </c>
      <c r="E115" s="394" t="s">
        <v>590</v>
      </c>
      <c r="F115" s="394">
        <v>29</v>
      </c>
      <c r="G115" s="394">
        <v>0</v>
      </c>
      <c r="H115" s="394">
        <v>0</v>
      </c>
      <c r="I115" s="424" t="s">
        <v>1000</v>
      </c>
      <c r="J115" s="400" t="s">
        <v>907</v>
      </c>
      <c r="K115" s="401">
        <f t="shared" si="110"/>
        <v>-29</v>
      </c>
      <c r="L115" s="402">
        <v>100</v>
      </c>
      <c r="M115" s="403">
        <f t="shared" si="111"/>
        <v>-1550</v>
      </c>
      <c r="N115" s="401">
        <v>50</v>
      </c>
      <c r="O115" s="428" t="s">
        <v>600</v>
      </c>
      <c r="P115" s="404">
        <v>44664</v>
      </c>
      <c r="Q115" s="249"/>
      <c r="R115" s="250" t="s">
        <v>936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  <c r="AJ115" s="246"/>
      <c r="AK115" s="246"/>
      <c r="AL115" s="246"/>
    </row>
    <row r="116" spans="1:38" s="247" customFormat="1" ht="12.75" customHeight="1">
      <c r="A116" s="488">
        <v>22</v>
      </c>
      <c r="B116" s="476">
        <v>44664</v>
      </c>
      <c r="C116" s="396"/>
      <c r="D116" s="397" t="s">
        <v>1002</v>
      </c>
      <c r="E116" s="394" t="s">
        <v>590</v>
      </c>
      <c r="F116" s="394">
        <v>360</v>
      </c>
      <c r="G116" s="394">
        <v>170</v>
      </c>
      <c r="H116" s="398">
        <v>170</v>
      </c>
      <c r="I116" s="399" t="s">
        <v>1003</v>
      </c>
      <c r="J116" s="400" t="s">
        <v>1027</v>
      </c>
      <c r="K116" s="401">
        <f t="shared" si="110"/>
        <v>-190</v>
      </c>
      <c r="L116" s="402">
        <v>100</v>
      </c>
      <c r="M116" s="480">
        <f>(130*25-200)</f>
        <v>3050</v>
      </c>
      <c r="N116" s="478">
        <v>25</v>
      </c>
      <c r="O116" s="474" t="s">
        <v>600</v>
      </c>
      <c r="P116" s="476">
        <v>44669</v>
      </c>
      <c r="Q116" s="249"/>
      <c r="R116" s="250" t="s">
        <v>589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  <c r="AJ116" s="246"/>
      <c r="AK116" s="246"/>
      <c r="AL116" s="246"/>
    </row>
    <row r="117" spans="1:38" s="247" customFormat="1" ht="12.75" customHeight="1">
      <c r="A117" s="489"/>
      <c r="B117" s="477"/>
      <c r="C117" s="396"/>
      <c r="D117" s="397" t="s">
        <v>1009</v>
      </c>
      <c r="E117" s="394" t="s">
        <v>899</v>
      </c>
      <c r="F117" s="394">
        <v>60</v>
      </c>
      <c r="G117" s="394"/>
      <c r="H117" s="398">
        <v>0</v>
      </c>
      <c r="I117" s="399"/>
      <c r="J117" s="400" t="s">
        <v>797</v>
      </c>
      <c r="K117" s="401">
        <v>60</v>
      </c>
      <c r="L117" s="402">
        <v>100</v>
      </c>
      <c r="M117" s="481"/>
      <c r="N117" s="479"/>
      <c r="O117" s="475"/>
      <c r="P117" s="477"/>
      <c r="Q117" s="249"/>
      <c r="R117" s="250" t="s">
        <v>589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</row>
    <row r="118" spans="1:38" s="247" customFormat="1" ht="12.75" customHeight="1">
      <c r="A118" s="405"/>
      <c r="B118" s="248"/>
      <c r="C118" s="406"/>
      <c r="D118" s="407"/>
      <c r="E118" s="405"/>
      <c r="F118" s="405"/>
      <c r="G118" s="405"/>
      <c r="H118" s="408"/>
      <c r="I118" s="409"/>
      <c r="J118" s="302"/>
      <c r="K118" s="252"/>
      <c r="L118" s="283"/>
      <c r="M118" s="284"/>
      <c r="N118" s="252"/>
      <c r="O118" s="348"/>
      <c r="P118" s="248"/>
      <c r="Q118" s="249"/>
      <c r="R118" s="250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</row>
    <row r="119" spans="1:38" s="301" customFormat="1" ht="12.75" customHeight="1">
      <c r="A119" s="383"/>
      <c r="B119" s="383"/>
      <c r="C119" s="383"/>
      <c r="D119" s="383"/>
      <c r="E119" s="383"/>
      <c r="F119" s="378"/>
      <c r="G119" s="383"/>
      <c r="H119" s="383"/>
      <c r="I119" s="383"/>
      <c r="J119" s="383"/>
      <c r="K119" s="379"/>
      <c r="L119" s="380"/>
      <c r="M119" s="381"/>
      <c r="N119" s="379"/>
      <c r="O119" s="382"/>
      <c r="P119" s="384"/>
      <c r="Q119" s="298"/>
      <c r="R119" s="299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300"/>
      <c r="AG119" s="300"/>
      <c r="AH119" s="300"/>
      <c r="AI119" s="300"/>
      <c r="AJ119" s="300"/>
      <c r="AK119" s="300"/>
      <c r="AL119" s="300"/>
    </row>
    <row r="120" spans="1:38" ht="14.25" customHeight="1">
      <c r="A120" s="151"/>
      <c r="B120" s="156"/>
      <c r="C120" s="156"/>
      <c r="D120" s="157"/>
      <c r="E120" s="151"/>
      <c r="F120" s="158"/>
      <c r="G120" s="151"/>
      <c r="H120" s="151"/>
      <c r="I120" s="151"/>
      <c r="J120" s="156"/>
      <c r="K120" s="159"/>
      <c r="L120" s="151"/>
      <c r="M120" s="151"/>
      <c r="N120" s="151"/>
      <c r="O120" s="160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>
      <c r="A121" s="94" t="s">
        <v>612</v>
      </c>
      <c r="B121" s="161"/>
      <c r="C121" s="161"/>
      <c r="D121" s="162"/>
      <c r="E121" s="135"/>
      <c r="F121" s="6"/>
      <c r="G121" s="6"/>
      <c r="H121" s="136"/>
      <c r="I121" s="163"/>
      <c r="J121" s="1"/>
      <c r="K121" s="6"/>
      <c r="L121" s="6"/>
      <c r="M121" s="6"/>
      <c r="N121" s="1"/>
      <c r="O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38.25" customHeight="1">
      <c r="A122" s="95" t="s">
        <v>16</v>
      </c>
      <c r="B122" s="96" t="s">
        <v>565</v>
      </c>
      <c r="C122" s="96"/>
      <c r="D122" s="97" t="s">
        <v>576</v>
      </c>
      <c r="E122" s="96" t="s">
        <v>577</v>
      </c>
      <c r="F122" s="96" t="s">
        <v>578</v>
      </c>
      <c r="G122" s="96" t="s">
        <v>579</v>
      </c>
      <c r="H122" s="96" t="s">
        <v>580</v>
      </c>
      <c r="I122" s="96" t="s">
        <v>581</v>
      </c>
      <c r="J122" s="95" t="s">
        <v>582</v>
      </c>
      <c r="K122" s="139" t="s">
        <v>599</v>
      </c>
      <c r="L122" s="140" t="s">
        <v>584</v>
      </c>
      <c r="M122" s="98" t="s">
        <v>585</v>
      </c>
      <c r="N122" s="96" t="s">
        <v>586</v>
      </c>
      <c r="O122" s="97" t="s">
        <v>587</v>
      </c>
      <c r="P122" s="96" t="s">
        <v>819</v>
      </c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s="247" customFormat="1" ht="14.25" customHeight="1">
      <c r="A123" s="271">
        <v>1</v>
      </c>
      <c r="B123" s="272">
        <v>44488</v>
      </c>
      <c r="C123" s="273"/>
      <c r="D123" s="274" t="s">
        <v>137</v>
      </c>
      <c r="E123" s="275" t="s">
        <v>870</v>
      </c>
      <c r="F123" s="276">
        <v>235.25</v>
      </c>
      <c r="G123" s="276">
        <v>198</v>
      </c>
      <c r="H123" s="275"/>
      <c r="I123" s="277" t="s">
        <v>824</v>
      </c>
      <c r="J123" s="278" t="s">
        <v>591</v>
      </c>
      <c r="K123" s="278"/>
      <c r="L123" s="279"/>
      <c r="M123" s="280"/>
      <c r="N123" s="278"/>
      <c r="O123" s="281"/>
      <c r="P123" s="278"/>
      <c r="Q123" s="246"/>
      <c r="R123" s="1" t="s">
        <v>589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412">
        <v>2</v>
      </c>
      <c r="B124" s="413">
        <v>44651</v>
      </c>
      <c r="C124" s="414"/>
      <c r="D124" s="415" t="s">
        <v>437</v>
      </c>
      <c r="E124" s="416" t="s">
        <v>590</v>
      </c>
      <c r="F124" s="416">
        <v>379</v>
      </c>
      <c r="G124" s="416">
        <v>348</v>
      </c>
      <c r="H124" s="416">
        <v>406</v>
      </c>
      <c r="I124" s="416" t="s">
        <v>882</v>
      </c>
      <c r="J124" s="370" t="s">
        <v>939</v>
      </c>
      <c r="K124" s="370">
        <f t="shared" ref="K124" si="112">H124-F124</f>
        <v>27</v>
      </c>
      <c r="L124" s="371">
        <f t="shared" ref="L124" si="113">(F124*-0.7)/100</f>
        <v>-2.653</v>
      </c>
      <c r="M124" s="372">
        <f t="shared" ref="M124" si="114">(K124+L124)/F124</f>
        <v>6.4240105540897097E-2</v>
      </c>
      <c r="N124" s="370" t="s">
        <v>588</v>
      </c>
      <c r="O124" s="373">
        <v>44657</v>
      </c>
      <c r="P124" s="370">
        <f>VLOOKUP(D124,'MidCap Intra'!B86:C641,2,0)</f>
        <v>399.1</v>
      </c>
      <c r="Q124" s="246"/>
      <c r="R124" s="246" t="s">
        <v>589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417">
        <v>3</v>
      </c>
      <c r="B125" s="418">
        <v>44658</v>
      </c>
      <c r="C125" s="419"/>
      <c r="D125" s="274" t="s">
        <v>415</v>
      </c>
      <c r="E125" s="420" t="s">
        <v>590</v>
      </c>
      <c r="F125" s="420" t="s">
        <v>945</v>
      </c>
      <c r="G125" s="420">
        <v>398</v>
      </c>
      <c r="H125" s="420"/>
      <c r="I125" s="420" t="s">
        <v>946</v>
      </c>
      <c r="J125" s="278" t="s">
        <v>591</v>
      </c>
      <c r="K125" s="278"/>
      <c r="L125" s="279"/>
      <c r="M125" s="280"/>
      <c r="N125" s="278"/>
      <c r="O125" s="281"/>
      <c r="P125" s="278"/>
      <c r="Q125" s="246"/>
      <c r="R125" s="246" t="s">
        <v>589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ht="14.25" customHeight="1">
      <c r="A126" s="164"/>
      <c r="B126" s="141"/>
      <c r="C126" s="165"/>
      <c r="D126" s="100"/>
      <c r="E126" s="166"/>
      <c r="F126" s="166"/>
      <c r="G126" s="166"/>
      <c r="H126" s="166"/>
      <c r="I126" s="166"/>
      <c r="J126" s="166"/>
      <c r="K126" s="167"/>
      <c r="L126" s="168"/>
      <c r="M126" s="166"/>
      <c r="N126" s="169"/>
      <c r="O126" s="170"/>
      <c r="P126" s="170"/>
      <c r="R126" s="6"/>
      <c r="S126" s="41"/>
      <c r="T126" s="1"/>
      <c r="U126" s="1"/>
      <c r="V126" s="1"/>
      <c r="W126" s="1"/>
      <c r="X126" s="1"/>
      <c r="Y126" s="1"/>
      <c r="Z126" s="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</row>
    <row r="127" spans="1:38" ht="12.75" customHeight="1">
      <c r="A127" s="119" t="s">
        <v>592</v>
      </c>
      <c r="B127" s="119"/>
      <c r="C127" s="119"/>
      <c r="D127" s="119"/>
      <c r="E127" s="41"/>
      <c r="F127" s="127" t="s">
        <v>594</v>
      </c>
      <c r="G127" s="56"/>
      <c r="H127" s="56"/>
      <c r="I127" s="56"/>
      <c r="J127" s="6"/>
      <c r="K127" s="145"/>
      <c r="L127" s="146"/>
      <c r="M127" s="6"/>
      <c r="N127" s="109"/>
      <c r="O127" s="171"/>
      <c r="P127" s="1"/>
      <c r="Q127" s="1"/>
      <c r="R127" s="6"/>
      <c r="S127" s="1"/>
      <c r="T127" s="1"/>
      <c r="U127" s="1"/>
      <c r="V127" s="1"/>
      <c r="W127" s="1"/>
      <c r="X127" s="1"/>
      <c r="Y127" s="1"/>
    </row>
    <row r="128" spans="1:38" ht="12.75" customHeight="1">
      <c r="A128" s="126" t="s">
        <v>593</v>
      </c>
      <c r="B128" s="119"/>
      <c r="C128" s="119"/>
      <c r="D128" s="119"/>
      <c r="E128" s="6"/>
      <c r="F128" s="127" t="s">
        <v>596</v>
      </c>
      <c r="G128" s="6"/>
      <c r="H128" s="6" t="s">
        <v>815</v>
      </c>
      <c r="I128" s="6"/>
      <c r="J128" s="1"/>
      <c r="K128" s="6"/>
      <c r="L128" s="6"/>
      <c r="M128" s="6"/>
      <c r="N128" s="1"/>
      <c r="O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38" ht="12.75" customHeight="1">
      <c r="A129" s="126"/>
      <c r="B129" s="119"/>
      <c r="C129" s="119"/>
      <c r="D129" s="119"/>
      <c r="E129" s="6"/>
      <c r="F129" s="127"/>
      <c r="G129" s="6"/>
      <c r="H129" s="6"/>
      <c r="I129" s="6"/>
      <c r="J129" s="1"/>
      <c r="K129" s="6"/>
      <c r="L129" s="6"/>
      <c r="M129" s="6"/>
      <c r="N129" s="1"/>
      <c r="O129" s="1"/>
      <c r="Q129" s="1"/>
      <c r="R129" s="56"/>
      <c r="S129" s="1"/>
      <c r="T129" s="1"/>
      <c r="U129" s="1"/>
      <c r="V129" s="1"/>
      <c r="W129" s="1"/>
      <c r="X129" s="1"/>
      <c r="Y129" s="1"/>
      <c r="Z129" s="1"/>
    </row>
    <row r="130" spans="1:38" ht="12.75" customHeight="1">
      <c r="A130" s="1"/>
      <c r="B130" s="134" t="s">
        <v>613</v>
      </c>
      <c r="C130" s="134"/>
      <c r="D130" s="134"/>
      <c r="E130" s="134"/>
      <c r="F130" s="135"/>
      <c r="G130" s="6"/>
      <c r="H130" s="6"/>
      <c r="I130" s="136"/>
      <c r="J130" s="137"/>
      <c r="K130" s="138"/>
      <c r="L130" s="137"/>
      <c r="M130" s="6"/>
      <c r="N130" s="1"/>
      <c r="O130" s="1"/>
      <c r="Q130" s="1"/>
      <c r="R130" s="56"/>
      <c r="S130" s="1"/>
      <c r="T130" s="1"/>
      <c r="U130" s="1"/>
      <c r="V130" s="1"/>
      <c r="W130" s="1"/>
      <c r="X130" s="1"/>
      <c r="Y130" s="1"/>
      <c r="Z130" s="1"/>
    </row>
    <row r="131" spans="1:38" ht="38.25" customHeight="1">
      <c r="A131" s="95" t="s">
        <v>16</v>
      </c>
      <c r="B131" s="96" t="s">
        <v>565</v>
      </c>
      <c r="C131" s="96"/>
      <c r="D131" s="97" t="s">
        <v>576</v>
      </c>
      <c r="E131" s="96" t="s">
        <v>577</v>
      </c>
      <c r="F131" s="96" t="s">
        <v>578</v>
      </c>
      <c r="G131" s="96" t="s">
        <v>598</v>
      </c>
      <c r="H131" s="96" t="s">
        <v>580</v>
      </c>
      <c r="I131" s="96" t="s">
        <v>581</v>
      </c>
      <c r="J131" s="172" t="s">
        <v>582</v>
      </c>
      <c r="K131" s="139" t="s">
        <v>599</v>
      </c>
      <c r="L131" s="149" t="s">
        <v>607</v>
      </c>
      <c r="M131" s="96" t="s">
        <v>608</v>
      </c>
      <c r="N131" s="140" t="s">
        <v>584</v>
      </c>
      <c r="O131" s="98" t="s">
        <v>585</v>
      </c>
      <c r="P131" s="96" t="s">
        <v>586</v>
      </c>
      <c r="Q131" s="97" t="s">
        <v>587</v>
      </c>
      <c r="R131" s="56"/>
      <c r="S131" s="1"/>
      <c r="T131" s="1"/>
      <c r="U131" s="1"/>
      <c r="V131" s="1"/>
      <c r="W131" s="1"/>
      <c r="X131" s="1"/>
      <c r="Y131" s="1"/>
      <c r="Z131" s="1"/>
    </row>
    <row r="132" spans="1:38" ht="14.25" customHeight="1">
      <c r="A132" s="101"/>
      <c r="B132" s="102"/>
      <c r="C132" s="173"/>
      <c r="D132" s="103"/>
      <c r="E132" s="104"/>
      <c r="F132" s="174"/>
      <c r="G132" s="101"/>
      <c r="H132" s="104"/>
      <c r="I132" s="105"/>
      <c r="J132" s="175"/>
      <c r="K132" s="175"/>
      <c r="L132" s="176"/>
      <c r="M132" s="99"/>
      <c r="N132" s="176"/>
      <c r="O132" s="177"/>
      <c r="P132" s="178"/>
      <c r="Q132" s="179"/>
      <c r="R132" s="144"/>
      <c r="S132" s="113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38" ht="14.25" customHeight="1">
      <c r="A133" s="101"/>
      <c r="B133" s="102"/>
      <c r="C133" s="173"/>
      <c r="D133" s="103"/>
      <c r="E133" s="104"/>
      <c r="F133" s="174"/>
      <c r="G133" s="101"/>
      <c r="H133" s="104"/>
      <c r="I133" s="105"/>
      <c r="J133" s="175"/>
      <c r="K133" s="175"/>
      <c r="L133" s="176"/>
      <c r="M133" s="99"/>
      <c r="N133" s="176"/>
      <c r="O133" s="177"/>
      <c r="P133" s="178"/>
      <c r="Q133" s="179"/>
      <c r="R133" s="144"/>
      <c r="S133" s="113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38" ht="14.25" customHeight="1">
      <c r="A134" s="101"/>
      <c r="B134" s="102"/>
      <c r="C134" s="173"/>
      <c r="D134" s="103"/>
      <c r="E134" s="104"/>
      <c r="F134" s="174"/>
      <c r="G134" s="101"/>
      <c r="H134" s="104"/>
      <c r="I134" s="105"/>
      <c r="J134" s="175"/>
      <c r="K134" s="175"/>
      <c r="L134" s="176"/>
      <c r="M134" s="99"/>
      <c r="N134" s="176"/>
      <c r="O134" s="177"/>
      <c r="P134" s="178"/>
      <c r="Q134" s="179"/>
      <c r="R134" s="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4.25" customHeight="1">
      <c r="A135" s="101"/>
      <c r="B135" s="102"/>
      <c r="C135" s="173"/>
      <c r="D135" s="103"/>
      <c r="E135" s="104"/>
      <c r="F135" s="175"/>
      <c r="G135" s="101"/>
      <c r="H135" s="104"/>
      <c r="I135" s="105"/>
      <c r="J135" s="175"/>
      <c r="K135" s="175"/>
      <c r="L135" s="176"/>
      <c r="M135" s="99"/>
      <c r="N135" s="176"/>
      <c r="O135" s="177"/>
      <c r="P135" s="178"/>
      <c r="Q135" s="179"/>
      <c r="R135" s="6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4.25" customHeight="1">
      <c r="A136" s="101"/>
      <c r="B136" s="102"/>
      <c r="C136" s="173"/>
      <c r="D136" s="103"/>
      <c r="E136" s="104"/>
      <c r="F136" s="175"/>
      <c r="G136" s="101"/>
      <c r="H136" s="104"/>
      <c r="I136" s="105"/>
      <c r="J136" s="175"/>
      <c r="K136" s="175"/>
      <c r="L136" s="176"/>
      <c r="M136" s="99"/>
      <c r="N136" s="176"/>
      <c r="O136" s="177"/>
      <c r="P136" s="178"/>
      <c r="Q136" s="179"/>
      <c r="R136" s="6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4.25" customHeight="1">
      <c r="A137" s="101"/>
      <c r="B137" s="102"/>
      <c r="C137" s="173"/>
      <c r="D137" s="103"/>
      <c r="E137" s="104"/>
      <c r="F137" s="174"/>
      <c r="G137" s="101"/>
      <c r="H137" s="104"/>
      <c r="I137" s="105"/>
      <c r="J137" s="175"/>
      <c r="K137" s="175"/>
      <c r="L137" s="176"/>
      <c r="M137" s="99"/>
      <c r="N137" s="176"/>
      <c r="O137" s="177"/>
      <c r="P137" s="178"/>
      <c r="Q137" s="179"/>
      <c r="R137" s="6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101"/>
      <c r="B138" s="102"/>
      <c r="C138" s="173"/>
      <c r="D138" s="103"/>
      <c r="E138" s="104"/>
      <c r="F138" s="174"/>
      <c r="G138" s="101"/>
      <c r="H138" s="104"/>
      <c r="I138" s="105"/>
      <c r="J138" s="175"/>
      <c r="K138" s="175"/>
      <c r="L138" s="175"/>
      <c r="M138" s="175"/>
      <c r="N138" s="176"/>
      <c r="O138" s="180"/>
      <c r="P138" s="178"/>
      <c r="Q138" s="179"/>
      <c r="R138" s="6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4.25" customHeight="1">
      <c r="A139" s="101"/>
      <c r="B139" s="102"/>
      <c r="C139" s="173"/>
      <c r="D139" s="103"/>
      <c r="E139" s="104"/>
      <c r="F139" s="175"/>
      <c r="G139" s="101"/>
      <c r="H139" s="104"/>
      <c r="I139" s="105"/>
      <c r="J139" s="175"/>
      <c r="K139" s="175"/>
      <c r="L139" s="176"/>
      <c r="M139" s="99"/>
      <c r="N139" s="176"/>
      <c r="O139" s="177"/>
      <c r="P139" s="178"/>
      <c r="Q139" s="179"/>
      <c r="R139" s="144"/>
      <c r="S139" s="113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4.25" customHeight="1">
      <c r="A140" s="101"/>
      <c r="B140" s="102"/>
      <c r="C140" s="173"/>
      <c r="D140" s="103"/>
      <c r="E140" s="104"/>
      <c r="F140" s="174"/>
      <c r="G140" s="101"/>
      <c r="H140" s="104"/>
      <c r="I140" s="105"/>
      <c r="J140" s="181"/>
      <c r="K140" s="181"/>
      <c r="L140" s="181"/>
      <c r="M140" s="181"/>
      <c r="N140" s="182"/>
      <c r="O140" s="177"/>
      <c r="P140" s="106"/>
      <c r="Q140" s="179"/>
      <c r="R140" s="144"/>
      <c r="S140" s="113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>
      <c r="A141" s="126"/>
      <c r="B141" s="119"/>
      <c r="C141" s="119"/>
      <c r="D141" s="119"/>
      <c r="E141" s="6"/>
      <c r="F141" s="127"/>
      <c r="G141" s="6"/>
      <c r="H141" s="6"/>
      <c r="I141" s="6"/>
      <c r="J141" s="1"/>
      <c r="K141" s="6"/>
      <c r="L141" s="6"/>
      <c r="M141" s="6"/>
      <c r="N141" s="1"/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26"/>
      <c r="B142" s="119"/>
      <c r="C142" s="119"/>
      <c r="D142" s="119"/>
      <c r="E142" s="6"/>
      <c r="F142" s="127"/>
      <c r="G142" s="56"/>
      <c r="H142" s="41"/>
      <c r="I142" s="56"/>
      <c r="J142" s="6"/>
      <c r="K142" s="145"/>
      <c r="L142" s="146"/>
      <c r="M142" s="6"/>
      <c r="N142" s="109"/>
      <c r="O142" s="147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56"/>
      <c r="B143" s="108"/>
      <c r="C143" s="108"/>
      <c r="D143" s="41"/>
      <c r="E143" s="56"/>
      <c r="F143" s="56"/>
      <c r="G143" s="56"/>
      <c r="H143" s="41"/>
      <c r="I143" s="56"/>
      <c r="J143" s="6"/>
      <c r="K143" s="145"/>
      <c r="L143" s="146"/>
      <c r="M143" s="6"/>
      <c r="N143" s="109"/>
      <c r="O143" s="147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41"/>
      <c r="B144" s="183" t="s">
        <v>614</v>
      </c>
      <c r="C144" s="183"/>
      <c r="D144" s="183"/>
      <c r="E144" s="183"/>
      <c r="F144" s="6"/>
      <c r="G144" s="6"/>
      <c r="H144" s="137"/>
      <c r="I144" s="6"/>
      <c r="J144" s="137"/>
      <c r="K144" s="138"/>
      <c r="L144" s="6"/>
      <c r="M144" s="6"/>
      <c r="N144" s="1"/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38.25" customHeight="1">
      <c r="A145" s="95" t="s">
        <v>16</v>
      </c>
      <c r="B145" s="96" t="s">
        <v>565</v>
      </c>
      <c r="C145" s="96"/>
      <c r="D145" s="97" t="s">
        <v>576</v>
      </c>
      <c r="E145" s="96" t="s">
        <v>577</v>
      </c>
      <c r="F145" s="96" t="s">
        <v>578</v>
      </c>
      <c r="G145" s="96" t="s">
        <v>615</v>
      </c>
      <c r="H145" s="96" t="s">
        <v>616</v>
      </c>
      <c r="I145" s="96" t="s">
        <v>581</v>
      </c>
      <c r="J145" s="184" t="s">
        <v>582</v>
      </c>
      <c r="K145" s="96" t="s">
        <v>583</v>
      </c>
      <c r="L145" s="96" t="s">
        <v>617</v>
      </c>
      <c r="M145" s="96" t="s">
        <v>586</v>
      </c>
      <c r="N145" s="97" t="s">
        <v>587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1</v>
      </c>
      <c r="B146" s="186">
        <v>41579</v>
      </c>
      <c r="C146" s="186"/>
      <c r="D146" s="187" t="s">
        <v>618</v>
      </c>
      <c r="E146" s="188" t="s">
        <v>619</v>
      </c>
      <c r="F146" s="189">
        <v>82</v>
      </c>
      <c r="G146" s="188" t="s">
        <v>620</v>
      </c>
      <c r="H146" s="188">
        <v>100</v>
      </c>
      <c r="I146" s="190">
        <v>100</v>
      </c>
      <c r="J146" s="191" t="s">
        <v>621</v>
      </c>
      <c r="K146" s="192">
        <f t="shared" ref="K146:K198" si="115">H146-F146</f>
        <v>18</v>
      </c>
      <c r="L146" s="193">
        <f t="shared" ref="L146:L198" si="116">K146/F146</f>
        <v>0.21951219512195122</v>
      </c>
      <c r="M146" s="188" t="s">
        <v>588</v>
      </c>
      <c r="N146" s="194">
        <v>42657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2</v>
      </c>
      <c r="B147" s="186">
        <v>41794</v>
      </c>
      <c r="C147" s="186"/>
      <c r="D147" s="187" t="s">
        <v>622</v>
      </c>
      <c r="E147" s="188" t="s">
        <v>590</v>
      </c>
      <c r="F147" s="189">
        <v>257</v>
      </c>
      <c r="G147" s="188" t="s">
        <v>620</v>
      </c>
      <c r="H147" s="188">
        <v>300</v>
      </c>
      <c r="I147" s="190">
        <v>300</v>
      </c>
      <c r="J147" s="191" t="s">
        <v>621</v>
      </c>
      <c r="K147" s="192">
        <f t="shared" si="115"/>
        <v>43</v>
      </c>
      <c r="L147" s="193">
        <f t="shared" si="116"/>
        <v>0.16731517509727625</v>
      </c>
      <c r="M147" s="188" t="s">
        <v>588</v>
      </c>
      <c r="N147" s="194">
        <v>41822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3</v>
      </c>
      <c r="B148" s="186">
        <v>41828</v>
      </c>
      <c r="C148" s="186"/>
      <c r="D148" s="187" t="s">
        <v>623</v>
      </c>
      <c r="E148" s="188" t="s">
        <v>590</v>
      </c>
      <c r="F148" s="189">
        <v>393</v>
      </c>
      <c r="G148" s="188" t="s">
        <v>620</v>
      </c>
      <c r="H148" s="188">
        <v>468</v>
      </c>
      <c r="I148" s="190">
        <v>468</v>
      </c>
      <c r="J148" s="191" t="s">
        <v>621</v>
      </c>
      <c r="K148" s="192">
        <f t="shared" si="115"/>
        <v>75</v>
      </c>
      <c r="L148" s="193">
        <f t="shared" si="116"/>
        <v>0.19083969465648856</v>
      </c>
      <c r="M148" s="188" t="s">
        <v>588</v>
      </c>
      <c r="N148" s="194">
        <v>41863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4</v>
      </c>
      <c r="B149" s="186">
        <v>41857</v>
      </c>
      <c r="C149" s="186"/>
      <c r="D149" s="187" t="s">
        <v>624</v>
      </c>
      <c r="E149" s="188" t="s">
        <v>590</v>
      </c>
      <c r="F149" s="189">
        <v>205</v>
      </c>
      <c r="G149" s="188" t="s">
        <v>620</v>
      </c>
      <c r="H149" s="188">
        <v>275</v>
      </c>
      <c r="I149" s="190">
        <v>250</v>
      </c>
      <c r="J149" s="191" t="s">
        <v>621</v>
      </c>
      <c r="K149" s="192">
        <f t="shared" si="115"/>
        <v>70</v>
      </c>
      <c r="L149" s="193">
        <f t="shared" si="116"/>
        <v>0.34146341463414637</v>
      </c>
      <c r="M149" s="188" t="s">
        <v>588</v>
      </c>
      <c r="N149" s="194">
        <v>41962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5</v>
      </c>
      <c r="B150" s="186">
        <v>41886</v>
      </c>
      <c r="C150" s="186"/>
      <c r="D150" s="187" t="s">
        <v>625</v>
      </c>
      <c r="E150" s="188" t="s">
        <v>590</v>
      </c>
      <c r="F150" s="189">
        <v>162</v>
      </c>
      <c r="G150" s="188" t="s">
        <v>620</v>
      </c>
      <c r="H150" s="188">
        <v>190</v>
      </c>
      <c r="I150" s="190">
        <v>190</v>
      </c>
      <c r="J150" s="191" t="s">
        <v>621</v>
      </c>
      <c r="K150" s="192">
        <f t="shared" si="115"/>
        <v>28</v>
      </c>
      <c r="L150" s="193">
        <f t="shared" si="116"/>
        <v>0.1728395061728395</v>
      </c>
      <c r="M150" s="188" t="s">
        <v>588</v>
      </c>
      <c r="N150" s="194">
        <v>42006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6</v>
      </c>
      <c r="B151" s="186">
        <v>41886</v>
      </c>
      <c r="C151" s="186"/>
      <c r="D151" s="187" t="s">
        <v>626</v>
      </c>
      <c r="E151" s="188" t="s">
        <v>590</v>
      </c>
      <c r="F151" s="189">
        <v>75</v>
      </c>
      <c r="G151" s="188" t="s">
        <v>620</v>
      </c>
      <c r="H151" s="188">
        <v>91.5</v>
      </c>
      <c r="I151" s="190" t="s">
        <v>627</v>
      </c>
      <c r="J151" s="191" t="s">
        <v>628</v>
      </c>
      <c r="K151" s="192">
        <f t="shared" si="115"/>
        <v>16.5</v>
      </c>
      <c r="L151" s="193">
        <f t="shared" si="116"/>
        <v>0.22</v>
      </c>
      <c r="M151" s="188" t="s">
        <v>588</v>
      </c>
      <c r="N151" s="194">
        <v>41954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7</v>
      </c>
      <c r="B152" s="186">
        <v>41913</v>
      </c>
      <c r="C152" s="186"/>
      <c r="D152" s="187" t="s">
        <v>629</v>
      </c>
      <c r="E152" s="188" t="s">
        <v>590</v>
      </c>
      <c r="F152" s="189">
        <v>850</v>
      </c>
      <c r="G152" s="188" t="s">
        <v>620</v>
      </c>
      <c r="H152" s="188">
        <v>982.5</v>
      </c>
      <c r="I152" s="190">
        <v>1050</v>
      </c>
      <c r="J152" s="191" t="s">
        <v>630</v>
      </c>
      <c r="K152" s="192">
        <f t="shared" si="115"/>
        <v>132.5</v>
      </c>
      <c r="L152" s="193">
        <f t="shared" si="116"/>
        <v>0.15588235294117647</v>
      </c>
      <c r="M152" s="188" t="s">
        <v>588</v>
      </c>
      <c r="N152" s="194">
        <v>42039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8</v>
      </c>
      <c r="B153" s="186">
        <v>41913</v>
      </c>
      <c r="C153" s="186"/>
      <c r="D153" s="187" t="s">
        <v>631</v>
      </c>
      <c r="E153" s="188" t="s">
        <v>590</v>
      </c>
      <c r="F153" s="189">
        <v>475</v>
      </c>
      <c r="G153" s="188" t="s">
        <v>620</v>
      </c>
      <c r="H153" s="188">
        <v>515</v>
      </c>
      <c r="I153" s="190">
        <v>600</v>
      </c>
      <c r="J153" s="191" t="s">
        <v>632</v>
      </c>
      <c r="K153" s="192">
        <f t="shared" si="115"/>
        <v>40</v>
      </c>
      <c r="L153" s="193">
        <f t="shared" si="116"/>
        <v>8.4210526315789472E-2</v>
      </c>
      <c r="M153" s="188" t="s">
        <v>588</v>
      </c>
      <c r="N153" s="194">
        <v>41939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9</v>
      </c>
      <c r="B154" s="186">
        <v>41913</v>
      </c>
      <c r="C154" s="186"/>
      <c r="D154" s="187" t="s">
        <v>633</v>
      </c>
      <c r="E154" s="188" t="s">
        <v>590</v>
      </c>
      <c r="F154" s="189">
        <v>86</v>
      </c>
      <c r="G154" s="188" t="s">
        <v>620</v>
      </c>
      <c r="H154" s="188">
        <v>99</v>
      </c>
      <c r="I154" s="190">
        <v>140</v>
      </c>
      <c r="J154" s="191" t="s">
        <v>634</v>
      </c>
      <c r="K154" s="192">
        <f t="shared" si="115"/>
        <v>13</v>
      </c>
      <c r="L154" s="193">
        <f t="shared" si="116"/>
        <v>0.15116279069767441</v>
      </c>
      <c r="M154" s="188" t="s">
        <v>588</v>
      </c>
      <c r="N154" s="194">
        <v>41939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10</v>
      </c>
      <c r="B155" s="186">
        <v>41926</v>
      </c>
      <c r="C155" s="186"/>
      <c r="D155" s="187" t="s">
        <v>635</v>
      </c>
      <c r="E155" s="188" t="s">
        <v>590</v>
      </c>
      <c r="F155" s="189">
        <v>496.6</v>
      </c>
      <c r="G155" s="188" t="s">
        <v>620</v>
      </c>
      <c r="H155" s="188">
        <v>621</v>
      </c>
      <c r="I155" s="190">
        <v>580</v>
      </c>
      <c r="J155" s="191" t="s">
        <v>621</v>
      </c>
      <c r="K155" s="192">
        <f t="shared" si="115"/>
        <v>124.39999999999998</v>
      </c>
      <c r="L155" s="193">
        <f t="shared" si="116"/>
        <v>0.25050342327829234</v>
      </c>
      <c r="M155" s="188" t="s">
        <v>588</v>
      </c>
      <c r="N155" s="194">
        <v>42605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11</v>
      </c>
      <c r="B156" s="186">
        <v>41926</v>
      </c>
      <c r="C156" s="186"/>
      <c r="D156" s="187" t="s">
        <v>636</v>
      </c>
      <c r="E156" s="188" t="s">
        <v>590</v>
      </c>
      <c r="F156" s="189">
        <v>2481.9</v>
      </c>
      <c r="G156" s="188" t="s">
        <v>620</v>
      </c>
      <c r="H156" s="188">
        <v>2840</v>
      </c>
      <c r="I156" s="190">
        <v>2870</v>
      </c>
      <c r="J156" s="191" t="s">
        <v>637</v>
      </c>
      <c r="K156" s="192">
        <f t="shared" si="115"/>
        <v>358.09999999999991</v>
      </c>
      <c r="L156" s="193">
        <f t="shared" si="116"/>
        <v>0.14428462065353154</v>
      </c>
      <c r="M156" s="188" t="s">
        <v>588</v>
      </c>
      <c r="N156" s="194">
        <v>42017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12</v>
      </c>
      <c r="B157" s="186">
        <v>41928</v>
      </c>
      <c r="C157" s="186"/>
      <c r="D157" s="187" t="s">
        <v>638</v>
      </c>
      <c r="E157" s="188" t="s">
        <v>590</v>
      </c>
      <c r="F157" s="189">
        <v>84.5</v>
      </c>
      <c r="G157" s="188" t="s">
        <v>620</v>
      </c>
      <c r="H157" s="188">
        <v>93</v>
      </c>
      <c r="I157" s="190">
        <v>110</v>
      </c>
      <c r="J157" s="191" t="s">
        <v>639</v>
      </c>
      <c r="K157" s="192">
        <f t="shared" si="115"/>
        <v>8.5</v>
      </c>
      <c r="L157" s="193">
        <f t="shared" si="116"/>
        <v>0.10059171597633136</v>
      </c>
      <c r="M157" s="188" t="s">
        <v>588</v>
      </c>
      <c r="N157" s="194">
        <v>41939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13</v>
      </c>
      <c r="B158" s="186">
        <v>41928</v>
      </c>
      <c r="C158" s="186"/>
      <c r="D158" s="187" t="s">
        <v>640</v>
      </c>
      <c r="E158" s="188" t="s">
        <v>590</v>
      </c>
      <c r="F158" s="189">
        <v>401</v>
      </c>
      <c r="G158" s="188" t="s">
        <v>620</v>
      </c>
      <c r="H158" s="188">
        <v>428</v>
      </c>
      <c r="I158" s="190">
        <v>450</v>
      </c>
      <c r="J158" s="191" t="s">
        <v>641</v>
      </c>
      <c r="K158" s="192">
        <f t="shared" si="115"/>
        <v>27</v>
      </c>
      <c r="L158" s="193">
        <f t="shared" si="116"/>
        <v>6.7331670822942641E-2</v>
      </c>
      <c r="M158" s="188" t="s">
        <v>588</v>
      </c>
      <c r="N158" s="194">
        <v>42020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14</v>
      </c>
      <c r="B159" s="186">
        <v>41928</v>
      </c>
      <c r="C159" s="186"/>
      <c r="D159" s="187" t="s">
        <v>642</v>
      </c>
      <c r="E159" s="188" t="s">
        <v>590</v>
      </c>
      <c r="F159" s="189">
        <v>101</v>
      </c>
      <c r="G159" s="188" t="s">
        <v>620</v>
      </c>
      <c r="H159" s="188">
        <v>112</v>
      </c>
      <c r="I159" s="190">
        <v>120</v>
      </c>
      <c r="J159" s="191" t="s">
        <v>643</v>
      </c>
      <c r="K159" s="192">
        <f t="shared" si="115"/>
        <v>11</v>
      </c>
      <c r="L159" s="193">
        <f t="shared" si="116"/>
        <v>0.10891089108910891</v>
      </c>
      <c r="M159" s="188" t="s">
        <v>588</v>
      </c>
      <c r="N159" s="194">
        <v>41939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15</v>
      </c>
      <c r="B160" s="186">
        <v>41954</v>
      </c>
      <c r="C160" s="186"/>
      <c r="D160" s="187" t="s">
        <v>644</v>
      </c>
      <c r="E160" s="188" t="s">
        <v>590</v>
      </c>
      <c r="F160" s="189">
        <v>59</v>
      </c>
      <c r="G160" s="188" t="s">
        <v>620</v>
      </c>
      <c r="H160" s="188">
        <v>76</v>
      </c>
      <c r="I160" s="190">
        <v>76</v>
      </c>
      <c r="J160" s="191" t="s">
        <v>621</v>
      </c>
      <c r="K160" s="192">
        <f t="shared" si="115"/>
        <v>17</v>
      </c>
      <c r="L160" s="193">
        <f t="shared" si="116"/>
        <v>0.28813559322033899</v>
      </c>
      <c r="M160" s="188" t="s">
        <v>588</v>
      </c>
      <c r="N160" s="194">
        <v>43032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16</v>
      </c>
      <c r="B161" s="186">
        <v>41954</v>
      </c>
      <c r="C161" s="186"/>
      <c r="D161" s="187" t="s">
        <v>633</v>
      </c>
      <c r="E161" s="188" t="s">
        <v>590</v>
      </c>
      <c r="F161" s="189">
        <v>99</v>
      </c>
      <c r="G161" s="188" t="s">
        <v>620</v>
      </c>
      <c r="H161" s="188">
        <v>120</v>
      </c>
      <c r="I161" s="190">
        <v>120</v>
      </c>
      <c r="J161" s="191" t="s">
        <v>601</v>
      </c>
      <c r="K161" s="192">
        <f t="shared" si="115"/>
        <v>21</v>
      </c>
      <c r="L161" s="193">
        <f t="shared" si="116"/>
        <v>0.21212121212121213</v>
      </c>
      <c r="M161" s="188" t="s">
        <v>588</v>
      </c>
      <c r="N161" s="194">
        <v>41960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17</v>
      </c>
      <c r="B162" s="186">
        <v>41956</v>
      </c>
      <c r="C162" s="186"/>
      <c r="D162" s="187" t="s">
        <v>645</v>
      </c>
      <c r="E162" s="188" t="s">
        <v>590</v>
      </c>
      <c r="F162" s="189">
        <v>22</v>
      </c>
      <c r="G162" s="188" t="s">
        <v>620</v>
      </c>
      <c r="H162" s="188">
        <v>33.549999999999997</v>
      </c>
      <c r="I162" s="190">
        <v>32</v>
      </c>
      <c r="J162" s="191" t="s">
        <v>646</v>
      </c>
      <c r="K162" s="192">
        <f t="shared" si="115"/>
        <v>11.549999999999997</v>
      </c>
      <c r="L162" s="193">
        <f t="shared" si="116"/>
        <v>0.52499999999999991</v>
      </c>
      <c r="M162" s="188" t="s">
        <v>588</v>
      </c>
      <c r="N162" s="194">
        <v>42188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18</v>
      </c>
      <c r="B163" s="186">
        <v>41976</v>
      </c>
      <c r="C163" s="186"/>
      <c r="D163" s="187" t="s">
        <v>647</v>
      </c>
      <c r="E163" s="188" t="s">
        <v>590</v>
      </c>
      <c r="F163" s="189">
        <v>440</v>
      </c>
      <c r="G163" s="188" t="s">
        <v>620</v>
      </c>
      <c r="H163" s="188">
        <v>520</v>
      </c>
      <c r="I163" s="190">
        <v>520</v>
      </c>
      <c r="J163" s="191" t="s">
        <v>648</v>
      </c>
      <c r="K163" s="192">
        <f t="shared" si="115"/>
        <v>80</v>
      </c>
      <c r="L163" s="193">
        <f t="shared" si="116"/>
        <v>0.18181818181818182</v>
      </c>
      <c r="M163" s="188" t="s">
        <v>588</v>
      </c>
      <c r="N163" s="194">
        <v>42208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19</v>
      </c>
      <c r="B164" s="186">
        <v>41976</v>
      </c>
      <c r="C164" s="186"/>
      <c r="D164" s="187" t="s">
        <v>649</v>
      </c>
      <c r="E164" s="188" t="s">
        <v>590</v>
      </c>
      <c r="F164" s="189">
        <v>360</v>
      </c>
      <c r="G164" s="188" t="s">
        <v>620</v>
      </c>
      <c r="H164" s="188">
        <v>427</v>
      </c>
      <c r="I164" s="190">
        <v>425</v>
      </c>
      <c r="J164" s="191" t="s">
        <v>650</v>
      </c>
      <c r="K164" s="192">
        <f t="shared" si="115"/>
        <v>67</v>
      </c>
      <c r="L164" s="193">
        <f t="shared" si="116"/>
        <v>0.18611111111111112</v>
      </c>
      <c r="M164" s="188" t="s">
        <v>588</v>
      </c>
      <c r="N164" s="194">
        <v>42058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20</v>
      </c>
      <c r="B165" s="186">
        <v>42012</v>
      </c>
      <c r="C165" s="186"/>
      <c r="D165" s="187" t="s">
        <v>651</v>
      </c>
      <c r="E165" s="188" t="s">
        <v>590</v>
      </c>
      <c r="F165" s="189">
        <v>360</v>
      </c>
      <c r="G165" s="188" t="s">
        <v>620</v>
      </c>
      <c r="H165" s="188">
        <v>455</v>
      </c>
      <c r="I165" s="190">
        <v>420</v>
      </c>
      <c r="J165" s="191" t="s">
        <v>652</v>
      </c>
      <c r="K165" s="192">
        <f t="shared" si="115"/>
        <v>95</v>
      </c>
      <c r="L165" s="193">
        <f t="shared" si="116"/>
        <v>0.2638888888888889</v>
      </c>
      <c r="M165" s="188" t="s">
        <v>588</v>
      </c>
      <c r="N165" s="194">
        <v>42024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21</v>
      </c>
      <c r="B166" s="186">
        <v>42012</v>
      </c>
      <c r="C166" s="186"/>
      <c r="D166" s="187" t="s">
        <v>653</v>
      </c>
      <c r="E166" s="188" t="s">
        <v>590</v>
      </c>
      <c r="F166" s="189">
        <v>130</v>
      </c>
      <c r="G166" s="188"/>
      <c r="H166" s="188">
        <v>175.5</v>
      </c>
      <c r="I166" s="190">
        <v>165</v>
      </c>
      <c r="J166" s="191" t="s">
        <v>654</v>
      </c>
      <c r="K166" s="192">
        <f t="shared" si="115"/>
        <v>45.5</v>
      </c>
      <c r="L166" s="193">
        <f t="shared" si="116"/>
        <v>0.35</v>
      </c>
      <c r="M166" s="188" t="s">
        <v>588</v>
      </c>
      <c r="N166" s="194">
        <v>43088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22</v>
      </c>
      <c r="B167" s="186">
        <v>42040</v>
      </c>
      <c r="C167" s="186"/>
      <c r="D167" s="187" t="s">
        <v>381</v>
      </c>
      <c r="E167" s="188" t="s">
        <v>619</v>
      </c>
      <c r="F167" s="189">
        <v>98</v>
      </c>
      <c r="G167" s="188"/>
      <c r="H167" s="188">
        <v>120</v>
      </c>
      <c r="I167" s="190">
        <v>120</v>
      </c>
      <c r="J167" s="191" t="s">
        <v>621</v>
      </c>
      <c r="K167" s="192">
        <f t="shared" si="115"/>
        <v>22</v>
      </c>
      <c r="L167" s="193">
        <f t="shared" si="116"/>
        <v>0.22448979591836735</v>
      </c>
      <c r="M167" s="188" t="s">
        <v>588</v>
      </c>
      <c r="N167" s="194">
        <v>42753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23</v>
      </c>
      <c r="B168" s="186">
        <v>42040</v>
      </c>
      <c r="C168" s="186"/>
      <c r="D168" s="187" t="s">
        <v>655</v>
      </c>
      <c r="E168" s="188" t="s">
        <v>619</v>
      </c>
      <c r="F168" s="189">
        <v>196</v>
      </c>
      <c r="G168" s="188"/>
      <c r="H168" s="188">
        <v>262</v>
      </c>
      <c r="I168" s="190">
        <v>255</v>
      </c>
      <c r="J168" s="191" t="s">
        <v>621</v>
      </c>
      <c r="K168" s="192">
        <f t="shared" si="115"/>
        <v>66</v>
      </c>
      <c r="L168" s="193">
        <f t="shared" si="116"/>
        <v>0.33673469387755101</v>
      </c>
      <c r="M168" s="188" t="s">
        <v>588</v>
      </c>
      <c r="N168" s="194">
        <v>42599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5">
        <v>24</v>
      </c>
      <c r="B169" s="196">
        <v>42067</v>
      </c>
      <c r="C169" s="196"/>
      <c r="D169" s="197" t="s">
        <v>380</v>
      </c>
      <c r="E169" s="198" t="s">
        <v>619</v>
      </c>
      <c r="F169" s="199">
        <v>235</v>
      </c>
      <c r="G169" s="199"/>
      <c r="H169" s="200">
        <v>77</v>
      </c>
      <c r="I169" s="200" t="s">
        <v>656</v>
      </c>
      <c r="J169" s="201" t="s">
        <v>657</v>
      </c>
      <c r="K169" s="202">
        <f t="shared" si="115"/>
        <v>-158</v>
      </c>
      <c r="L169" s="203">
        <f t="shared" si="116"/>
        <v>-0.67234042553191486</v>
      </c>
      <c r="M169" s="199" t="s">
        <v>600</v>
      </c>
      <c r="N169" s="196">
        <v>43522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25</v>
      </c>
      <c r="B170" s="186">
        <v>42067</v>
      </c>
      <c r="C170" s="186"/>
      <c r="D170" s="187" t="s">
        <v>658</v>
      </c>
      <c r="E170" s="188" t="s">
        <v>619</v>
      </c>
      <c r="F170" s="189">
        <v>185</v>
      </c>
      <c r="G170" s="188"/>
      <c r="H170" s="188">
        <v>224</v>
      </c>
      <c r="I170" s="190" t="s">
        <v>659</v>
      </c>
      <c r="J170" s="191" t="s">
        <v>621</v>
      </c>
      <c r="K170" s="192">
        <f t="shared" si="115"/>
        <v>39</v>
      </c>
      <c r="L170" s="193">
        <f t="shared" si="116"/>
        <v>0.21081081081081082</v>
      </c>
      <c r="M170" s="188" t="s">
        <v>588</v>
      </c>
      <c r="N170" s="194">
        <v>42647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5">
        <v>26</v>
      </c>
      <c r="B171" s="196">
        <v>42090</v>
      </c>
      <c r="C171" s="196"/>
      <c r="D171" s="204" t="s">
        <v>660</v>
      </c>
      <c r="E171" s="199" t="s">
        <v>619</v>
      </c>
      <c r="F171" s="199">
        <v>49.5</v>
      </c>
      <c r="G171" s="200"/>
      <c r="H171" s="200">
        <v>15.85</v>
      </c>
      <c r="I171" s="200">
        <v>67</v>
      </c>
      <c r="J171" s="201" t="s">
        <v>661</v>
      </c>
      <c r="K171" s="200">
        <f t="shared" si="115"/>
        <v>-33.65</v>
      </c>
      <c r="L171" s="205">
        <f t="shared" si="116"/>
        <v>-0.67979797979797973</v>
      </c>
      <c r="M171" s="199" t="s">
        <v>600</v>
      </c>
      <c r="N171" s="206">
        <v>43627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27</v>
      </c>
      <c r="B172" s="186">
        <v>42093</v>
      </c>
      <c r="C172" s="186"/>
      <c r="D172" s="187" t="s">
        <v>662</v>
      </c>
      <c r="E172" s="188" t="s">
        <v>619</v>
      </c>
      <c r="F172" s="189">
        <v>183.5</v>
      </c>
      <c r="G172" s="188"/>
      <c r="H172" s="188">
        <v>219</v>
      </c>
      <c r="I172" s="190">
        <v>218</v>
      </c>
      <c r="J172" s="191" t="s">
        <v>663</v>
      </c>
      <c r="K172" s="192">
        <f t="shared" si="115"/>
        <v>35.5</v>
      </c>
      <c r="L172" s="193">
        <f t="shared" si="116"/>
        <v>0.19346049046321526</v>
      </c>
      <c r="M172" s="188" t="s">
        <v>588</v>
      </c>
      <c r="N172" s="194">
        <v>42103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28</v>
      </c>
      <c r="B173" s="186">
        <v>42114</v>
      </c>
      <c r="C173" s="186"/>
      <c r="D173" s="187" t="s">
        <v>664</v>
      </c>
      <c r="E173" s="188" t="s">
        <v>619</v>
      </c>
      <c r="F173" s="189">
        <f>(227+237)/2</f>
        <v>232</v>
      </c>
      <c r="G173" s="188"/>
      <c r="H173" s="188">
        <v>298</v>
      </c>
      <c r="I173" s="190">
        <v>298</v>
      </c>
      <c r="J173" s="191" t="s">
        <v>621</v>
      </c>
      <c r="K173" s="192">
        <f t="shared" si="115"/>
        <v>66</v>
      </c>
      <c r="L173" s="193">
        <f t="shared" si="116"/>
        <v>0.28448275862068967</v>
      </c>
      <c r="M173" s="188" t="s">
        <v>588</v>
      </c>
      <c r="N173" s="194">
        <v>42823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29</v>
      </c>
      <c r="B174" s="186">
        <v>42128</v>
      </c>
      <c r="C174" s="186"/>
      <c r="D174" s="187" t="s">
        <v>665</v>
      </c>
      <c r="E174" s="188" t="s">
        <v>590</v>
      </c>
      <c r="F174" s="189">
        <v>385</v>
      </c>
      <c r="G174" s="188"/>
      <c r="H174" s="188">
        <f>212.5+331</f>
        <v>543.5</v>
      </c>
      <c r="I174" s="190">
        <v>510</v>
      </c>
      <c r="J174" s="191" t="s">
        <v>666</v>
      </c>
      <c r="K174" s="192">
        <f t="shared" si="115"/>
        <v>158.5</v>
      </c>
      <c r="L174" s="193">
        <f t="shared" si="116"/>
        <v>0.41168831168831171</v>
      </c>
      <c r="M174" s="188" t="s">
        <v>588</v>
      </c>
      <c r="N174" s="194">
        <v>42235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30</v>
      </c>
      <c r="B175" s="186">
        <v>42128</v>
      </c>
      <c r="C175" s="186"/>
      <c r="D175" s="187" t="s">
        <v>667</v>
      </c>
      <c r="E175" s="188" t="s">
        <v>590</v>
      </c>
      <c r="F175" s="189">
        <v>115.5</v>
      </c>
      <c r="G175" s="188"/>
      <c r="H175" s="188">
        <v>146</v>
      </c>
      <c r="I175" s="190">
        <v>142</v>
      </c>
      <c r="J175" s="191" t="s">
        <v>668</v>
      </c>
      <c r="K175" s="192">
        <f t="shared" si="115"/>
        <v>30.5</v>
      </c>
      <c r="L175" s="193">
        <f t="shared" si="116"/>
        <v>0.26406926406926406</v>
      </c>
      <c r="M175" s="188" t="s">
        <v>588</v>
      </c>
      <c r="N175" s="194">
        <v>42202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31</v>
      </c>
      <c r="B176" s="186">
        <v>42151</v>
      </c>
      <c r="C176" s="186"/>
      <c r="D176" s="187" t="s">
        <v>669</v>
      </c>
      <c r="E176" s="188" t="s">
        <v>590</v>
      </c>
      <c r="F176" s="189">
        <v>237.5</v>
      </c>
      <c r="G176" s="188"/>
      <c r="H176" s="188">
        <v>279.5</v>
      </c>
      <c r="I176" s="190">
        <v>278</v>
      </c>
      <c r="J176" s="191" t="s">
        <v>621</v>
      </c>
      <c r="K176" s="192">
        <f t="shared" si="115"/>
        <v>42</v>
      </c>
      <c r="L176" s="193">
        <f t="shared" si="116"/>
        <v>0.17684210526315788</v>
      </c>
      <c r="M176" s="188" t="s">
        <v>588</v>
      </c>
      <c r="N176" s="194">
        <v>42222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32</v>
      </c>
      <c r="B177" s="186">
        <v>42174</v>
      </c>
      <c r="C177" s="186"/>
      <c r="D177" s="187" t="s">
        <v>640</v>
      </c>
      <c r="E177" s="188" t="s">
        <v>619</v>
      </c>
      <c r="F177" s="189">
        <v>340</v>
      </c>
      <c r="G177" s="188"/>
      <c r="H177" s="188">
        <v>448</v>
      </c>
      <c r="I177" s="190">
        <v>448</v>
      </c>
      <c r="J177" s="191" t="s">
        <v>621</v>
      </c>
      <c r="K177" s="192">
        <f t="shared" si="115"/>
        <v>108</v>
      </c>
      <c r="L177" s="193">
        <f t="shared" si="116"/>
        <v>0.31764705882352939</v>
      </c>
      <c r="M177" s="188" t="s">
        <v>588</v>
      </c>
      <c r="N177" s="194">
        <v>43018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33</v>
      </c>
      <c r="B178" s="186">
        <v>42191</v>
      </c>
      <c r="C178" s="186"/>
      <c r="D178" s="187" t="s">
        <v>670</v>
      </c>
      <c r="E178" s="188" t="s">
        <v>619</v>
      </c>
      <c r="F178" s="189">
        <v>390</v>
      </c>
      <c r="G178" s="188"/>
      <c r="H178" s="188">
        <v>460</v>
      </c>
      <c r="I178" s="190">
        <v>460</v>
      </c>
      <c r="J178" s="191" t="s">
        <v>621</v>
      </c>
      <c r="K178" s="192">
        <f t="shared" si="115"/>
        <v>70</v>
      </c>
      <c r="L178" s="193">
        <f t="shared" si="116"/>
        <v>0.17948717948717949</v>
      </c>
      <c r="M178" s="188" t="s">
        <v>588</v>
      </c>
      <c r="N178" s="194">
        <v>42478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5">
        <v>34</v>
      </c>
      <c r="B179" s="196">
        <v>42195</v>
      </c>
      <c r="C179" s="196"/>
      <c r="D179" s="197" t="s">
        <v>671</v>
      </c>
      <c r="E179" s="198" t="s">
        <v>619</v>
      </c>
      <c r="F179" s="199">
        <v>122.5</v>
      </c>
      <c r="G179" s="199"/>
      <c r="H179" s="200">
        <v>61</v>
      </c>
      <c r="I179" s="200">
        <v>172</v>
      </c>
      <c r="J179" s="201" t="s">
        <v>672</v>
      </c>
      <c r="K179" s="202">
        <f t="shared" si="115"/>
        <v>-61.5</v>
      </c>
      <c r="L179" s="203">
        <f t="shared" si="116"/>
        <v>-0.50204081632653064</v>
      </c>
      <c r="M179" s="199" t="s">
        <v>600</v>
      </c>
      <c r="N179" s="196">
        <v>43333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35</v>
      </c>
      <c r="B180" s="186">
        <v>42219</v>
      </c>
      <c r="C180" s="186"/>
      <c r="D180" s="187" t="s">
        <v>673</v>
      </c>
      <c r="E180" s="188" t="s">
        <v>619</v>
      </c>
      <c r="F180" s="189">
        <v>297.5</v>
      </c>
      <c r="G180" s="188"/>
      <c r="H180" s="188">
        <v>350</v>
      </c>
      <c r="I180" s="190">
        <v>360</v>
      </c>
      <c r="J180" s="191" t="s">
        <v>674</v>
      </c>
      <c r="K180" s="192">
        <f t="shared" si="115"/>
        <v>52.5</v>
      </c>
      <c r="L180" s="193">
        <f t="shared" si="116"/>
        <v>0.17647058823529413</v>
      </c>
      <c r="M180" s="188" t="s">
        <v>588</v>
      </c>
      <c r="N180" s="194">
        <v>42232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36</v>
      </c>
      <c r="B181" s="186">
        <v>42219</v>
      </c>
      <c r="C181" s="186"/>
      <c r="D181" s="187" t="s">
        <v>675</v>
      </c>
      <c r="E181" s="188" t="s">
        <v>619</v>
      </c>
      <c r="F181" s="189">
        <v>115.5</v>
      </c>
      <c r="G181" s="188"/>
      <c r="H181" s="188">
        <v>149</v>
      </c>
      <c r="I181" s="190">
        <v>140</v>
      </c>
      <c r="J181" s="191" t="s">
        <v>676</v>
      </c>
      <c r="K181" s="192">
        <f t="shared" si="115"/>
        <v>33.5</v>
      </c>
      <c r="L181" s="193">
        <f t="shared" si="116"/>
        <v>0.29004329004329005</v>
      </c>
      <c r="M181" s="188" t="s">
        <v>588</v>
      </c>
      <c r="N181" s="194">
        <v>42740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37</v>
      </c>
      <c r="B182" s="186">
        <v>42251</v>
      </c>
      <c r="C182" s="186"/>
      <c r="D182" s="187" t="s">
        <v>669</v>
      </c>
      <c r="E182" s="188" t="s">
        <v>619</v>
      </c>
      <c r="F182" s="189">
        <v>226</v>
      </c>
      <c r="G182" s="188"/>
      <c r="H182" s="188">
        <v>292</v>
      </c>
      <c r="I182" s="190">
        <v>292</v>
      </c>
      <c r="J182" s="191" t="s">
        <v>677</v>
      </c>
      <c r="K182" s="192">
        <f t="shared" si="115"/>
        <v>66</v>
      </c>
      <c r="L182" s="193">
        <f t="shared" si="116"/>
        <v>0.29203539823008851</v>
      </c>
      <c r="M182" s="188" t="s">
        <v>588</v>
      </c>
      <c r="N182" s="194">
        <v>42286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38</v>
      </c>
      <c r="B183" s="186">
        <v>42254</v>
      </c>
      <c r="C183" s="186"/>
      <c r="D183" s="187" t="s">
        <v>664</v>
      </c>
      <c r="E183" s="188" t="s">
        <v>619</v>
      </c>
      <c r="F183" s="189">
        <v>232.5</v>
      </c>
      <c r="G183" s="188"/>
      <c r="H183" s="188">
        <v>312.5</v>
      </c>
      <c r="I183" s="190">
        <v>310</v>
      </c>
      <c r="J183" s="191" t="s">
        <v>621</v>
      </c>
      <c r="K183" s="192">
        <f t="shared" si="115"/>
        <v>80</v>
      </c>
      <c r="L183" s="193">
        <f t="shared" si="116"/>
        <v>0.34408602150537637</v>
      </c>
      <c r="M183" s="188" t="s">
        <v>588</v>
      </c>
      <c r="N183" s="194">
        <v>42823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39</v>
      </c>
      <c r="B184" s="186">
        <v>42268</v>
      </c>
      <c r="C184" s="186"/>
      <c r="D184" s="187" t="s">
        <v>678</v>
      </c>
      <c r="E184" s="188" t="s">
        <v>619</v>
      </c>
      <c r="F184" s="189">
        <v>196.5</v>
      </c>
      <c r="G184" s="188"/>
      <c r="H184" s="188">
        <v>238</v>
      </c>
      <c r="I184" s="190">
        <v>238</v>
      </c>
      <c r="J184" s="191" t="s">
        <v>677</v>
      </c>
      <c r="K184" s="192">
        <f t="shared" si="115"/>
        <v>41.5</v>
      </c>
      <c r="L184" s="193">
        <f t="shared" si="116"/>
        <v>0.21119592875318066</v>
      </c>
      <c r="M184" s="188" t="s">
        <v>588</v>
      </c>
      <c r="N184" s="194">
        <v>42291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40</v>
      </c>
      <c r="B185" s="186">
        <v>42271</v>
      </c>
      <c r="C185" s="186"/>
      <c r="D185" s="187" t="s">
        <v>618</v>
      </c>
      <c r="E185" s="188" t="s">
        <v>619</v>
      </c>
      <c r="F185" s="189">
        <v>65</v>
      </c>
      <c r="G185" s="188"/>
      <c r="H185" s="188">
        <v>82</v>
      </c>
      <c r="I185" s="190">
        <v>82</v>
      </c>
      <c r="J185" s="191" t="s">
        <v>677</v>
      </c>
      <c r="K185" s="192">
        <f t="shared" si="115"/>
        <v>17</v>
      </c>
      <c r="L185" s="193">
        <f t="shared" si="116"/>
        <v>0.26153846153846155</v>
      </c>
      <c r="M185" s="188" t="s">
        <v>588</v>
      </c>
      <c r="N185" s="194">
        <v>42578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41</v>
      </c>
      <c r="B186" s="186">
        <v>42291</v>
      </c>
      <c r="C186" s="186"/>
      <c r="D186" s="187" t="s">
        <v>679</v>
      </c>
      <c r="E186" s="188" t="s">
        <v>619</v>
      </c>
      <c r="F186" s="189">
        <v>144</v>
      </c>
      <c r="G186" s="188"/>
      <c r="H186" s="188">
        <v>182.5</v>
      </c>
      <c r="I186" s="190">
        <v>181</v>
      </c>
      <c r="J186" s="191" t="s">
        <v>677</v>
      </c>
      <c r="K186" s="192">
        <f t="shared" si="115"/>
        <v>38.5</v>
      </c>
      <c r="L186" s="193">
        <f t="shared" si="116"/>
        <v>0.2673611111111111</v>
      </c>
      <c r="M186" s="188" t="s">
        <v>588</v>
      </c>
      <c r="N186" s="194">
        <v>42817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42</v>
      </c>
      <c r="B187" s="186">
        <v>42291</v>
      </c>
      <c r="C187" s="186"/>
      <c r="D187" s="187" t="s">
        <v>680</v>
      </c>
      <c r="E187" s="188" t="s">
        <v>619</v>
      </c>
      <c r="F187" s="189">
        <v>264</v>
      </c>
      <c r="G187" s="188"/>
      <c r="H187" s="188">
        <v>311</v>
      </c>
      <c r="I187" s="190">
        <v>311</v>
      </c>
      <c r="J187" s="191" t="s">
        <v>677</v>
      </c>
      <c r="K187" s="192">
        <f t="shared" si="115"/>
        <v>47</v>
      </c>
      <c r="L187" s="193">
        <f t="shared" si="116"/>
        <v>0.17803030303030304</v>
      </c>
      <c r="M187" s="188" t="s">
        <v>588</v>
      </c>
      <c r="N187" s="194">
        <v>42604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43</v>
      </c>
      <c r="B188" s="186">
        <v>42318</v>
      </c>
      <c r="C188" s="186"/>
      <c r="D188" s="187" t="s">
        <v>681</v>
      </c>
      <c r="E188" s="188" t="s">
        <v>590</v>
      </c>
      <c r="F188" s="189">
        <v>549.5</v>
      </c>
      <c r="G188" s="188"/>
      <c r="H188" s="188">
        <v>630</v>
      </c>
      <c r="I188" s="190">
        <v>630</v>
      </c>
      <c r="J188" s="191" t="s">
        <v>677</v>
      </c>
      <c r="K188" s="192">
        <f t="shared" si="115"/>
        <v>80.5</v>
      </c>
      <c r="L188" s="193">
        <f t="shared" si="116"/>
        <v>0.1464968152866242</v>
      </c>
      <c r="M188" s="188" t="s">
        <v>588</v>
      </c>
      <c r="N188" s="194">
        <v>42419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44</v>
      </c>
      <c r="B189" s="186">
        <v>42342</v>
      </c>
      <c r="C189" s="186"/>
      <c r="D189" s="187" t="s">
        <v>682</v>
      </c>
      <c r="E189" s="188" t="s">
        <v>619</v>
      </c>
      <c r="F189" s="189">
        <v>1027.5</v>
      </c>
      <c r="G189" s="188"/>
      <c r="H189" s="188">
        <v>1315</v>
      </c>
      <c r="I189" s="190">
        <v>1250</v>
      </c>
      <c r="J189" s="191" t="s">
        <v>677</v>
      </c>
      <c r="K189" s="192">
        <f t="shared" si="115"/>
        <v>287.5</v>
      </c>
      <c r="L189" s="193">
        <f t="shared" si="116"/>
        <v>0.27980535279805352</v>
      </c>
      <c r="M189" s="188" t="s">
        <v>588</v>
      </c>
      <c r="N189" s="194">
        <v>43244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45</v>
      </c>
      <c r="B190" s="186">
        <v>42367</v>
      </c>
      <c r="C190" s="186"/>
      <c r="D190" s="187" t="s">
        <v>683</v>
      </c>
      <c r="E190" s="188" t="s">
        <v>619</v>
      </c>
      <c r="F190" s="189">
        <v>465</v>
      </c>
      <c r="G190" s="188"/>
      <c r="H190" s="188">
        <v>540</v>
      </c>
      <c r="I190" s="190">
        <v>540</v>
      </c>
      <c r="J190" s="191" t="s">
        <v>677</v>
      </c>
      <c r="K190" s="192">
        <f t="shared" si="115"/>
        <v>75</v>
      </c>
      <c r="L190" s="193">
        <f t="shared" si="116"/>
        <v>0.16129032258064516</v>
      </c>
      <c r="M190" s="188" t="s">
        <v>588</v>
      </c>
      <c r="N190" s="194">
        <v>42530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46</v>
      </c>
      <c r="B191" s="186">
        <v>42380</v>
      </c>
      <c r="C191" s="186"/>
      <c r="D191" s="187" t="s">
        <v>381</v>
      </c>
      <c r="E191" s="188" t="s">
        <v>590</v>
      </c>
      <c r="F191" s="189">
        <v>81</v>
      </c>
      <c r="G191" s="188"/>
      <c r="H191" s="188">
        <v>110</v>
      </c>
      <c r="I191" s="190">
        <v>110</v>
      </c>
      <c r="J191" s="191" t="s">
        <v>677</v>
      </c>
      <c r="K191" s="192">
        <f t="shared" si="115"/>
        <v>29</v>
      </c>
      <c r="L191" s="193">
        <f t="shared" si="116"/>
        <v>0.35802469135802467</v>
      </c>
      <c r="M191" s="188" t="s">
        <v>588</v>
      </c>
      <c r="N191" s="194">
        <v>42745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47</v>
      </c>
      <c r="B192" s="186">
        <v>42382</v>
      </c>
      <c r="C192" s="186"/>
      <c r="D192" s="187" t="s">
        <v>684</v>
      </c>
      <c r="E192" s="188" t="s">
        <v>590</v>
      </c>
      <c r="F192" s="189">
        <v>417.5</v>
      </c>
      <c r="G192" s="188"/>
      <c r="H192" s="188">
        <v>547</v>
      </c>
      <c r="I192" s="190">
        <v>535</v>
      </c>
      <c r="J192" s="191" t="s">
        <v>677</v>
      </c>
      <c r="K192" s="192">
        <f t="shared" si="115"/>
        <v>129.5</v>
      </c>
      <c r="L192" s="193">
        <f t="shared" si="116"/>
        <v>0.31017964071856285</v>
      </c>
      <c r="M192" s="188" t="s">
        <v>588</v>
      </c>
      <c r="N192" s="194">
        <v>42578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48</v>
      </c>
      <c r="B193" s="186">
        <v>42408</v>
      </c>
      <c r="C193" s="186"/>
      <c r="D193" s="187" t="s">
        <v>685</v>
      </c>
      <c r="E193" s="188" t="s">
        <v>619</v>
      </c>
      <c r="F193" s="189">
        <v>650</v>
      </c>
      <c r="G193" s="188"/>
      <c r="H193" s="188">
        <v>800</v>
      </c>
      <c r="I193" s="190">
        <v>800</v>
      </c>
      <c r="J193" s="191" t="s">
        <v>677</v>
      </c>
      <c r="K193" s="192">
        <f t="shared" si="115"/>
        <v>150</v>
      </c>
      <c r="L193" s="193">
        <f t="shared" si="116"/>
        <v>0.23076923076923078</v>
      </c>
      <c r="M193" s="188" t="s">
        <v>588</v>
      </c>
      <c r="N193" s="194">
        <v>43154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49</v>
      </c>
      <c r="B194" s="186">
        <v>42433</v>
      </c>
      <c r="C194" s="186"/>
      <c r="D194" s="187" t="s">
        <v>210</v>
      </c>
      <c r="E194" s="188" t="s">
        <v>619</v>
      </c>
      <c r="F194" s="189">
        <v>437.5</v>
      </c>
      <c r="G194" s="188"/>
      <c r="H194" s="188">
        <v>504.5</v>
      </c>
      <c r="I194" s="190">
        <v>522</v>
      </c>
      <c r="J194" s="191" t="s">
        <v>686</v>
      </c>
      <c r="K194" s="192">
        <f t="shared" si="115"/>
        <v>67</v>
      </c>
      <c r="L194" s="193">
        <f t="shared" si="116"/>
        <v>0.15314285714285714</v>
      </c>
      <c r="M194" s="188" t="s">
        <v>588</v>
      </c>
      <c r="N194" s="194">
        <v>42480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50</v>
      </c>
      <c r="B195" s="186">
        <v>42438</v>
      </c>
      <c r="C195" s="186"/>
      <c r="D195" s="187" t="s">
        <v>687</v>
      </c>
      <c r="E195" s="188" t="s">
        <v>619</v>
      </c>
      <c r="F195" s="189">
        <v>189.5</v>
      </c>
      <c r="G195" s="188"/>
      <c r="H195" s="188">
        <v>218</v>
      </c>
      <c r="I195" s="190">
        <v>218</v>
      </c>
      <c r="J195" s="191" t="s">
        <v>677</v>
      </c>
      <c r="K195" s="192">
        <f t="shared" si="115"/>
        <v>28.5</v>
      </c>
      <c r="L195" s="193">
        <f t="shared" si="116"/>
        <v>0.15039577836411611</v>
      </c>
      <c r="M195" s="188" t="s">
        <v>588</v>
      </c>
      <c r="N195" s="194">
        <v>43034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5">
        <v>51</v>
      </c>
      <c r="B196" s="196">
        <v>42471</v>
      </c>
      <c r="C196" s="196"/>
      <c r="D196" s="204" t="s">
        <v>688</v>
      </c>
      <c r="E196" s="199" t="s">
        <v>619</v>
      </c>
      <c r="F196" s="199">
        <v>36.5</v>
      </c>
      <c r="G196" s="200"/>
      <c r="H196" s="200">
        <v>15.85</v>
      </c>
      <c r="I196" s="200">
        <v>60</v>
      </c>
      <c r="J196" s="201" t="s">
        <v>689</v>
      </c>
      <c r="K196" s="202">
        <f t="shared" si="115"/>
        <v>-20.65</v>
      </c>
      <c r="L196" s="203">
        <f t="shared" si="116"/>
        <v>-0.5657534246575342</v>
      </c>
      <c r="M196" s="199" t="s">
        <v>600</v>
      </c>
      <c r="N196" s="207">
        <v>43627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52</v>
      </c>
      <c r="B197" s="186">
        <v>42472</v>
      </c>
      <c r="C197" s="186"/>
      <c r="D197" s="187" t="s">
        <v>690</v>
      </c>
      <c r="E197" s="188" t="s">
        <v>619</v>
      </c>
      <c r="F197" s="189">
        <v>93</v>
      </c>
      <c r="G197" s="188"/>
      <c r="H197" s="188">
        <v>149</v>
      </c>
      <c r="I197" s="190">
        <v>140</v>
      </c>
      <c r="J197" s="191" t="s">
        <v>691</v>
      </c>
      <c r="K197" s="192">
        <f t="shared" si="115"/>
        <v>56</v>
      </c>
      <c r="L197" s="193">
        <f t="shared" si="116"/>
        <v>0.60215053763440862</v>
      </c>
      <c r="M197" s="188" t="s">
        <v>588</v>
      </c>
      <c r="N197" s="194">
        <v>42740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53</v>
      </c>
      <c r="B198" s="186">
        <v>42472</v>
      </c>
      <c r="C198" s="186"/>
      <c r="D198" s="187" t="s">
        <v>692</v>
      </c>
      <c r="E198" s="188" t="s">
        <v>619</v>
      </c>
      <c r="F198" s="189">
        <v>130</v>
      </c>
      <c r="G198" s="188"/>
      <c r="H198" s="188">
        <v>150</v>
      </c>
      <c r="I198" s="190" t="s">
        <v>693</v>
      </c>
      <c r="J198" s="191" t="s">
        <v>677</v>
      </c>
      <c r="K198" s="192">
        <f t="shared" si="115"/>
        <v>20</v>
      </c>
      <c r="L198" s="193">
        <f t="shared" si="116"/>
        <v>0.15384615384615385</v>
      </c>
      <c r="M198" s="188" t="s">
        <v>588</v>
      </c>
      <c r="N198" s="194">
        <v>42564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54</v>
      </c>
      <c r="B199" s="186">
        <v>42473</v>
      </c>
      <c r="C199" s="186"/>
      <c r="D199" s="187" t="s">
        <v>694</v>
      </c>
      <c r="E199" s="188" t="s">
        <v>619</v>
      </c>
      <c r="F199" s="189">
        <v>196</v>
      </c>
      <c r="G199" s="188"/>
      <c r="H199" s="188">
        <v>299</v>
      </c>
      <c r="I199" s="190">
        <v>299</v>
      </c>
      <c r="J199" s="191" t="s">
        <v>677</v>
      </c>
      <c r="K199" s="192">
        <v>103</v>
      </c>
      <c r="L199" s="193">
        <v>0.52551020408163296</v>
      </c>
      <c r="M199" s="188" t="s">
        <v>588</v>
      </c>
      <c r="N199" s="194">
        <v>42620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55</v>
      </c>
      <c r="B200" s="186">
        <v>42473</v>
      </c>
      <c r="C200" s="186"/>
      <c r="D200" s="187" t="s">
        <v>695</v>
      </c>
      <c r="E200" s="188" t="s">
        <v>619</v>
      </c>
      <c r="F200" s="189">
        <v>88</v>
      </c>
      <c r="G200" s="188"/>
      <c r="H200" s="188">
        <v>103</v>
      </c>
      <c r="I200" s="190">
        <v>103</v>
      </c>
      <c r="J200" s="191" t="s">
        <v>677</v>
      </c>
      <c r="K200" s="192">
        <v>15</v>
      </c>
      <c r="L200" s="193">
        <v>0.170454545454545</v>
      </c>
      <c r="M200" s="188" t="s">
        <v>588</v>
      </c>
      <c r="N200" s="194">
        <v>42530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56</v>
      </c>
      <c r="B201" s="186">
        <v>42492</v>
      </c>
      <c r="C201" s="186"/>
      <c r="D201" s="187" t="s">
        <v>696</v>
      </c>
      <c r="E201" s="188" t="s">
        <v>619</v>
      </c>
      <c r="F201" s="189">
        <v>127.5</v>
      </c>
      <c r="G201" s="188"/>
      <c r="H201" s="188">
        <v>148</v>
      </c>
      <c r="I201" s="190" t="s">
        <v>697</v>
      </c>
      <c r="J201" s="191" t="s">
        <v>677</v>
      </c>
      <c r="K201" s="192">
        <f>H201-F201</f>
        <v>20.5</v>
      </c>
      <c r="L201" s="193">
        <f>K201/F201</f>
        <v>0.16078431372549021</v>
      </c>
      <c r="M201" s="188" t="s">
        <v>588</v>
      </c>
      <c r="N201" s="194">
        <v>42564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57</v>
      </c>
      <c r="B202" s="186">
        <v>42493</v>
      </c>
      <c r="C202" s="186"/>
      <c r="D202" s="187" t="s">
        <v>698</v>
      </c>
      <c r="E202" s="188" t="s">
        <v>619</v>
      </c>
      <c r="F202" s="189">
        <v>675</v>
      </c>
      <c r="G202" s="188"/>
      <c r="H202" s="188">
        <v>815</v>
      </c>
      <c r="I202" s="190" t="s">
        <v>699</v>
      </c>
      <c r="J202" s="191" t="s">
        <v>677</v>
      </c>
      <c r="K202" s="192">
        <f>H202-F202</f>
        <v>140</v>
      </c>
      <c r="L202" s="193">
        <f>K202/F202</f>
        <v>0.2074074074074074</v>
      </c>
      <c r="M202" s="188" t="s">
        <v>588</v>
      </c>
      <c r="N202" s="194">
        <v>43154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5">
        <v>58</v>
      </c>
      <c r="B203" s="196">
        <v>42522</v>
      </c>
      <c r="C203" s="196"/>
      <c r="D203" s="197" t="s">
        <v>700</v>
      </c>
      <c r="E203" s="198" t="s">
        <v>619</v>
      </c>
      <c r="F203" s="199">
        <v>500</v>
      </c>
      <c r="G203" s="199"/>
      <c r="H203" s="200">
        <v>232.5</v>
      </c>
      <c r="I203" s="200" t="s">
        <v>701</v>
      </c>
      <c r="J203" s="201" t="s">
        <v>702</v>
      </c>
      <c r="K203" s="202">
        <f>H203-F203</f>
        <v>-267.5</v>
      </c>
      <c r="L203" s="203">
        <f>K203/F203</f>
        <v>-0.53500000000000003</v>
      </c>
      <c r="M203" s="199" t="s">
        <v>600</v>
      </c>
      <c r="N203" s="196">
        <v>43735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59</v>
      </c>
      <c r="B204" s="186">
        <v>42527</v>
      </c>
      <c r="C204" s="186"/>
      <c r="D204" s="187" t="s">
        <v>540</v>
      </c>
      <c r="E204" s="188" t="s">
        <v>619</v>
      </c>
      <c r="F204" s="189">
        <v>110</v>
      </c>
      <c r="G204" s="188"/>
      <c r="H204" s="188">
        <v>126.5</v>
      </c>
      <c r="I204" s="190">
        <v>125</v>
      </c>
      <c r="J204" s="191" t="s">
        <v>628</v>
      </c>
      <c r="K204" s="192">
        <f>H204-F204</f>
        <v>16.5</v>
      </c>
      <c r="L204" s="193">
        <f>K204/F204</f>
        <v>0.15</v>
      </c>
      <c r="M204" s="188" t="s">
        <v>588</v>
      </c>
      <c r="N204" s="194">
        <v>42552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60</v>
      </c>
      <c r="B205" s="186">
        <v>42538</v>
      </c>
      <c r="C205" s="186"/>
      <c r="D205" s="187" t="s">
        <v>703</v>
      </c>
      <c r="E205" s="188" t="s">
        <v>619</v>
      </c>
      <c r="F205" s="189">
        <v>44</v>
      </c>
      <c r="G205" s="188"/>
      <c r="H205" s="188">
        <v>69.5</v>
      </c>
      <c r="I205" s="190">
        <v>69.5</v>
      </c>
      <c r="J205" s="191" t="s">
        <v>704</v>
      </c>
      <c r="K205" s="192">
        <f>H205-F205</f>
        <v>25.5</v>
      </c>
      <c r="L205" s="193">
        <f>K205/F205</f>
        <v>0.57954545454545459</v>
      </c>
      <c r="M205" s="188" t="s">
        <v>588</v>
      </c>
      <c r="N205" s="194">
        <v>42977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61</v>
      </c>
      <c r="B206" s="186">
        <v>42549</v>
      </c>
      <c r="C206" s="186"/>
      <c r="D206" s="187" t="s">
        <v>705</v>
      </c>
      <c r="E206" s="188" t="s">
        <v>619</v>
      </c>
      <c r="F206" s="189">
        <v>262.5</v>
      </c>
      <c r="G206" s="188"/>
      <c r="H206" s="188">
        <v>340</v>
      </c>
      <c r="I206" s="190">
        <v>333</v>
      </c>
      <c r="J206" s="191" t="s">
        <v>706</v>
      </c>
      <c r="K206" s="192">
        <v>77.5</v>
      </c>
      <c r="L206" s="193">
        <v>0.29523809523809502</v>
      </c>
      <c r="M206" s="188" t="s">
        <v>588</v>
      </c>
      <c r="N206" s="194">
        <v>43017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62</v>
      </c>
      <c r="B207" s="186">
        <v>42549</v>
      </c>
      <c r="C207" s="186"/>
      <c r="D207" s="187" t="s">
        <v>707</v>
      </c>
      <c r="E207" s="188" t="s">
        <v>619</v>
      </c>
      <c r="F207" s="189">
        <v>840</v>
      </c>
      <c r="G207" s="188"/>
      <c r="H207" s="188">
        <v>1230</v>
      </c>
      <c r="I207" s="190">
        <v>1230</v>
      </c>
      <c r="J207" s="191" t="s">
        <v>677</v>
      </c>
      <c r="K207" s="192">
        <v>390</v>
      </c>
      <c r="L207" s="193">
        <v>0.46428571428571402</v>
      </c>
      <c r="M207" s="188" t="s">
        <v>588</v>
      </c>
      <c r="N207" s="194">
        <v>42649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8">
        <v>63</v>
      </c>
      <c r="B208" s="209">
        <v>42556</v>
      </c>
      <c r="C208" s="209"/>
      <c r="D208" s="210" t="s">
        <v>708</v>
      </c>
      <c r="E208" s="211" t="s">
        <v>619</v>
      </c>
      <c r="F208" s="211">
        <v>395</v>
      </c>
      <c r="G208" s="212"/>
      <c r="H208" s="212">
        <f>(468.5+342.5)/2</f>
        <v>405.5</v>
      </c>
      <c r="I208" s="212">
        <v>510</v>
      </c>
      <c r="J208" s="213" t="s">
        <v>709</v>
      </c>
      <c r="K208" s="214">
        <f t="shared" ref="K208:K214" si="117">H208-F208</f>
        <v>10.5</v>
      </c>
      <c r="L208" s="215">
        <f t="shared" ref="L208:L214" si="118">K208/F208</f>
        <v>2.6582278481012658E-2</v>
      </c>
      <c r="M208" s="211" t="s">
        <v>710</v>
      </c>
      <c r="N208" s="209">
        <v>43606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5">
        <v>64</v>
      </c>
      <c r="B209" s="196">
        <v>42584</v>
      </c>
      <c r="C209" s="196"/>
      <c r="D209" s="197" t="s">
        <v>711</v>
      </c>
      <c r="E209" s="198" t="s">
        <v>590</v>
      </c>
      <c r="F209" s="199">
        <f>169.5-12.8</f>
        <v>156.69999999999999</v>
      </c>
      <c r="G209" s="199"/>
      <c r="H209" s="200">
        <v>77</v>
      </c>
      <c r="I209" s="200" t="s">
        <v>712</v>
      </c>
      <c r="J209" s="201" t="s">
        <v>713</v>
      </c>
      <c r="K209" s="202">
        <f t="shared" si="117"/>
        <v>-79.699999999999989</v>
      </c>
      <c r="L209" s="203">
        <f t="shared" si="118"/>
        <v>-0.50861518825781749</v>
      </c>
      <c r="M209" s="199" t="s">
        <v>600</v>
      </c>
      <c r="N209" s="196">
        <v>43522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5">
        <v>65</v>
      </c>
      <c r="B210" s="196">
        <v>42586</v>
      </c>
      <c r="C210" s="196"/>
      <c r="D210" s="197" t="s">
        <v>714</v>
      </c>
      <c r="E210" s="198" t="s">
        <v>619</v>
      </c>
      <c r="F210" s="199">
        <v>400</v>
      </c>
      <c r="G210" s="199"/>
      <c r="H210" s="200">
        <v>305</v>
      </c>
      <c r="I210" s="200">
        <v>475</v>
      </c>
      <c r="J210" s="201" t="s">
        <v>715</v>
      </c>
      <c r="K210" s="202">
        <f t="shared" si="117"/>
        <v>-95</v>
      </c>
      <c r="L210" s="203">
        <f t="shared" si="118"/>
        <v>-0.23749999999999999</v>
      </c>
      <c r="M210" s="199" t="s">
        <v>600</v>
      </c>
      <c r="N210" s="196">
        <v>43606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66</v>
      </c>
      <c r="B211" s="186">
        <v>42593</v>
      </c>
      <c r="C211" s="186"/>
      <c r="D211" s="187" t="s">
        <v>716</v>
      </c>
      <c r="E211" s="188" t="s">
        <v>619</v>
      </c>
      <c r="F211" s="189">
        <v>86.5</v>
      </c>
      <c r="G211" s="188"/>
      <c r="H211" s="188">
        <v>130</v>
      </c>
      <c r="I211" s="190">
        <v>130</v>
      </c>
      <c r="J211" s="191" t="s">
        <v>717</v>
      </c>
      <c r="K211" s="192">
        <f t="shared" si="117"/>
        <v>43.5</v>
      </c>
      <c r="L211" s="193">
        <f t="shared" si="118"/>
        <v>0.50289017341040465</v>
      </c>
      <c r="M211" s="188" t="s">
        <v>588</v>
      </c>
      <c r="N211" s="194">
        <v>43091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5">
        <v>67</v>
      </c>
      <c r="B212" s="196">
        <v>42600</v>
      </c>
      <c r="C212" s="196"/>
      <c r="D212" s="197" t="s">
        <v>109</v>
      </c>
      <c r="E212" s="198" t="s">
        <v>619</v>
      </c>
      <c r="F212" s="199">
        <v>133.5</v>
      </c>
      <c r="G212" s="199"/>
      <c r="H212" s="200">
        <v>126.5</v>
      </c>
      <c r="I212" s="200">
        <v>178</v>
      </c>
      <c r="J212" s="201" t="s">
        <v>718</v>
      </c>
      <c r="K212" s="202">
        <f t="shared" si="117"/>
        <v>-7</v>
      </c>
      <c r="L212" s="203">
        <f t="shared" si="118"/>
        <v>-5.2434456928838954E-2</v>
      </c>
      <c r="M212" s="199" t="s">
        <v>600</v>
      </c>
      <c r="N212" s="196">
        <v>42615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68</v>
      </c>
      <c r="B213" s="186">
        <v>42613</v>
      </c>
      <c r="C213" s="186"/>
      <c r="D213" s="187" t="s">
        <v>719</v>
      </c>
      <c r="E213" s="188" t="s">
        <v>619</v>
      </c>
      <c r="F213" s="189">
        <v>560</v>
      </c>
      <c r="G213" s="188"/>
      <c r="H213" s="188">
        <v>725</v>
      </c>
      <c r="I213" s="190">
        <v>725</v>
      </c>
      <c r="J213" s="191" t="s">
        <v>621</v>
      </c>
      <c r="K213" s="192">
        <f t="shared" si="117"/>
        <v>165</v>
      </c>
      <c r="L213" s="193">
        <f t="shared" si="118"/>
        <v>0.29464285714285715</v>
      </c>
      <c r="M213" s="188" t="s">
        <v>588</v>
      </c>
      <c r="N213" s="194">
        <v>42456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69</v>
      </c>
      <c r="B214" s="186">
        <v>42614</v>
      </c>
      <c r="C214" s="186"/>
      <c r="D214" s="187" t="s">
        <v>720</v>
      </c>
      <c r="E214" s="188" t="s">
        <v>619</v>
      </c>
      <c r="F214" s="189">
        <v>160.5</v>
      </c>
      <c r="G214" s="188"/>
      <c r="H214" s="188">
        <v>210</v>
      </c>
      <c r="I214" s="190">
        <v>210</v>
      </c>
      <c r="J214" s="191" t="s">
        <v>621</v>
      </c>
      <c r="K214" s="192">
        <f t="shared" si="117"/>
        <v>49.5</v>
      </c>
      <c r="L214" s="193">
        <f t="shared" si="118"/>
        <v>0.30841121495327101</v>
      </c>
      <c r="M214" s="188" t="s">
        <v>588</v>
      </c>
      <c r="N214" s="194">
        <v>42871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70</v>
      </c>
      <c r="B215" s="186">
        <v>42646</v>
      </c>
      <c r="C215" s="186"/>
      <c r="D215" s="187" t="s">
        <v>395</v>
      </c>
      <c r="E215" s="188" t="s">
        <v>619</v>
      </c>
      <c r="F215" s="189">
        <v>430</v>
      </c>
      <c r="G215" s="188"/>
      <c r="H215" s="188">
        <v>596</v>
      </c>
      <c r="I215" s="190">
        <v>575</v>
      </c>
      <c r="J215" s="191" t="s">
        <v>721</v>
      </c>
      <c r="K215" s="192">
        <v>166</v>
      </c>
      <c r="L215" s="193">
        <v>0.38604651162790699</v>
      </c>
      <c r="M215" s="188" t="s">
        <v>588</v>
      </c>
      <c r="N215" s="194">
        <v>42769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71</v>
      </c>
      <c r="B216" s="186">
        <v>42657</v>
      </c>
      <c r="C216" s="186"/>
      <c r="D216" s="187" t="s">
        <v>722</v>
      </c>
      <c r="E216" s="188" t="s">
        <v>619</v>
      </c>
      <c r="F216" s="189">
        <v>280</v>
      </c>
      <c r="G216" s="188"/>
      <c r="H216" s="188">
        <v>345</v>
      </c>
      <c r="I216" s="190">
        <v>345</v>
      </c>
      <c r="J216" s="191" t="s">
        <v>621</v>
      </c>
      <c r="K216" s="192">
        <f t="shared" ref="K216:K221" si="119">H216-F216</f>
        <v>65</v>
      </c>
      <c r="L216" s="193">
        <f>K216/F216</f>
        <v>0.23214285714285715</v>
      </c>
      <c r="M216" s="188" t="s">
        <v>588</v>
      </c>
      <c r="N216" s="194">
        <v>42814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72</v>
      </c>
      <c r="B217" s="186">
        <v>42657</v>
      </c>
      <c r="C217" s="186"/>
      <c r="D217" s="187" t="s">
        <v>723</v>
      </c>
      <c r="E217" s="188" t="s">
        <v>619</v>
      </c>
      <c r="F217" s="189">
        <v>245</v>
      </c>
      <c r="G217" s="188"/>
      <c r="H217" s="188">
        <v>325.5</v>
      </c>
      <c r="I217" s="190">
        <v>330</v>
      </c>
      <c r="J217" s="191" t="s">
        <v>724</v>
      </c>
      <c r="K217" s="192">
        <f t="shared" si="119"/>
        <v>80.5</v>
      </c>
      <c r="L217" s="193">
        <f>K217/F217</f>
        <v>0.32857142857142857</v>
      </c>
      <c r="M217" s="188" t="s">
        <v>588</v>
      </c>
      <c r="N217" s="194">
        <v>42769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73</v>
      </c>
      <c r="B218" s="186">
        <v>42660</v>
      </c>
      <c r="C218" s="186"/>
      <c r="D218" s="187" t="s">
        <v>345</v>
      </c>
      <c r="E218" s="188" t="s">
        <v>619</v>
      </c>
      <c r="F218" s="189">
        <v>125</v>
      </c>
      <c r="G218" s="188"/>
      <c r="H218" s="188">
        <v>160</v>
      </c>
      <c r="I218" s="190">
        <v>160</v>
      </c>
      <c r="J218" s="191" t="s">
        <v>677</v>
      </c>
      <c r="K218" s="192">
        <f t="shared" si="119"/>
        <v>35</v>
      </c>
      <c r="L218" s="193">
        <v>0.28000000000000003</v>
      </c>
      <c r="M218" s="188" t="s">
        <v>588</v>
      </c>
      <c r="N218" s="194">
        <v>42803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74</v>
      </c>
      <c r="B219" s="186">
        <v>42660</v>
      </c>
      <c r="C219" s="186"/>
      <c r="D219" s="187" t="s">
        <v>468</v>
      </c>
      <c r="E219" s="188" t="s">
        <v>619</v>
      </c>
      <c r="F219" s="189">
        <v>114</v>
      </c>
      <c r="G219" s="188"/>
      <c r="H219" s="188">
        <v>145</v>
      </c>
      <c r="I219" s="190">
        <v>145</v>
      </c>
      <c r="J219" s="191" t="s">
        <v>677</v>
      </c>
      <c r="K219" s="192">
        <f t="shared" si="119"/>
        <v>31</v>
      </c>
      <c r="L219" s="193">
        <f>K219/F219</f>
        <v>0.27192982456140352</v>
      </c>
      <c r="M219" s="188" t="s">
        <v>588</v>
      </c>
      <c r="N219" s="194">
        <v>42859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75</v>
      </c>
      <c r="B220" s="186">
        <v>42660</v>
      </c>
      <c r="C220" s="186"/>
      <c r="D220" s="187" t="s">
        <v>725</v>
      </c>
      <c r="E220" s="188" t="s">
        <v>619</v>
      </c>
      <c r="F220" s="189">
        <v>212</v>
      </c>
      <c r="G220" s="188"/>
      <c r="H220" s="188">
        <v>280</v>
      </c>
      <c r="I220" s="190">
        <v>276</v>
      </c>
      <c r="J220" s="191" t="s">
        <v>726</v>
      </c>
      <c r="K220" s="192">
        <f t="shared" si="119"/>
        <v>68</v>
      </c>
      <c r="L220" s="193">
        <f>K220/F220</f>
        <v>0.32075471698113206</v>
      </c>
      <c r="M220" s="188" t="s">
        <v>588</v>
      </c>
      <c r="N220" s="194">
        <v>42858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76</v>
      </c>
      <c r="B221" s="186">
        <v>42678</v>
      </c>
      <c r="C221" s="186"/>
      <c r="D221" s="187" t="s">
        <v>456</v>
      </c>
      <c r="E221" s="188" t="s">
        <v>619</v>
      </c>
      <c r="F221" s="189">
        <v>155</v>
      </c>
      <c r="G221" s="188"/>
      <c r="H221" s="188">
        <v>210</v>
      </c>
      <c r="I221" s="190">
        <v>210</v>
      </c>
      <c r="J221" s="191" t="s">
        <v>727</v>
      </c>
      <c r="K221" s="192">
        <f t="shared" si="119"/>
        <v>55</v>
      </c>
      <c r="L221" s="193">
        <f>K221/F221</f>
        <v>0.35483870967741937</v>
      </c>
      <c r="M221" s="188" t="s">
        <v>588</v>
      </c>
      <c r="N221" s="194">
        <v>42944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5">
        <v>77</v>
      </c>
      <c r="B222" s="196">
        <v>42710</v>
      </c>
      <c r="C222" s="196"/>
      <c r="D222" s="197" t="s">
        <v>728</v>
      </c>
      <c r="E222" s="198" t="s">
        <v>619</v>
      </c>
      <c r="F222" s="199">
        <v>150.5</v>
      </c>
      <c r="G222" s="199"/>
      <c r="H222" s="200">
        <v>72.5</v>
      </c>
      <c r="I222" s="200">
        <v>174</v>
      </c>
      <c r="J222" s="201" t="s">
        <v>729</v>
      </c>
      <c r="K222" s="202">
        <v>-78</v>
      </c>
      <c r="L222" s="203">
        <v>-0.51827242524916906</v>
      </c>
      <c r="M222" s="199" t="s">
        <v>600</v>
      </c>
      <c r="N222" s="196">
        <v>43333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78</v>
      </c>
      <c r="B223" s="186">
        <v>42712</v>
      </c>
      <c r="C223" s="186"/>
      <c r="D223" s="187" t="s">
        <v>730</v>
      </c>
      <c r="E223" s="188" t="s">
        <v>619</v>
      </c>
      <c r="F223" s="189">
        <v>380</v>
      </c>
      <c r="G223" s="188"/>
      <c r="H223" s="188">
        <v>478</v>
      </c>
      <c r="I223" s="190">
        <v>468</v>
      </c>
      <c r="J223" s="191" t="s">
        <v>677</v>
      </c>
      <c r="K223" s="192">
        <f>H223-F223</f>
        <v>98</v>
      </c>
      <c r="L223" s="193">
        <f>K223/F223</f>
        <v>0.25789473684210529</v>
      </c>
      <c r="M223" s="188" t="s">
        <v>588</v>
      </c>
      <c r="N223" s="194">
        <v>43025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79</v>
      </c>
      <c r="B224" s="186">
        <v>42734</v>
      </c>
      <c r="C224" s="186"/>
      <c r="D224" s="187" t="s">
        <v>108</v>
      </c>
      <c r="E224" s="188" t="s">
        <v>619</v>
      </c>
      <c r="F224" s="189">
        <v>305</v>
      </c>
      <c r="G224" s="188"/>
      <c r="H224" s="188">
        <v>375</v>
      </c>
      <c r="I224" s="190">
        <v>375</v>
      </c>
      <c r="J224" s="191" t="s">
        <v>677</v>
      </c>
      <c r="K224" s="192">
        <f>H224-F224</f>
        <v>70</v>
      </c>
      <c r="L224" s="193">
        <f>K224/F224</f>
        <v>0.22950819672131148</v>
      </c>
      <c r="M224" s="188" t="s">
        <v>588</v>
      </c>
      <c r="N224" s="194">
        <v>42768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80</v>
      </c>
      <c r="B225" s="186">
        <v>42739</v>
      </c>
      <c r="C225" s="186"/>
      <c r="D225" s="187" t="s">
        <v>94</v>
      </c>
      <c r="E225" s="188" t="s">
        <v>619</v>
      </c>
      <c r="F225" s="189">
        <v>99.5</v>
      </c>
      <c r="G225" s="188"/>
      <c r="H225" s="188">
        <v>158</v>
      </c>
      <c r="I225" s="190">
        <v>158</v>
      </c>
      <c r="J225" s="191" t="s">
        <v>677</v>
      </c>
      <c r="K225" s="192">
        <f>H225-F225</f>
        <v>58.5</v>
      </c>
      <c r="L225" s="193">
        <f>K225/F225</f>
        <v>0.5879396984924623</v>
      </c>
      <c r="M225" s="188" t="s">
        <v>588</v>
      </c>
      <c r="N225" s="194">
        <v>42898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81</v>
      </c>
      <c r="B226" s="186">
        <v>42739</v>
      </c>
      <c r="C226" s="186"/>
      <c r="D226" s="187" t="s">
        <v>94</v>
      </c>
      <c r="E226" s="188" t="s">
        <v>619</v>
      </c>
      <c r="F226" s="189">
        <v>99.5</v>
      </c>
      <c r="G226" s="188"/>
      <c r="H226" s="188">
        <v>158</v>
      </c>
      <c r="I226" s="190">
        <v>158</v>
      </c>
      <c r="J226" s="191" t="s">
        <v>677</v>
      </c>
      <c r="K226" s="192">
        <v>58.5</v>
      </c>
      <c r="L226" s="193">
        <v>0.58793969849246197</v>
      </c>
      <c r="M226" s="188" t="s">
        <v>588</v>
      </c>
      <c r="N226" s="194">
        <v>42898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82</v>
      </c>
      <c r="B227" s="186">
        <v>42786</v>
      </c>
      <c r="C227" s="186"/>
      <c r="D227" s="187" t="s">
        <v>185</v>
      </c>
      <c r="E227" s="188" t="s">
        <v>619</v>
      </c>
      <c r="F227" s="189">
        <v>140.5</v>
      </c>
      <c r="G227" s="188"/>
      <c r="H227" s="188">
        <v>220</v>
      </c>
      <c r="I227" s="190">
        <v>220</v>
      </c>
      <c r="J227" s="191" t="s">
        <v>677</v>
      </c>
      <c r="K227" s="192">
        <f>H227-F227</f>
        <v>79.5</v>
      </c>
      <c r="L227" s="193">
        <f>K227/F227</f>
        <v>0.5658362989323843</v>
      </c>
      <c r="M227" s="188" t="s">
        <v>588</v>
      </c>
      <c r="N227" s="194">
        <v>42864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83</v>
      </c>
      <c r="B228" s="186">
        <v>42786</v>
      </c>
      <c r="C228" s="186"/>
      <c r="D228" s="187" t="s">
        <v>731</v>
      </c>
      <c r="E228" s="188" t="s">
        <v>619</v>
      </c>
      <c r="F228" s="189">
        <v>202.5</v>
      </c>
      <c r="G228" s="188"/>
      <c r="H228" s="188">
        <v>234</v>
      </c>
      <c r="I228" s="190">
        <v>234</v>
      </c>
      <c r="J228" s="191" t="s">
        <v>677</v>
      </c>
      <c r="K228" s="192">
        <v>31.5</v>
      </c>
      <c r="L228" s="193">
        <v>0.155555555555556</v>
      </c>
      <c r="M228" s="188" t="s">
        <v>588</v>
      </c>
      <c r="N228" s="194">
        <v>42836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84</v>
      </c>
      <c r="B229" s="186">
        <v>42818</v>
      </c>
      <c r="C229" s="186"/>
      <c r="D229" s="187" t="s">
        <v>732</v>
      </c>
      <c r="E229" s="188" t="s">
        <v>619</v>
      </c>
      <c r="F229" s="189">
        <v>300.5</v>
      </c>
      <c r="G229" s="188"/>
      <c r="H229" s="188">
        <v>417.5</v>
      </c>
      <c r="I229" s="190">
        <v>420</v>
      </c>
      <c r="J229" s="191" t="s">
        <v>733</v>
      </c>
      <c r="K229" s="192">
        <f>H229-F229</f>
        <v>117</v>
      </c>
      <c r="L229" s="193">
        <f>K229/F229</f>
        <v>0.38935108153078202</v>
      </c>
      <c r="M229" s="188" t="s">
        <v>588</v>
      </c>
      <c r="N229" s="194">
        <v>43070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85</v>
      </c>
      <c r="B230" s="186">
        <v>42818</v>
      </c>
      <c r="C230" s="186"/>
      <c r="D230" s="187" t="s">
        <v>707</v>
      </c>
      <c r="E230" s="188" t="s">
        <v>619</v>
      </c>
      <c r="F230" s="189">
        <v>850</v>
      </c>
      <c r="G230" s="188"/>
      <c r="H230" s="188">
        <v>1042.5</v>
      </c>
      <c r="I230" s="190">
        <v>1023</v>
      </c>
      <c r="J230" s="191" t="s">
        <v>734</v>
      </c>
      <c r="K230" s="192">
        <v>192.5</v>
      </c>
      <c r="L230" s="193">
        <v>0.22647058823529401</v>
      </c>
      <c r="M230" s="188" t="s">
        <v>588</v>
      </c>
      <c r="N230" s="194">
        <v>42830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86</v>
      </c>
      <c r="B231" s="186">
        <v>42830</v>
      </c>
      <c r="C231" s="186"/>
      <c r="D231" s="187" t="s">
        <v>487</v>
      </c>
      <c r="E231" s="188" t="s">
        <v>619</v>
      </c>
      <c r="F231" s="189">
        <v>785</v>
      </c>
      <c r="G231" s="188"/>
      <c r="H231" s="188">
        <v>930</v>
      </c>
      <c r="I231" s="190">
        <v>920</v>
      </c>
      <c r="J231" s="191" t="s">
        <v>735</v>
      </c>
      <c r="K231" s="192">
        <f>H231-F231</f>
        <v>145</v>
      </c>
      <c r="L231" s="193">
        <f>K231/F231</f>
        <v>0.18471337579617833</v>
      </c>
      <c r="M231" s="188" t="s">
        <v>588</v>
      </c>
      <c r="N231" s="194">
        <v>42976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5">
        <v>87</v>
      </c>
      <c r="B232" s="196">
        <v>42831</v>
      </c>
      <c r="C232" s="196"/>
      <c r="D232" s="197" t="s">
        <v>736</v>
      </c>
      <c r="E232" s="198" t="s">
        <v>619</v>
      </c>
      <c r="F232" s="199">
        <v>40</v>
      </c>
      <c r="G232" s="199"/>
      <c r="H232" s="200">
        <v>13.1</v>
      </c>
      <c r="I232" s="200">
        <v>60</v>
      </c>
      <c r="J232" s="201" t="s">
        <v>737</v>
      </c>
      <c r="K232" s="202">
        <v>-26.9</v>
      </c>
      <c r="L232" s="203">
        <v>-0.67249999999999999</v>
      </c>
      <c r="M232" s="199" t="s">
        <v>600</v>
      </c>
      <c r="N232" s="196">
        <v>43138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88</v>
      </c>
      <c r="B233" s="186">
        <v>42837</v>
      </c>
      <c r="C233" s="186"/>
      <c r="D233" s="187" t="s">
        <v>93</v>
      </c>
      <c r="E233" s="188" t="s">
        <v>619</v>
      </c>
      <c r="F233" s="189">
        <v>289.5</v>
      </c>
      <c r="G233" s="188"/>
      <c r="H233" s="188">
        <v>354</v>
      </c>
      <c r="I233" s="190">
        <v>360</v>
      </c>
      <c r="J233" s="191" t="s">
        <v>738</v>
      </c>
      <c r="K233" s="192">
        <f t="shared" ref="K233:K241" si="120">H233-F233</f>
        <v>64.5</v>
      </c>
      <c r="L233" s="193">
        <f t="shared" ref="L233:L241" si="121">K233/F233</f>
        <v>0.22279792746113988</v>
      </c>
      <c r="M233" s="188" t="s">
        <v>588</v>
      </c>
      <c r="N233" s="194">
        <v>43040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89</v>
      </c>
      <c r="B234" s="186">
        <v>42845</v>
      </c>
      <c r="C234" s="186"/>
      <c r="D234" s="187" t="s">
        <v>426</v>
      </c>
      <c r="E234" s="188" t="s">
        <v>619</v>
      </c>
      <c r="F234" s="189">
        <v>700</v>
      </c>
      <c r="G234" s="188"/>
      <c r="H234" s="188">
        <v>840</v>
      </c>
      <c r="I234" s="190">
        <v>840</v>
      </c>
      <c r="J234" s="191" t="s">
        <v>739</v>
      </c>
      <c r="K234" s="192">
        <f t="shared" si="120"/>
        <v>140</v>
      </c>
      <c r="L234" s="193">
        <f t="shared" si="121"/>
        <v>0.2</v>
      </c>
      <c r="M234" s="188" t="s">
        <v>588</v>
      </c>
      <c r="N234" s="194">
        <v>42893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90</v>
      </c>
      <c r="B235" s="186">
        <v>42887</v>
      </c>
      <c r="C235" s="186"/>
      <c r="D235" s="187" t="s">
        <v>740</v>
      </c>
      <c r="E235" s="188" t="s">
        <v>619</v>
      </c>
      <c r="F235" s="189">
        <v>130</v>
      </c>
      <c r="G235" s="188"/>
      <c r="H235" s="188">
        <v>144.25</v>
      </c>
      <c r="I235" s="190">
        <v>170</v>
      </c>
      <c r="J235" s="191" t="s">
        <v>741</v>
      </c>
      <c r="K235" s="192">
        <f t="shared" si="120"/>
        <v>14.25</v>
      </c>
      <c r="L235" s="193">
        <f t="shared" si="121"/>
        <v>0.10961538461538461</v>
      </c>
      <c r="M235" s="188" t="s">
        <v>588</v>
      </c>
      <c r="N235" s="194">
        <v>43675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91</v>
      </c>
      <c r="B236" s="186">
        <v>42901</v>
      </c>
      <c r="C236" s="186"/>
      <c r="D236" s="187" t="s">
        <v>742</v>
      </c>
      <c r="E236" s="188" t="s">
        <v>619</v>
      </c>
      <c r="F236" s="189">
        <v>214.5</v>
      </c>
      <c r="G236" s="188"/>
      <c r="H236" s="188">
        <v>262</v>
      </c>
      <c r="I236" s="190">
        <v>262</v>
      </c>
      <c r="J236" s="191" t="s">
        <v>743</v>
      </c>
      <c r="K236" s="192">
        <f t="shared" si="120"/>
        <v>47.5</v>
      </c>
      <c r="L236" s="193">
        <f t="shared" si="121"/>
        <v>0.22144522144522144</v>
      </c>
      <c r="M236" s="188" t="s">
        <v>588</v>
      </c>
      <c r="N236" s="194">
        <v>42977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92</v>
      </c>
      <c r="B237" s="217">
        <v>42933</v>
      </c>
      <c r="C237" s="217"/>
      <c r="D237" s="218" t="s">
        <v>744</v>
      </c>
      <c r="E237" s="219" t="s">
        <v>619</v>
      </c>
      <c r="F237" s="220">
        <v>370</v>
      </c>
      <c r="G237" s="219"/>
      <c r="H237" s="219">
        <v>447.5</v>
      </c>
      <c r="I237" s="221">
        <v>450</v>
      </c>
      <c r="J237" s="222" t="s">
        <v>677</v>
      </c>
      <c r="K237" s="192">
        <f t="shared" si="120"/>
        <v>77.5</v>
      </c>
      <c r="L237" s="223">
        <f t="shared" si="121"/>
        <v>0.20945945945945946</v>
      </c>
      <c r="M237" s="219" t="s">
        <v>588</v>
      </c>
      <c r="N237" s="224">
        <v>43035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93</v>
      </c>
      <c r="B238" s="217">
        <v>42943</v>
      </c>
      <c r="C238" s="217"/>
      <c r="D238" s="218" t="s">
        <v>183</v>
      </c>
      <c r="E238" s="219" t="s">
        <v>619</v>
      </c>
      <c r="F238" s="220">
        <v>657.5</v>
      </c>
      <c r="G238" s="219"/>
      <c r="H238" s="219">
        <v>825</v>
      </c>
      <c r="I238" s="221">
        <v>820</v>
      </c>
      <c r="J238" s="222" t="s">
        <v>677</v>
      </c>
      <c r="K238" s="192">
        <f t="shared" si="120"/>
        <v>167.5</v>
      </c>
      <c r="L238" s="223">
        <f t="shared" si="121"/>
        <v>0.25475285171102663</v>
      </c>
      <c r="M238" s="219" t="s">
        <v>588</v>
      </c>
      <c r="N238" s="224">
        <v>43090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94</v>
      </c>
      <c r="B239" s="186">
        <v>42964</v>
      </c>
      <c r="C239" s="186"/>
      <c r="D239" s="187" t="s">
        <v>361</v>
      </c>
      <c r="E239" s="188" t="s">
        <v>619</v>
      </c>
      <c r="F239" s="189">
        <v>605</v>
      </c>
      <c r="G239" s="188"/>
      <c r="H239" s="188">
        <v>750</v>
      </c>
      <c r="I239" s="190">
        <v>750</v>
      </c>
      <c r="J239" s="191" t="s">
        <v>735</v>
      </c>
      <c r="K239" s="192">
        <f t="shared" si="120"/>
        <v>145</v>
      </c>
      <c r="L239" s="193">
        <f t="shared" si="121"/>
        <v>0.23966942148760331</v>
      </c>
      <c r="M239" s="188" t="s">
        <v>588</v>
      </c>
      <c r="N239" s="194">
        <v>43027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5">
        <v>95</v>
      </c>
      <c r="B240" s="196">
        <v>42979</v>
      </c>
      <c r="C240" s="196"/>
      <c r="D240" s="204" t="s">
        <v>745</v>
      </c>
      <c r="E240" s="199" t="s">
        <v>619</v>
      </c>
      <c r="F240" s="199">
        <v>255</v>
      </c>
      <c r="G240" s="200"/>
      <c r="H240" s="200">
        <v>217.25</v>
      </c>
      <c r="I240" s="200">
        <v>320</v>
      </c>
      <c r="J240" s="201" t="s">
        <v>746</v>
      </c>
      <c r="K240" s="202">
        <f t="shared" si="120"/>
        <v>-37.75</v>
      </c>
      <c r="L240" s="205">
        <f t="shared" si="121"/>
        <v>-0.14803921568627451</v>
      </c>
      <c r="M240" s="199" t="s">
        <v>600</v>
      </c>
      <c r="N240" s="196">
        <v>43661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96</v>
      </c>
      <c r="B241" s="186">
        <v>42997</v>
      </c>
      <c r="C241" s="186"/>
      <c r="D241" s="187" t="s">
        <v>747</v>
      </c>
      <c r="E241" s="188" t="s">
        <v>619</v>
      </c>
      <c r="F241" s="189">
        <v>215</v>
      </c>
      <c r="G241" s="188"/>
      <c r="H241" s="188">
        <v>258</v>
      </c>
      <c r="I241" s="190">
        <v>258</v>
      </c>
      <c r="J241" s="191" t="s">
        <v>677</v>
      </c>
      <c r="K241" s="192">
        <f t="shared" si="120"/>
        <v>43</v>
      </c>
      <c r="L241" s="193">
        <f t="shared" si="121"/>
        <v>0.2</v>
      </c>
      <c r="M241" s="188" t="s">
        <v>588</v>
      </c>
      <c r="N241" s="194">
        <v>43040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97</v>
      </c>
      <c r="B242" s="186">
        <v>42997</v>
      </c>
      <c r="C242" s="186"/>
      <c r="D242" s="187" t="s">
        <v>747</v>
      </c>
      <c r="E242" s="188" t="s">
        <v>619</v>
      </c>
      <c r="F242" s="189">
        <v>215</v>
      </c>
      <c r="G242" s="188"/>
      <c r="H242" s="188">
        <v>258</v>
      </c>
      <c r="I242" s="190">
        <v>258</v>
      </c>
      <c r="J242" s="222" t="s">
        <v>677</v>
      </c>
      <c r="K242" s="192">
        <v>43</v>
      </c>
      <c r="L242" s="193">
        <v>0.2</v>
      </c>
      <c r="M242" s="188" t="s">
        <v>588</v>
      </c>
      <c r="N242" s="194">
        <v>43040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98</v>
      </c>
      <c r="B243" s="217">
        <v>42998</v>
      </c>
      <c r="C243" s="217"/>
      <c r="D243" s="218" t="s">
        <v>748</v>
      </c>
      <c r="E243" s="219" t="s">
        <v>619</v>
      </c>
      <c r="F243" s="189">
        <v>75</v>
      </c>
      <c r="G243" s="219"/>
      <c r="H243" s="219">
        <v>90</v>
      </c>
      <c r="I243" s="221">
        <v>90</v>
      </c>
      <c r="J243" s="191" t="s">
        <v>749</v>
      </c>
      <c r="K243" s="192">
        <f t="shared" ref="K243:K248" si="122">H243-F243</f>
        <v>15</v>
      </c>
      <c r="L243" s="193">
        <f t="shared" ref="L243:L248" si="123">K243/F243</f>
        <v>0.2</v>
      </c>
      <c r="M243" s="188" t="s">
        <v>588</v>
      </c>
      <c r="N243" s="194">
        <v>43019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99</v>
      </c>
      <c r="B244" s="217">
        <v>43011</v>
      </c>
      <c r="C244" s="217"/>
      <c r="D244" s="218" t="s">
        <v>602</v>
      </c>
      <c r="E244" s="219" t="s">
        <v>619</v>
      </c>
      <c r="F244" s="220">
        <v>315</v>
      </c>
      <c r="G244" s="219"/>
      <c r="H244" s="219">
        <v>392</v>
      </c>
      <c r="I244" s="221">
        <v>384</v>
      </c>
      <c r="J244" s="222" t="s">
        <v>750</v>
      </c>
      <c r="K244" s="192">
        <f t="shared" si="122"/>
        <v>77</v>
      </c>
      <c r="L244" s="223">
        <f t="shared" si="123"/>
        <v>0.24444444444444444</v>
      </c>
      <c r="M244" s="219" t="s">
        <v>588</v>
      </c>
      <c r="N244" s="224">
        <v>43017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100</v>
      </c>
      <c r="B245" s="217">
        <v>43013</v>
      </c>
      <c r="C245" s="217"/>
      <c r="D245" s="218" t="s">
        <v>461</v>
      </c>
      <c r="E245" s="219" t="s">
        <v>619</v>
      </c>
      <c r="F245" s="220">
        <v>145</v>
      </c>
      <c r="G245" s="219"/>
      <c r="H245" s="219">
        <v>179</v>
      </c>
      <c r="I245" s="221">
        <v>180</v>
      </c>
      <c r="J245" s="222" t="s">
        <v>751</v>
      </c>
      <c r="K245" s="192">
        <f t="shared" si="122"/>
        <v>34</v>
      </c>
      <c r="L245" s="223">
        <f t="shared" si="123"/>
        <v>0.23448275862068965</v>
      </c>
      <c r="M245" s="219" t="s">
        <v>588</v>
      </c>
      <c r="N245" s="224">
        <v>43025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101</v>
      </c>
      <c r="B246" s="217">
        <v>43014</v>
      </c>
      <c r="C246" s="217"/>
      <c r="D246" s="218" t="s">
        <v>335</v>
      </c>
      <c r="E246" s="219" t="s">
        <v>619</v>
      </c>
      <c r="F246" s="220">
        <v>256</v>
      </c>
      <c r="G246" s="219"/>
      <c r="H246" s="219">
        <v>323</v>
      </c>
      <c r="I246" s="221">
        <v>320</v>
      </c>
      <c r="J246" s="222" t="s">
        <v>677</v>
      </c>
      <c r="K246" s="192">
        <f t="shared" si="122"/>
        <v>67</v>
      </c>
      <c r="L246" s="223">
        <f t="shared" si="123"/>
        <v>0.26171875</v>
      </c>
      <c r="M246" s="219" t="s">
        <v>588</v>
      </c>
      <c r="N246" s="224">
        <v>43067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102</v>
      </c>
      <c r="B247" s="217">
        <v>43017</v>
      </c>
      <c r="C247" s="217"/>
      <c r="D247" s="218" t="s">
        <v>351</v>
      </c>
      <c r="E247" s="219" t="s">
        <v>619</v>
      </c>
      <c r="F247" s="220">
        <v>137.5</v>
      </c>
      <c r="G247" s="219"/>
      <c r="H247" s="219">
        <v>184</v>
      </c>
      <c r="I247" s="221">
        <v>183</v>
      </c>
      <c r="J247" s="222" t="s">
        <v>752</v>
      </c>
      <c r="K247" s="192">
        <f t="shared" si="122"/>
        <v>46.5</v>
      </c>
      <c r="L247" s="223">
        <f t="shared" si="123"/>
        <v>0.33818181818181819</v>
      </c>
      <c r="M247" s="219" t="s">
        <v>588</v>
      </c>
      <c r="N247" s="224">
        <v>43108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103</v>
      </c>
      <c r="B248" s="217">
        <v>43018</v>
      </c>
      <c r="C248" s="217"/>
      <c r="D248" s="218" t="s">
        <v>753</v>
      </c>
      <c r="E248" s="219" t="s">
        <v>619</v>
      </c>
      <c r="F248" s="220">
        <v>125.5</v>
      </c>
      <c r="G248" s="219"/>
      <c r="H248" s="219">
        <v>158</v>
      </c>
      <c r="I248" s="221">
        <v>155</v>
      </c>
      <c r="J248" s="222" t="s">
        <v>754</v>
      </c>
      <c r="K248" s="192">
        <f t="shared" si="122"/>
        <v>32.5</v>
      </c>
      <c r="L248" s="223">
        <f t="shared" si="123"/>
        <v>0.25896414342629481</v>
      </c>
      <c r="M248" s="219" t="s">
        <v>588</v>
      </c>
      <c r="N248" s="224">
        <v>43067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104</v>
      </c>
      <c r="B249" s="217">
        <v>43018</v>
      </c>
      <c r="C249" s="217"/>
      <c r="D249" s="218" t="s">
        <v>755</v>
      </c>
      <c r="E249" s="219" t="s">
        <v>619</v>
      </c>
      <c r="F249" s="220">
        <v>895</v>
      </c>
      <c r="G249" s="219"/>
      <c r="H249" s="219">
        <v>1122.5</v>
      </c>
      <c r="I249" s="221">
        <v>1078</v>
      </c>
      <c r="J249" s="222" t="s">
        <v>756</v>
      </c>
      <c r="K249" s="192">
        <v>227.5</v>
      </c>
      <c r="L249" s="223">
        <v>0.25418994413407803</v>
      </c>
      <c r="M249" s="219" t="s">
        <v>588</v>
      </c>
      <c r="N249" s="224">
        <v>43117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105</v>
      </c>
      <c r="B250" s="217">
        <v>43020</v>
      </c>
      <c r="C250" s="217"/>
      <c r="D250" s="218" t="s">
        <v>344</v>
      </c>
      <c r="E250" s="219" t="s">
        <v>619</v>
      </c>
      <c r="F250" s="220">
        <v>525</v>
      </c>
      <c r="G250" s="219"/>
      <c r="H250" s="219">
        <v>629</v>
      </c>
      <c r="I250" s="221">
        <v>629</v>
      </c>
      <c r="J250" s="222" t="s">
        <v>677</v>
      </c>
      <c r="K250" s="192">
        <v>104</v>
      </c>
      <c r="L250" s="223">
        <v>0.19809523809523799</v>
      </c>
      <c r="M250" s="219" t="s">
        <v>588</v>
      </c>
      <c r="N250" s="224">
        <v>43119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106</v>
      </c>
      <c r="B251" s="217">
        <v>43046</v>
      </c>
      <c r="C251" s="217"/>
      <c r="D251" s="218" t="s">
        <v>386</v>
      </c>
      <c r="E251" s="219" t="s">
        <v>619</v>
      </c>
      <c r="F251" s="220">
        <v>740</v>
      </c>
      <c r="G251" s="219"/>
      <c r="H251" s="219">
        <v>892.5</v>
      </c>
      <c r="I251" s="221">
        <v>900</v>
      </c>
      <c r="J251" s="222" t="s">
        <v>757</v>
      </c>
      <c r="K251" s="192">
        <f>H251-F251</f>
        <v>152.5</v>
      </c>
      <c r="L251" s="223">
        <f>K251/F251</f>
        <v>0.20608108108108109</v>
      </c>
      <c r="M251" s="219" t="s">
        <v>588</v>
      </c>
      <c r="N251" s="224">
        <v>43052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107</v>
      </c>
      <c r="B252" s="186">
        <v>43073</v>
      </c>
      <c r="C252" s="186"/>
      <c r="D252" s="187" t="s">
        <v>758</v>
      </c>
      <c r="E252" s="188" t="s">
        <v>619</v>
      </c>
      <c r="F252" s="189">
        <v>118.5</v>
      </c>
      <c r="G252" s="188"/>
      <c r="H252" s="188">
        <v>143.5</v>
      </c>
      <c r="I252" s="190">
        <v>145</v>
      </c>
      <c r="J252" s="191" t="s">
        <v>609</v>
      </c>
      <c r="K252" s="192">
        <f>H252-F252</f>
        <v>25</v>
      </c>
      <c r="L252" s="193">
        <f>K252/F252</f>
        <v>0.2109704641350211</v>
      </c>
      <c r="M252" s="188" t="s">
        <v>588</v>
      </c>
      <c r="N252" s="194">
        <v>43097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5">
        <v>108</v>
      </c>
      <c r="B253" s="196">
        <v>43090</v>
      </c>
      <c r="C253" s="196"/>
      <c r="D253" s="197" t="s">
        <v>432</v>
      </c>
      <c r="E253" s="198" t="s">
        <v>619</v>
      </c>
      <c r="F253" s="199">
        <v>715</v>
      </c>
      <c r="G253" s="199"/>
      <c r="H253" s="200">
        <v>500</v>
      </c>
      <c r="I253" s="200">
        <v>872</v>
      </c>
      <c r="J253" s="201" t="s">
        <v>759</v>
      </c>
      <c r="K253" s="202">
        <f>H253-F253</f>
        <v>-215</v>
      </c>
      <c r="L253" s="203">
        <f>K253/F253</f>
        <v>-0.30069930069930068</v>
      </c>
      <c r="M253" s="199" t="s">
        <v>600</v>
      </c>
      <c r="N253" s="196">
        <v>43670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109</v>
      </c>
      <c r="B254" s="186">
        <v>43098</v>
      </c>
      <c r="C254" s="186"/>
      <c r="D254" s="187" t="s">
        <v>602</v>
      </c>
      <c r="E254" s="188" t="s">
        <v>619</v>
      </c>
      <c r="F254" s="189">
        <v>435</v>
      </c>
      <c r="G254" s="188"/>
      <c r="H254" s="188">
        <v>542.5</v>
      </c>
      <c r="I254" s="190">
        <v>539</v>
      </c>
      <c r="J254" s="191" t="s">
        <v>677</v>
      </c>
      <c r="K254" s="192">
        <v>107.5</v>
      </c>
      <c r="L254" s="193">
        <v>0.247126436781609</v>
      </c>
      <c r="M254" s="188" t="s">
        <v>588</v>
      </c>
      <c r="N254" s="194">
        <v>43206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110</v>
      </c>
      <c r="B255" s="186">
        <v>43098</v>
      </c>
      <c r="C255" s="186"/>
      <c r="D255" s="187" t="s">
        <v>560</v>
      </c>
      <c r="E255" s="188" t="s">
        <v>619</v>
      </c>
      <c r="F255" s="189">
        <v>885</v>
      </c>
      <c r="G255" s="188"/>
      <c r="H255" s="188">
        <v>1090</v>
      </c>
      <c r="I255" s="190">
        <v>1084</v>
      </c>
      <c r="J255" s="191" t="s">
        <v>677</v>
      </c>
      <c r="K255" s="192">
        <v>205</v>
      </c>
      <c r="L255" s="193">
        <v>0.23163841807909599</v>
      </c>
      <c r="M255" s="188" t="s">
        <v>588</v>
      </c>
      <c r="N255" s="194">
        <v>43213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5">
        <v>111</v>
      </c>
      <c r="B256" s="226">
        <v>43192</v>
      </c>
      <c r="C256" s="226"/>
      <c r="D256" s="204" t="s">
        <v>760</v>
      </c>
      <c r="E256" s="199" t="s">
        <v>619</v>
      </c>
      <c r="F256" s="227">
        <v>478.5</v>
      </c>
      <c r="G256" s="199"/>
      <c r="H256" s="199">
        <v>442</v>
      </c>
      <c r="I256" s="200">
        <v>613</v>
      </c>
      <c r="J256" s="201" t="s">
        <v>761</v>
      </c>
      <c r="K256" s="202">
        <f>H256-F256</f>
        <v>-36.5</v>
      </c>
      <c r="L256" s="203">
        <f>K256/F256</f>
        <v>-7.6280041797283177E-2</v>
      </c>
      <c r="M256" s="199" t="s">
        <v>600</v>
      </c>
      <c r="N256" s="196">
        <v>43762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5">
        <v>112</v>
      </c>
      <c r="B257" s="196">
        <v>43194</v>
      </c>
      <c r="C257" s="196"/>
      <c r="D257" s="197" t="s">
        <v>762</v>
      </c>
      <c r="E257" s="198" t="s">
        <v>619</v>
      </c>
      <c r="F257" s="199">
        <f>141.5-7.3</f>
        <v>134.19999999999999</v>
      </c>
      <c r="G257" s="199"/>
      <c r="H257" s="200">
        <v>77</v>
      </c>
      <c r="I257" s="200">
        <v>180</v>
      </c>
      <c r="J257" s="201" t="s">
        <v>763</v>
      </c>
      <c r="K257" s="202">
        <f>H257-F257</f>
        <v>-57.199999999999989</v>
      </c>
      <c r="L257" s="203">
        <f>K257/F257</f>
        <v>-0.42622950819672129</v>
      </c>
      <c r="M257" s="199" t="s">
        <v>600</v>
      </c>
      <c r="N257" s="196">
        <v>43522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5">
        <v>113</v>
      </c>
      <c r="B258" s="196">
        <v>43209</v>
      </c>
      <c r="C258" s="196"/>
      <c r="D258" s="197" t="s">
        <v>764</v>
      </c>
      <c r="E258" s="198" t="s">
        <v>619</v>
      </c>
      <c r="F258" s="199">
        <v>430</v>
      </c>
      <c r="G258" s="199"/>
      <c r="H258" s="200">
        <v>220</v>
      </c>
      <c r="I258" s="200">
        <v>537</v>
      </c>
      <c r="J258" s="201" t="s">
        <v>765</v>
      </c>
      <c r="K258" s="202">
        <f>H258-F258</f>
        <v>-210</v>
      </c>
      <c r="L258" s="203">
        <f>K258/F258</f>
        <v>-0.48837209302325579</v>
      </c>
      <c r="M258" s="199" t="s">
        <v>600</v>
      </c>
      <c r="N258" s="196">
        <v>43252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114</v>
      </c>
      <c r="B259" s="217">
        <v>43220</v>
      </c>
      <c r="C259" s="217"/>
      <c r="D259" s="218" t="s">
        <v>387</v>
      </c>
      <c r="E259" s="219" t="s">
        <v>619</v>
      </c>
      <c r="F259" s="219">
        <v>153.5</v>
      </c>
      <c r="G259" s="219"/>
      <c r="H259" s="219">
        <v>196</v>
      </c>
      <c r="I259" s="221">
        <v>196</v>
      </c>
      <c r="J259" s="191" t="s">
        <v>766</v>
      </c>
      <c r="K259" s="192">
        <f>H259-F259</f>
        <v>42.5</v>
      </c>
      <c r="L259" s="193">
        <f>K259/F259</f>
        <v>0.27687296416938112</v>
      </c>
      <c r="M259" s="188" t="s">
        <v>588</v>
      </c>
      <c r="N259" s="194">
        <v>43605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5">
        <v>115</v>
      </c>
      <c r="B260" s="196">
        <v>43306</v>
      </c>
      <c r="C260" s="196"/>
      <c r="D260" s="197" t="s">
        <v>736</v>
      </c>
      <c r="E260" s="198" t="s">
        <v>619</v>
      </c>
      <c r="F260" s="199">
        <v>27.5</v>
      </c>
      <c r="G260" s="199"/>
      <c r="H260" s="200">
        <v>13.1</v>
      </c>
      <c r="I260" s="200">
        <v>60</v>
      </c>
      <c r="J260" s="201" t="s">
        <v>767</v>
      </c>
      <c r="K260" s="202">
        <v>-14.4</v>
      </c>
      <c r="L260" s="203">
        <v>-0.52363636363636401</v>
      </c>
      <c r="M260" s="199" t="s">
        <v>600</v>
      </c>
      <c r="N260" s="196">
        <v>43138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5">
        <v>116</v>
      </c>
      <c r="B261" s="226">
        <v>43318</v>
      </c>
      <c r="C261" s="226"/>
      <c r="D261" s="204" t="s">
        <v>768</v>
      </c>
      <c r="E261" s="199" t="s">
        <v>619</v>
      </c>
      <c r="F261" s="199">
        <v>148.5</v>
      </c>
      <c r="G261" s="199"/>
      <c r="H261" s="199">
        <v>102</v>
      </c>
      <c r="I261" s="200">
        <v>182</v>
      </c>
      <c r="J261" s="201" t="s">
        <v>769</v>
      </c>
      <c r="K261" s="202">
        <f>H261-F261</f>
        <v>-46.5</v>
      </c>
      <c r="L261" s="203">
        <f>K261/F261</f>
        <v>-0.31313131313131315</v>
      </c>
      <c r="M261" s="199" t="s">
        <v>600</v>
      </c>
      <c r="N261" s="196">
        <v>43661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117</v>
      </c>
      <c r="B262" s="186">
        <v>43335</v>
      </c>
      <c r="C262" s="186"/>
      <c r="D262" s="187" t="s">
        <v>770</v>
      </c>
      <c r="E262" s="188" t="s">
        <v>619</v>
      </c>
      <c r="F262" s="219">
        <v>285</v>
      </c>
      <c r="G262" s="188"/>
      <c r="H262" s="188">
        <v>355</v>
      </c>
      <c r="I262" s="190">
        <v>364</v>
      </c>
      <c r="J262" s="191" t="s">
        <v>771</v>
      </c>
      <c r="K262" s="192">
        <v>70</v>
      </c>
      <c r="L262" s="193">
        <v>0.24561403508771901</v>
      </c>
      <c r="M262" s="188" t="s">
        <v>588</v>
      </c>
      <c r="N262" s="194">
        <v>43455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118</v>
      </c>
      <c r="B263" s="186">
        <v>43341</v>
      </c>
      <c r="C263" s="186"/>
      <c r="D263" s="187" t="s">
        <v>375</v>
      </c>
      <c r="E263" s="188" t="s">
        <v>619</v>
      </c>
      <c r="F263" s="219">
        <v>525</v>
      </c>
      <c r="G263" s="188"/>
      <c r="H263" s="188">
        <v>585</v>
      </c>
      <c r="I263" s="190">
        <v>635</v>
      </c>
      <c r="J263" s="191" t="s">
        <v>772</v>
      </c>
      <c r="K263" s="192">
        <f t="shared" ref="K263:K280" si="124">H263-F263</f>
        <v>60</v>
      </c>
      <c r="L263" s="193">
        <f t="shared" ref="L263:L280" si="125">K263/F263</f>
        <v>0.11428571428571428</v>
      </c>
      <c r="M263" s="188" t="s">
        <v>588</v>
      </c>
      <c r="N263" s="194">
        <v>43662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119</v>
      </c>
      <c r="B264" s="186">
        <v>43395</v>
      </c>
      <c r="C264" s="186"/>
      <c r="D264" s="187" t="s">
        <v>361</v>
      </c>
      <c r="E264" s="188" t="s">
        <v>619</v>
      </c>
      <c r="F264" s="219">
        <v>475</v>
      </c>
      <c r="G264" s="188"/>
      <c r="H264" s="188">
        <v>574</v>
      </c>
      <c r="I264" s="190">
        <v>570</v>
      </c>
      <c r="J264" s="191" t="s">
        <v>677</v>
      </c>
      <c r="K264" s="192">
        <f t="shared" si="124"/>
        <v>99</v>
      </c>
      <c r="L264" s="193">
        <f t="shared" si="125"/>
        <v>0.20842105263157895</v>
      </c>
      <c r="M264" s="188" t="s">
        <v>588</v>
      </c>
      <c r="N264" s="194">
        <v>43403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120</v>
      </c>
      <c r="B265" s="217">
        <v>43397</v>
      </c>
      <c r="C265" s="217"/>
      <c r="D265" s="218" t="s">
        <v>382</v>
      </c>
      <c r="E265" s="219" t="s">
        <v>619</v>
      </c>
      <c r="F265" s="219">
        <v>707.5</v>
      </c>
      <c r="G265" s="219"/>
      <c r="H265" s="219">
        <v>872</v>
      </c>
      <c r="I265" s="221">
        <v>872</v>
      </c>
      <c r="J265" s="222" t="s">
        <v>677</v>
      </c>
      <c r="K265" s="192">
        <f t="shared" si="124"/>
        <v>164.5</v>
      </c>
      <c r="L265" s="223">
        <f t="shared" si="125"/>
        <v>0.23250883392226149</v>
      </c>
      <c r="M265" s="219" t="s">
        <v>588</v>
      </c>
      <c r="N265" s="224">
        <v>43482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121</v>
      </c>
      <c r="B266" s="217">
        <v>43398</v>
      </c>
      <c r="C266" s="217"/>
      <c r="D266" s="218" t="s">
        <v>773</v>
      </c>
      <c r="E266" s="219" t="s">
        <v>619</v>
      </c>
      <c r="F266" s="219">
        <v>162</v>
      </c>
      <c r="G266" s="219"/>
      <c r="H266" s="219">
        <v>204</v>
      </c>
      <c r="I266" s="221">
        <v>209</v>
      </c>
      <c r="J266" s="222" t="s">
        <v>774</v>
      </c>
      <c r="K266" s="192">
        <f t="shared" si="124"/>
        <v>42</v>
      </c>
      <c r="L266" s="223">
        <f t="shared" si="125"/>
        <v>0.25925925925925924</v>
      </c>
      <c r="M266" s="219" t="s">
        <v>588</v>
      </c>
      <c r="N266" s="224">
        <v>43539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6">
        <v>122</v>
      </c>
      <c r="B267" s="217">
        <v>43399</v>
      </c>
      <c r="C267" s="217"/>
      <c r="D267" s="218" t="s">
        <v>480</v>
      </c>
      <c r="E267" s="219" t="s">
        <v>619</v>
      </c>
      <c r="F267" s="219">
        <v>240</v>
      </c>
      <c r="G267" s="219"/>
      <c r="H267" s="219">
        <v>297</v>
      </c>
      <c r="I267" s="221">
        <v>297</v>
      </c>
      <c r="J267" s="222" t="s">
        <v>677</v>
      </c>
      <c r="K267" s="228">
        <f t="shared" si="124"/>
        <v>57</v>
      </c>
      <c r="L267" s="223">
        <f t="shared" si="125"/>
        <v>0.23749999999999999</v>
      </c>
      <c r="M267" s="219" t="s">
        <v>588</v>
      </c>
      <c r="N267" s="224">
        <v>43417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123</v>
      </c>
      <c r="B268" s="186">
        <v>43439</v>
      </c>
      <c r="C268" s="186"/>
      <c r="D268" s="187" t="s">
        <v>775</v>
      </c>
      <c r="E268" s="188" t="s">
        <v>619</v>
      </c>
      <c r="F268" s="188">
        <v>202.5</v>
      </c>
      <c r="G268" s="188"/>
      <c r="H268" s="188">
        <v>255</v>
      </c>
      <c r="I268" s="190">
        <v>252</v>
      </c>
      <c r="J268" s="191" t="s">
        <v>677</v>
      </c>
      <c r="K268" s="192">
        <f t="shared" si="124"/>
        <v>52.5</v>
      </c>
      <c r="L268" s="193">
        <f t="shared" si="125"/>
        <v>0.25925925925925924</v>
      </c>
      <c r="M268" s="188" t="s">
        <v>588</v>
      </c>
      <c r="N268" s="194">
        <v>43542</v>
      </c>
      <c r="O268" s="1"/>
      <c r="P268" s="1"/>
      <c r="Q268" s="1"/>
      <c r="R268" s="6" t="s">
        <v>776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124</v>
      </c>
      <c r="B269" s="217">
        <v>43465</v>
      </c>
      <c r="C269" s="186"/>
      <c r="D269" s="218" t="s">
        <v>414</v>
      </c>
      <c r="E269" s="219" t="s">
        <v>619</v>
      </c>
      <c r="F269" s="219">
        <v>710</v>
      </c>
      <c r="G269" s="219"/>
      <c r="H269" s="219">
        <v>866</v>
      </c>
      <c r="I269" s="221">
        <v>866</v>
      </c>
      <c r="J269" s="222" t="s">
        <v>677</v>
      </c>
      <c r="K269" s="192">
        <f t="shared" si="124"/>
        <v>156</v>
      </c>
      <c r="L269" s="193">
        <f t="shared" si="125"/>
        <v>0.21971830985915494</v>
      </c>
      <c r="M269" s="188" t="s">
        <v>588</v>
      </c>
      <c r="N269" s="194">
        <v>43553</v>
      </c>
      <c r="O269" s="1"/>
      <c r="P269" s="1"/>
      <c r="Q269" s="1"/>
      <c r="R269" s="6" t="s">
        <v>776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125</v>
      </c>
      <c r="B270" s="217">
        <v>43522</v>
      </c>
      <c r="C270" s="217"/>
      <c r="D270" s="218" t="s">
        <v>152</v>
      </c>
      <c r="E270" s="219" t="s">
        <v>619</v>
      </c>
      <c r="F270" s="219">
        <v>337.25</v>
      </c>
      <c r="G270" s="219"/>
      <c r="H270" s="219">
        <v>398.5</v>
      </c>
      <c r="I270" s="221">
        <v>411</v>
      </c>
      <c r="J270" s="191" t="s">
        <v>777</v>
      </c>
      <c r="K270" s="192">
        <f t="shared" si="124"/>
        <v>61.25</v>
      </c>
      <c r="L270" s="193">
        <f t="shared" si="125"/>
        <v>0.1816160118606375</v>
      </c>
      <c r="M270" s="188" t="s">
        <v>588</v>
      </c>
      <c r="N270" s="194">
        <v>43760</v>
      </c>
      <c r="O270" s="1"/>
      <c r="P270" s="1"/>
      <c r="Q270" s="1"/>
      <c r="R270" s="6" t="s">
        <v>776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9">
        <v>126</v>
      </c>
      <c r="B271" s="230">
        <v>43559</v>
      </c>
      <c r="C271" s="230"/>
      <c r="D271" s="231" t="s">
        <v>778</v>
      </c>
      <c r="E271" s="232" t="s">
        <v>619</v>
      </c>
      <c r="F271" s="232">
        <v>130</v>
      </c>
      <c r="G271" s="232"/>
      <c r="H271" s="232">
        <v>65</v>
      </c>
      <c r="I271" s="233">
        <v>158</v>
      </c>
      <c r="J271" s="201" t="s">
        <v>779</v>
      </c>
      <c r="K271" s="202">
        <f t="shared" si="124"/>
        <v>-65</v>
      </c>
      <c r="L271" s="203">
        <f t="shared" si="125"/>
        <v>-0.5</v>
      </c>
      <c r="M271" s="199" t="s">
        <v>600</v>
      </c>
      <c r="N271" s="196">
        <v>43726</v>
      </c>
      <c r="O271" s="1"/>
      <c r="P271" s="1"/>
      <c r="Q271" s="1"/>
      <c r="R271" s="6" t="s">
        <v>780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127</v>
      </c>
      <c r="B272" s="217">
        <v>43017</v>
      </c>
      <c r="C272" s="217"/>
      <c r="D272" s="218" t="s">
        <v>185</v>
      </c>
      <c r="E272" s="219" t="s">
        <v>619</v>
      </c>
      <c r="F272" s="219">
        <v>141.5</v>
      </c>
      <c r="G272" s="219"/>
      <c r="H272" s="219">
        <v>183.5</v>
      </c>
      <c r="I272" s="221">
        <v>210</v>
      </c>
      <c r="J272" s="191" t="s">
        <v>774</v>
      </c>
      <c r="K272" s="192">
        <f t="shared" si="124"/>
        <v>42</v>
      </c>
      <c r="L272" s="193">
        <f t="shared" si="125"/>
        <v>0.29681978798586572</v>
      </c>
      <c r="M272" s="188" t="s">
        <v>588</v>
      </c>
      <c r="N272" s="194">
        <v>43042</v>
      </c>
      <c r="O272" s="1"/>
      <c r="P272" s="1"/>
      <c r="Q272" s="1"/>
      <c r="R272" s="6" t="s">
        <v>780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9">
        <v>128</v>
      </c>
      <c r="B273" s="230">
        <v>43074</v>
      </c>
      <c r="C273" s="230"/>
      <c r="D273" s="231" t="s">
        <v>781</v>
      </c>
      <c r="E273" s="232" t="s">
        <v>619</v>
      </c>
      <c r="F273" s="227">
        <v>172</v>
      </c>
      <c r="G273" s="232"/>
      <c r="H273" s="232">
        <v>155.25</v>
      </c>
      <c r="I273" s="233">
        <v>230</v>
      </c>
      <c r="J273" s="201" t="s">
        <v>782</v>
      </c>
      <c r="K273" s="202">
        <f t="shared" si="124"/>
        <v>-16.75</v>
      </c>
      <c r="L273" s="203">
        <f t="shared" si="125"/>
        <v>-9.7383720930232565E-2</v>
      </c>
      <c r="M273" s="199" t="s">
        <v>600</v>
      </c>
      <c r="N273" s="196">
        <v>43787</v>
      </c>
      <c r="O273" s="1"/>
      <c r="P273" s="1"/>
      <c r="Q273" s="1"/>
      <c r="R273" s="6" t="s">
        <v>780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129</v>
      </c>
      <c r="B274" s="217">
        <v>43398</v>
      </c>
      <c r="C274" s="217"/>
      <c r="D274" s="218" t="s">
        <v>107</v>
      </c>
      <c r="E274" s="219" t="s">
        <v>619</v>
      </c>
      <c r="F274" s="219">
        <v>698.5</v>
      </c>
      <c r="G274" s="219"/>
      <c r="H274" s="219">
        <v>890</v>
      </c>
      <c r="I274" s="221">
        <v>890</v>
      </c>
      <c r="J274" s="191" t="s">
        <v>850</v>
      </c>
      <c r="K274" s="192">
        <f t="shared" si="124"/>
        <v>191.5</v>
      </c>
      <c r="L274" s="193">
        <f t="shared" si="125"/>
        <v>0.27415891195418757</v>
      </c>
      <c r="M274" s="188" t="s">
        <v>588</v>
      </c>
      <c r="N274" s="194">
        <v>44328</v>
      </c>
      <c r="O274" s="1"/>
      <c r="P274" s="1"/>
      <c r="Q274" s="1"/>
      <c r="R274" s="6" t="s">
        <v>776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130</v>
      </c>
      <c r="B275" s="217">
        <v>42877</v>
      </c>
      <c r="C275" s="217"/>
      <c r="D275" s="218" t="s">
        <v>374</v>
      </c>
      <c r="E275" s="219" t="s">
        <v>619</v>
      </c>
      <c r="F275" s="219">
        <v>127.6</v>
      </c>
      <c r="G275" s="219"/>
      <c r="H275" s="219">
        <v>138</v>
      </c>
      <c r="I275" s="221">
        <v>190</v>
      </c>
      <c r="J275" s="191" t="s">
        <v>783</v>
      </c>
      <c r="K275" s="192">
        <f t="shared" si="124"/>
        <v>10.400000000000006</v>
      </c>
      <c r="L275" s="193">
        <f t="shared" si="125"/>
        <v>8.1504702194357417E-2</v>
      </c>
      <c r="M275" s="188" t="s">
        <v>588</v>
      </c>
      <c r="N275" s="194">
        <v>43774</v>
      </c>
      <c r="O275" s="1"/>
      <c r="P275" s="1"/>
      <c r="Q275" s="1"/>
      <c r="R275" s="6" t="s">
        <v>780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131</v>
      </c>
      <c r="B276" s="217">
        <v>43158</v>
      </c>
      <c r="C276" s="217"/>
      <c r="D276" s="218" t="s">
        <v>784</v>
      </c>
      <c r="E276" s="219" t="s">
        <v>619</v>
      </c>
      <c r="F276" s="219">
        <v>317</v>
      </c>
      <c r="G276" s="219"/>
      <c r="H276" s="219">
        <v>382.5</v>
      </c>
      <c r="I276" s="221">
        <v>398</v>
      </c>
      <c r="J276" s="191" t="s">
        <v>785</v>
      </c>
      <c r="K276" s="192">
        <f t="shared" si="124"/>
        <v>65.5</v>
      </c>
      <c r="L276" s="193">
        <f t="shared" si="125"/>
        <v>0.20662460567823343</v>
      </c>
      <c r="M276" s="188" t="s">
        <v>588</v>
      </c>
      <c r="N276" s="194">
        <v>44238</v>
      </c>
      <c r="O276" s="1"/>
      <c r="P276" s="1"/>
      <c r="Q276" s="1"/>
      <c r="R276" s="6" t="s">
        <v>780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132</v>
      </c>
      <c r="B277" s="230">
        <v>43164</v>
      </c>
      <c r="C277" s="230"/>
      <c r="D277" s="231" t="s">
        <v>144</v>
      </c>
      <c r="E277" s="232" t="s">
        <v>619</v>
      </c>
      <c r="F277" s="227">
        <f>510-14.4</f>
        <v>495.6</v>
      </c>
      <c r="G277" s="232"/>
      <c r="H277" s="232">
        <v>350</v>
      </c>
      <c r="I277" s="233">
        <v>672</v>
      </c>
      <c r="J277" s="201" t="s">
        <v>786</v>
      </c>
      <c r="K277" s="202">
        <f t="shared" si="124"/>
        <v>-145.60000000000002</v>
      </c>
      <c r="L277" s="203">
        <f t="shared" si="125"/>
        <v>-0.29378531073446329</v>
      </c>
      <c r="M277" s="199" t="s">
        <v>600</v>
      </c>
      <c r="N277" s="196">
        <v>43887</v>
      </c>
      <c r="O277" s="1"/>
      <c r="P277" s="1"/>
      <c r="Q277" s="1"/>
      <c r="R277" s="6" t="s">
        <v>776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9">
        <v>133</v>
      </c>
      <c r="B278" s="230">
        <v>43237</v>
      </c>
      <c r="C278" s="230"/>
      <c r="D278" s="231" t="s">
        <v>472</v>
      </c>
      <c r="E278" s="232" t="s">
        <v>619</v>
      </c>
      <c r="F278" s="227">
        <v>230.3</v>
      </c>
      <c r="G278" s="232"/>
      <c r="H278" s="232">
        <v>102.5</v>
      </c>
      <c r="I278" s="233">
        <v>348</v>
      </c>
      <c r="J278" s="201" t="s">
        <v>787</v>
      </c>
      <c r="K278" s="202">
        <f t="shared" si="124"/>
        <v>-127.80000000000001</v>
      </c>
      <c r="L278" s="203">
        <f t="shared" si="125"/>
        <v>-0.55492835432045162</v>
      </c>
      <c r="M278" s="199" t="s">
        <v>600</v>
      </c>
      <c r="N278" s="196">
        <v>43896</v>
      </c>
      <c r="O278" s="1"/>
      <c r="P278" s="1"/>
      <c r="Q278" s="1"/>
      <c r="R278" s="6" t="s">
        <v>776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134</v>
      </c>
      <c r="B279" s="217">
        <v>43258</v>
      </c>
      <c r="C279" s="217"/>
      <c r="D279" s="218" t="s">
        <v>437</v>
      </c>
      <c r="E279" s="219" t="s">
        <v>619</v>
      </c>
      <c r="F279" s="219">
        <f>342.5-5.1</f>
        <v>337.4</v>
      </c>
      <c r="G279" s="219"/>
      <c r="H279" s="219">
        <v>412.5</v>
      </c>
      <c r="I279" s="221">
        <v>439</v>
      </c>
      <c r="J279" s="191" t="s">
        <v>788</v>
      </c>
      <c r="K279" s="192">
        <f t="shared" si="124"/>
        <v>75.100000000000023</v>
      </c>
      <c r="L279" s="193">
        <f t="shared" si="125"/>
        <v>0.22258446947243635</v>
      </c>
      <c r="M279" s="188" t="s">
        <v>588</v>
      </c>
      <c r="N279" s="194">
        <v>44230</v>
      </c>
      <c r="O279" s="1"/>
      <c r="P279" s="1"/>
      <c r="Q279" s="1"/>
      <c r="R279" s="6" t="s">
        <v>780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0">
        <v>135</v>
      </c>
      <c r="B280" s="209">
        <v>43285</v>
      </c>
      <c r="C280" s="209"/>
      <c r="D280" s="210" t="s">
        <v>55</v>
      </c>
      <c r="E280" s="211" t="s">
        <v>619</v>
      </c>
      <c r="F280" s="211">
        <f>127.5-5.53</f>
        <v>121.97</v>
      </c>
      <c r="G280" s="212"/>
      <c r="H280" s="212">
        <v>122.5</v>
      </c>
      <c r="I280" s="212">
        <v>170</v>
      </c>
      <c r="J280" s="213" t="s">
        <v>817</v>
      </c>
      <c r="K280" s="214">
        <f t="shared" si="124"/>
        <v>0.53000000000000114</v>
      </c>
      <c r="L280" s="215">
        <f t="shared" si="125"/>
        <v>4.3453308190538747E-3</v>
      </c>
      <c r="M280" s="211" t="s">
        <v>710</v>
      </c>
      <c r="N280" s="209">
        <v>44431</v>
      </c>
      <c r="O280" s="1"/>
      <c r="P280" s="1"/>
      <c r="Q280" s="1"/>
      <c r="R280" s="6" t="s">
        <v>776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9">
        <v>136</v>
      </c>
      <c r="B281" s="230">
        <v>43294</v>
      </c>
      <c r="C281" s="230"/>
      <c r="D281" s="231" t="s">
        <v>363</v>
      </c>
      <c r="E281" s="232" t="s">
        <v>619</v>
      </c>
      <c r="F281" s="227">
        <v>46.5</v>
      </c>
      <c r="G281" s="232"/>
      <c r="H281" s="232">
        <v>17</v>
      </c>
      <c r="I281" s="233">
        <v>59</v>
      </c>
      <c r="J281" s="201" t="s">
        <v>789</v>
      </c>
      <c r="K281" s="202">
        <f t="shared" ref="K281:K289" si="126">H281-F281</f>
        <v>-29.5</v>
      </c>
      <c r="L281" s="203">
        <f t="shared" ref="L281:L289" si="127">K281/F281</f>
        <v>-0.63440860215053763</v>
      </c>
      <c r="M281" s="199" t="s">
        <v>600</v>
      </c>
      <c r="N281" s="196">
        <v>43887</v>
      </c>
      <c r="O281" s="1"/>
      <c r="P281" s="1"/>
      <c r="Q281" s="1"/>
      <c r="R281" s="6" t="s">
        <v>776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137</v>
      </c>
      <c r="B282" s="217">
        <v>43396</v>
      </c>
      <c r="C282" s="217"/>
      <c r="D282" s="218" t="s">
        <v>416</v>
      </c>
      <c r="E282" s="219" t="s">
        <v>619</v>
      </c>
      <c r="F282" s="219">
        <v>156.5</v>
      </c>
      <c r="G282" s="219"/>
      <c r="H282" s="219">
        <v>207.5</v>
      </c>
      <c r="I282" s="221">
        <v>191</v>
      </c>
      <c r="J282" s="191" t="s">
        <v>677</v>
      </c>
      <c r="K282" s="192">
        <f t="shared" si="126"/>
        <v>51</v>
      </c>
      <c r="L282" s="193">
        <f t="shared" si="127"/>
        <v>0.32587859424920129</v>
      </c>
      <c r="M282" s="188" t="s">
        <v>588</v>
      </c>
      <c r="N282" s="194">
        <v>44369</v>
      </c>
      <c r="O282" s="1"/>
      <c r="P282" s="1"/>
      <c r="Q282" s="1"/>
      <c r="R282" s="6" t="s">
        <v>776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138</v>
      </c>
      <c r="B283" s="217">
        <v>43439</v>
      </c>
      <c r="C283" s="217"/>
      <c r="D283" s="218" t="s">
        <v>325</v>
      </c>
      <c r="E283" s="219" t="s">
        <v>619</v>
      </c>
      <c r="F283" s="219">
        <v>259.5</v>
      </c>
      <c r="G283" s="219"/>
      <c r="H283" s="219">
        <v>320</v>
      </c>
      <c r="I283" s="221">
        <v>320</v>
      </c>
      <c r="J283" s="191" t="s">
        <v>677</v>
      </c>
      <c r="K283" s="192">
        <f t="shared" si="126"/>
        <v>60.5</v>
      </c>
      <c r="L283" s="193">
        <f t="shared" si="127"/>
        <v>0.23314065510597304</v>
      </c>
      <c r="M283" s="188" t="s">
        <v>588</v>
      </c>
      <c r="N283" s="194">
        <v>44323</v>
      </c>
      <c r="O283" s="1"/>
      <c r="P283" s="1"/>
      <c r="Q283" s="1"/>
      <c r="R283" s="6" t="s">
        <v>776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9">
        <v>139</v>
      </c>
      <c r="B284" s="230">
        <v>43439</v>
      </c>
      <c r="C284" s="230"/>
      <c r="D284" s="231" t="s">
        <v>790</v>
      </c>
      <c r="E284" s="232" t="s">
        <v>619</v>
      </c>
      <c r="F284" s="232">
        <v>715</v>
      </c>
      <c r="G284" s="232"/>
      <c r="H284" s="232">
        <v>445</v>
      </c>
      <c r="I284" s="233">
        <v>840</v>
      </c>
      <c r="J284" s="201" t="s">
        <v>791</v>
      </c>
      <c r="K284" s="202">
        <f t="shared" si="126"/>
        <v>-270</v>
      </c>
      <c r="L284" s="203">
        <f t="shared" si="127"/>
        <v>-0.3776223776223776</v>
      </c>
      <c r="M284" s="199" t="s">
        <v>600</v>
      </c>
      <c r="N284" s="196">
        <v>43800</v>
      </c>
      <c r="O284" s="1"/>
      <c r="P284" s="1"/>
      <c r="Q284" s="1"/>
      <c r="R284" s="6" t="s">
        <v>776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140</v>
      </c>
      <c r="B285" s="217">
        <v>43469</v>
      </c>
      <c r="C285" s="217"/>
      <c r="D285" s="218" t="s">
        <v>157</v>
      </c>
      <c r="E285" s="219" t="s">
        <v>619</v>
      </c>
      <c r="F285" s="219">
        <v>875</v>
      </c>
      <c r="G285" s="219"/>
      <c r="H285" s="219">
        <v>1165</v>
      </c>
      <c r="I285" s="221">
        <v>1185</v>
      </c>
      <c r="J285" s="191" t="s">
        <v>792</v>
      </c>
      <c r="K285" s="192">
        <f t="shared" si="126"/>
        <v>290</v>
      </c>
      <c r="L285" s="193">
        <f t="shared" si="127"/>
        <v>0.33142857142857141</v>
      </c>
      <c r="M285" s="188" t="s">
        <v>588</v>
      </c>
      <c r="N285" s="194">
        <v>43847</v>
      </c>
      <c r="O285" s="1"/>
      <c r="P285" s="1"/>
      <c r="Q285" s="1"/>
      <c r="R285" s="6" t="s">
        <v>776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141</v>
      </c>
      <c r="B286" s="217">
        <v>43559</v>
      </c>
      <c r="C286" s="217"/>
      <c r="D286" s="218" t="s">
        <v>341</v>
      </c>
      <c r="E286" s="219" t="s">
        <v>619</v>
      </c>
      <c r="F286" s="219">
        <f>387-14.63</f>
        <v>372.37</v>
      </c>
      <c r="G286" s="219"/>
      <c r="H286" s="219">
        <v>490</v>
      </c>
      <c r="I286" s="221">
        <v>490</v>
      </c>
      <c r="J286" s="191" t="s">
        <v>677</v>
      </c>
      <c r="K286" s="192">
        <f t="shared" si="126"/>
        <v>117.63</v>
      </c>
      <c r="L286" s="193">
        <f t="shared" si="127"/>
        <v>0.31589548030185027</v>
      </c>
      <c r="M286" s="188" t="s">
        <v>588</v>
      </c>
      <c r="N286" s="194">
        <v>43850</v>
      </c>
      <c r="O286" s="1"/>
      <c r="P286" s="1"/>
      <c r="Q286" s="1"/>
      <c r="R286" s="6" t="s">
        <v>776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9">
        <v>142</v>
      </c>
      <c r="B287" s="230">
        <v>43578</v>
      </c>
      <c r="C287" s="230"/>
      <c r="D287" s="231" t="s">
        <v>793</v>
      </c>
      <c r="E287" s="232" t="s">
        <v>590</v>
      </c>
      <c r="F287" s="232">
        <v>220</v>
      </c>
      <c r="G287" s="232"/>
      <c r="H287" s="232">
        <v>127.5</v>
      </c>
      <c r="I287" s="233">
        <v>284</v>
      </c>
      <c r="J287" s="201" t="s">
        <v>794</v>
      </c>
      <c r="K287" s="202">
        <f t="shared" si="126"/>
        <v>-92.5</v>
      </c>
      <c r="L287" s="203">
        <f t="shared" si="127"/>
        <v>-0.42045454545454547</v>
      </c>
      <c r="M287" s="199" t="s">
        <v>600</v>
      </c>
      <c r="N287" s="196">
        <v>43896</v>
      </c>
      <c r="O287" s="1"/>
      <c r="P287" s="1"/>
      <c r="Q287" s="1"/>
      <c r="R287" s="6" t="s">
        <v>776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143</v>
      </c>
      <c r="B288" s="217">
        <v>43622</v>
      </c>
      <c r="C288" s="217"/>
      <c r="D288" s="218" t="s">
        <v>481</v>
      </c>
      <c r="E288" s="219" t="s">
        <v>590</v>
      </c>
      <c r="F288" s="219">
        <v>332.8</v>
      </c>
      <c r="G288" s="219"/>
      <c r="H288" s="219">
        <v>405</v>
      </c>
      <c r="I288" s="221">
        <v>419</v>
      </c>
      <c r="J288" s="191" t="s">
        <v>795</v>
      </c>
      <c r="K288" s="192">
        <f t="shared" si="126"/>
        <v>72.199999999999989</v>
      </c>
      <c r="L288" s="193">
        <f t="shared" si="127"/>
        <v>0.21694711538461534</v>
      </c>
      <c r="M288" s="188" t="s">
        <v>588</v>
      </c>
      <c r="N288" s="194">
        <v>43860</v>
      </c>
      <c r="O288" s="1"/>
      <c r="P288" s="1"/>
      <c r="Q288" s="1"/>
      <c r="R288" s="6" t="s">
        <v>780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0">
        <v>144</v>
      </c>
      <c r="B289" s="209">
        <v>43641</v>
      </c>
      <c r="C289" s="209"/>
      <c r="D289" s="210" t="s">
        <v>150</v>
      </c>
      <c r="E289" s="211" t="s">
        <v>619</v>
      </c>
      <c r="F289" s="211">
        <v>386</v>
      </c>
      <c r="G289" s="212"/>
      <c r="H289" s="212">
        <v>395</v>
      </c>
      <c r="I289" s="212">
        <v>452</v>
      </c>
      <c r="J289" s="213" t="s">
        <v>796</v>
      </c>
      <c r="K289" s="214">
        <f t="shared" si="126"/>
        <v>9</v>
      </c>
      <c r="L289" s="215">
        <f t="shared" si="127"/>
        <v>2.3316062176165803E-2</v>
      </c>
      <c r="M289" s="211" t="s">
        <v>710</v>
      </c>
      <c r="N289" s="209">
        <v>43868</v>
      </c>
      <c r="O289" s="1"/>
      <c r="P289" s="1"/>
      <c r="Q289" s="1"/>
      <c r="R289" s="6" t="s">
        <v>780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0">
        <v>145</v>
      </c>
      <c r="B290" s="209">
        <v>43707</v>
      </c>
      <c r="C290" s="209"/>
      <c r="D290" s="210" t="s">
        <v>130</v>
      </c>
      <c r="E290" s="211" t="s">
        <v>619</v>
      </c>
      <c r="F290" s="211">
        <v>137.5</v>
      </c>
      <c r="G290" s="212"/>
      <c r="H290" s="212">
        <v>138.5</v>
      </c>
      <c r="I290" s="212">
        <v>190</v>
      </c>
      <c r="J290" s="213" t="s">
        <v>816</v>
      </c>
      <c r="K290" s="214">
        <f>H290-F290</f>
        <v>1</v>
      </c>
      <c r="L290" s="215">
        <f>K290/F290</f>
        <v>7.2727272727272727E-3</v>
      </c>
      <c r="M290" s="211" t="s">
        <v>710</v>
      </c>
      <c r="N290" s="209">
        <v>44432</v>
      </c>
      <c r="O290" s="1"/>
      <c r="P290" s="1"/>
      <c r="Q290" s="1"/>
      <c r="R290" s="6" t="s">
        <v>776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146</v>
      </c>
      <c r="B291" s="217">
        <v>43731</v>
      </c>
      <c r="C291" s="217"/>
      <c r="D291" s="218" t="s">
        <v>428</v>
      </c>
      <c r="E291" s="219" t="s">
        <v>619</v>
      </c>
      <c r="F291" s="219">
        <v>235</v>
      </c>
      <c r="G291" s="219"/>
      <c r="H291" s="219">
        <v>295</v>
      </c>
      <c r="I291" s="221">
        <v>296</v>
      </c>
      <c r="J291" s="191" t="s">
        <v>797</v>
      </c>
      <c r="K291" s="192">
        <f t="shared" ref="K291:K297" si="128">H291-F291</f>
        <v>60</v>
      </c>
      <c r="L291" s="193">
        <f t="shared" ref="L291:L297" si="129">K291/F291</f>
        <v>0.25531914893617019</v>
      </c>
      <c r="M291" s="188" t="s">
        <v>588</v>
      </c>
      <c r="N291" s="194">
        <v>43844</v>
      </c>
      <c r="O291" s="1"/>
      <c r="P291" s="1"/>
      <c r="Q291" s="1"/>
      <c r="R291" s="6" t="s">
        <v>780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147</v>
      </c>
      <c r="B292" s="217">
        <v>43752</v>
      </c>
      <c r="C292" s="217"/>
      <c r="D292" s="218" t="s">
        <v>798</v>
      </c>
      <c r="E292" s="219" t="s">
        <v>619</v>
      </c>
      <c r="F292" s="219">
        <v>277.5</v>
      </c>
      <c r="G292" s="219"/>
      <c r="H292" s="219">
        <v>333</v>
      </c>
      <c r="I292" s="221">
        <v>333</v>
      </c>
      <c r="J292" s="191" t="s">
        <v>799</v>
      </c>
      <c r="K292" s="192">
        <f t="shared" si="128"/>
        <v>55.5</v>
      </c>
      <c r="L292" s="193">
        <f t="shared" si="129"/>
        <v>0.2</v>
      </c>
      <c r="M292" s="188" t="s">
        <v>588</v>
      </c>
      <c r="N292" s="194">
        <v>43846</v>
      </c>
      <c r="O292" s="1"/>
      <c r="P292" s="1"/>
      <c r="Q292" s="1"/>
      <c r="R292" s="6" t="s">
        <v>776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148</v>
      </c>
      <c r="B293" s="217">
        <v>43752</v>
      </c>
      <c r="C293" s="217"/>
      <c r="D293" s="218" t="s">
        <v>800</v>
      </c>
      <c r="E293" s="219" t="s">
        <v>619</v>
      </c>
      <c r="F293" s="219">
        <v>930</v>
      </c>
      <c r="G293" s="219"/>
      <c r="H293" s="219">
        <v>1165</v>
      </c>
      <c r="I293" s="221">
        <v>1200</v>
      </c>
      <c r="J293" s="191" t="s">
        <v>801</v>
      </c>
      <c r="K293" s="192">
        <f t="shared" si="128"/>
        <v>235</v>
      </c>
      <c r="L293" s="193">
        <f t="shared" si="129"/>
        <v>0.25268817204301075</v>
      </c>
      <c r="M293" s="188" t="s">
        <v>588</v>
      </c>
      <c r="N293" s="194">
        <v>43847</v>
      </c>
      <c r="O293" s="1"/>
      <c r="P293" s="1"/>
      <c r="Q293" s="1"/>
      <c r="R293" s="6" t="s">
        <v>780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149</v>
      </c>
      <c r="B294" s="217">
        <v>43753</v>
      </c>
      <c r="C294" s="217"/>
      <c r="D294" s="218" t="s">
        <v>802</v>
      </c>
      <c r="E294" s="219" t="s">
        <v>619</v>
      </c>
      <c r="F294" s="189">
        <v>111</v>
      </c>
      <c r="G294" s="219"/>
      <c r="H294" s="219">
        <v>141</v>
      </c>
      <c r="I294" s="221">
        <v>141</v>
      </c>
      <c r="J294" s="191" t="s">
        <v>603</v>
      </c>
      <c r="K294" s="192">
        <f t="shared" si="128"/>
        <v>30</v>
      </c>
      <c r="L294" s="193">
        <f t="shared" si="129"/>
        <v>0.27027027027027029</v>
      </c>
      <c r="M294" s="188" t="s">
        <v>588</v>
      </c>
      <c r="N294" s="194">
        <v>44328</v>
      </c>
      <c r="O294" s="1"/>
      <c r="P294" s="1"/>
      <c r="Q294" s="1"/>
      <c r="R294" s="6" t="s">
        <v>780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150</v>
      </c>
      <c r="B295" s="217">
        <v>43753</v>
      </c>
      <c r="C295" s="217"/>
      <c r="D295" s="218" t="s">
        <v>803</v>
      </c>
      <c r="E295" s="219" t="s">
        <v>619</v>
      </c>
      <c r="F295" s="189">
        <v>296</v>
      </c>
      <c r="G295" s="219"/>
      <c r="H295" s="219">
        <v>370</v>
      </c>
      <c r="I295" s="221">
        <v>370</v>
      </c>
      <c r="J295" s="191" t="s">
        <v>677</v>
      </c>
      <c r="K295" s="192">
        <f t="shared" si="128"/>
        <v>74</v>
      </c>
      <c r="L295" s="193">
        <f t="shared" si="129"/>
        <v>0.25</v>
      </c>
      <c r="M295" s="188" t="s">
        <v>588</v>
      </c>
      <c r="N295" s="194">
        <v>43853</v>
      </c>
      <c r="O295" s="1"/>
      <c r="P295" s="1"/>
      <c r="Q295" s="1"/>
      <c r="R295" s="6" t="s">
        <v>780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6">
        <v>151</v>
      </c>
      <c r="B296" s="217">
        <v>43754</v>
      </c>
      <c r="C296" s="217"/>
      <c r="D296" s="218" t="s">
        <v>804</v>
      </c>
      <c r="E296" s="219" t="s">
        <v>619</v>
      </c>
      <c r="F296" s="189">
        <v>300</v>
      </c>
      <c r="G296" s="219"/>
      <c r="H296" s="219">
        <v>382.5</v>
      </c>
      <c r="I296" s="221">
        <v>344</v>
      </c>
      <c r="J296" s="191" t="s">
        <v>855</v>
      </c>
      <c r="K296" s="192">
        <f t="shared" si="128"/>
        <v>82.5</v>
      </c>
      <c r="L296" s="193">
        <f t="shared" si="129"/>
        <v>0.27500000000000002</v>
      </c>
      <c r="M296" s="188" t="s">
        <v>588</v>
      </c>
      <c r="N296" s="194">
        <v>44238</v>
      </c>
      <c r="O296" s="1"/>
      <c r="P296" s="1"/>
      <c r="Q296" s="1"/>
      <c r="R296" s="6" t="s">
        <v>780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6">
        <v>152</v>
      </c>
      <c r="B297" s="217">
        <v>43832</v>
      </c>
      <c r="C297" s="217"/>
      <c r="D297" s="218" t="s">
        <v>805</v>
      </c>
      <c r="E297" s="219" t="s">
        <v>619</v>
      </c>
      <c r="F297" s="189">
        <v>495</v>
      </c>
      <c r="G297" s="219"/>
      <c r="H297" s="219">
        <v>595</v>
      </c>
      <c r="I297" s="221">
        <v>590</v>
      </c>
      <c r="J297" s="191" t="s">
        <v>854</v>
      </c>
      <c r="K297" s="192">
        <f t="shared" si="128"/>
        <v>100</v>
      </c>
      <c r="L297" s="193">
        <f t="shared" si="129"/>
        <v>0.20202020202020202</v>
      </c>
      <c r="M297" s="188" t="s">
        <v>588</v>
      </c>
      <c r="N297" s="194">
        <v>44589</v>
      </c>
      <c r="O297" s="1"/>
      <c r="P297" s="1"/>
      <c r="Q297" s="1"/>
      <c r="R297" s="6" t="s">
        <v>780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6">
        <v>153</v>
      </c>
      <c r="B298" s="217">
        <v>43966</v>
      </c>
      <c r="C298" s="217"/>
      <c r="D298" s="218" t="s">
        <v>71</v>
      </c>
      <c r="E298" s="219" t="s">
        <v>619</v>
      </c>
      <c r="F298" s="189">
        <v>67.5</v>
      </c>
      <c r="G298" s="219"/>
      <c r="H298" s="219">
        <v>86</v>
      </c>
      <c r="I298" s="221">
        <v>86</v>
      </c>
      <c r="J298" s="191" t="s">
        <v>806</v>
      </c>
      <c r="K298" s="192">
        <f t="shared" ref="K298:K305" si="130">H298-F298</f>
        <v>18.5</v>
      </c>
      <c r="L298" s="193">
        <f t="shared" ref="L298:L305" si="131">K298/F298</f>
        <v>0.27407407407407408</v>
      </c>
      <c r="M298" s="188" t="s">
        <v>588</v>
      </c>
      <c r="N298" s="194">
        <v>44008</v>
      </c>
      <c r="O298" s="1"/>
      <c r="P298" s="1"/>
      <c r="Q298" s="1"/>
      <c r="R298" s="6" t="s">
        <v>780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6">
        <v>154</v>
      </c>
      <c r="B299" s="217">
        <v>44035</v>
      </c>
      <c r="C299" s="217"/>
      <c r="D299" s="218" t="s">
        <v>480</v>
      </c>
      <c r="E299" s="219" t="s">
        <v>619</v>
      </c>
      <c r="F299" s="189">
        <v>231</v>
      </c>
      <c r="G299" s="219"/>
      <c r="H299" s="219">
        <v>281</v>
      </c>
      <c r="I299" s="221">
        <v>281</v>
      </c>
      <c r="J299" s="191" t="s">
        <v>677</v>
      </c>
      <c r="K299" s="192">
        <f t="shared" si="130"/>
        <v>50</v>
      </c>
      <c r="L299" s="193">
        <f t="shared" si="131"/>
        <v>0.21645021645021645</v>
      </c>
      <c r="M299" s="188" t="s">
        <v>588</v>
      </c>
      <c r="N299" s="194">
        <v>44358</v>
      </c>
      <c r="O299" s="1"/>
      <c r="P299" s="1"/>
      <c r="Q299" s="1"/>
      <c r="R299" s="6" t="s">
        <v>780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6">
        <v>155</v>
      </c>
      <c r="B300" s="217">
        <v>44092</v>
      </c>
      <c r="C300" s="217"/>
      <c r="D300" s="218" t="s">
        <v>405</v>
      </c>
      <c r="E300" s="219" t="s">
        <v>619</v>
      </c>
      <c r="F300" s="219">
        <v>206</v>
      </c>
      <c r="G300" s="219"/>
      <c r="H300" s="219">
        <v>248</v>
      </c>
      <c r="I300" s="221">
        <v>248</v>
      </c>
      <c r="J300" s="191" t="s">
        <v>677</v>
      </c>
      <c r="K300" s="192">
        <f t="shared" si="130"/>
        <v>42</v>
      </c>
      <c r="L300" s="193">
        <f t="shared" si="131"/>
        <v>0.20388349514563106</v>
      </c>
      <c r="M300" s="188" t="s">
        <v>588</v>
      </c>
      <c r="N300" s="194">
        <v>44214</v>
      </c>
      <c r="O300" s="1"/>
      <c r="P300" s="1"/>
      <c r="Q300" s="1"/>
      <c r="R300" s="6" t="s">
        <v>780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6">
        <v>156</v>
      </c>
      <c r="B301" s="217">
        <v>44140</v>
      </c>
      <c r="C301" s="217"/>
      <c r="D301" s="218" t="s">
        <v>405</v>
      </c>
      <c r="E301" s="219" t="s">
        <v>619</v>
      </c>
      <c r="F301" s="219">
        <v>182.5</v>
      </c>
      <c r="G301" s="219"/>
      <c r="H301" s="219">
        <v>248</v>
      </c>
      <c r="I301" s="221">
        <v>248</v>
      </c>
      <c r="J301" s="191" t="s">
        <v>677</v>
      </c>
      <c r="K301" s="192">
        <f t="shared" si="130"/>
        <v>65.5</v>
      </c>
      <c r="L301" s="193">
        <f t="shared" si="131"/>
        <v>0.35890410958904112</v>
      </c>
      <c r="M301" s="188" t="s">
        <v>588</v>
      </c>
      <c r="N301" s="194">
        <v>44214</v>
      </c>
      <c r="O301" s="1"/>
      <c r="P301" s="1"/>
      <c r="Q301" s="1"/>
      <c r="R301" s="6" t="s">
        <v>780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6">
        <v>157</v>
      </c>
      <c r="B302" s="217">
        <v>44140</v>
      </c>
      <c r="C302" s="217"/>
      <c r="D302" s="218" t="s">
        <v>325</v>
      </c>
      <c r="E302" s="219" t="s">
        <v>619</v>
      </c>
      <c r="F302" s="219">
        <v>247.5</v>
      </c>
      <c r="G302" s="219"/>
      <c r="H302" s="219">
        <v>320</v>
      </c>
      <c r="I302" s="221">
        <v>320</v>
      </c>
      <c r="J302" s="191" t="s">
        <v>677</v>
      </c>
      <c r="K302" s="192">
        <f t="shared" si="130"/>
        <v>72.5</v>
      </c>
      <c r="L302" s="193">
        <f t="shared" si="131"/>
        <v>0.29292929292929293</v>
      </c>
      <c r="M302" s="188" t="s">
        <v>588</v>
      </c>
      <c r="N302" s="194">
        <v>44323</v>
      </c>
      <c r="O302" s="1"/>
      <c r="P302" s="1"/>
      <c r="Q302" s="1"/>
      <c r="R302" s="6" t="s">
        <v>780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6">
        <v>158</v>
      </c>
      <c r="B303" s="217">
        <v>44140</v>
      </c>
      <c r="C303" s="217"/>
      <c r="D303" s="218" t="s">
        <v>271</v>
      </c>
      <c r="E303" s="219" t="s">
        <v>619</v>
      </c>
      <c r="F303" s="189">
        <v>925</v>
      </c>
      <c r="G303" s="219"/>
      <c r="H303" s="219">
        <v>1095</v>
      </c>
      <c r="I303" s="221">
        <v>1093</v>
      </c>
      <c r="J303" s="191" t="s">
        <v>807</v>
      </c>
      <c r="K303" s="192">
        <f t="shared" si="130"/>
        <v>170</v>
      </c>
      <c r="L303" s="193">
        <f t="shared" si="131"/>
        <v>0.18378378378378379</v>
      </c>
      <c r="M303" s="188" t="s">
        <v>588</v>
      </c>
      <c r="N303" s="194">
        <v>44201</v>
      </c>
      <c r="O303" s="1"/>
      <c r="P303" s="1"/>
      <c r="Q303" s="1"/>
      <c r="R303" s="6" t="s">
        <v>780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6">
        <v>159</v>
      </c>
      <c r="B304" s="217">
        <v>44140</v>
      </c>
      <c r="C304" s="217"/>
      <c r="D304" s="218" t="s">
        <v>341</v>
      </c>
      <c r="E304" s="219" t="s">
        <v>619</v>
      </c>
      <c r="F304" s="189">
        <v>332.5</v>
      </c>
      <c r="G304" s="219"/>
      <c r="H304" s="219">
        <v>393</v>
      </c>
      <c r="I304" s="221">
        <v>406</v>
      </c>
      <c r="J304" s="191" t="s">
        <v>808</v>
      </c>
      <c r="K304" s="192">
        <f t="shared" si="130"/>
        <v>60.5</v>
      </c>
      <c r="L304" s="193">
        <f t="shared" si="131"/>
        <v>0.18195488721804512</v>
      </c>
      <c r="M304" s="188" t="s">
        <v>588</v>
      </c>
      <c r="N304" s="194">
        <v>44256</v>
      </c>
      <c r="O304" s="1"/>
      <c r="P304" s="1"/>
      <c r="Q304" s="1"/>
      <c r="R304" s="6" t="s">
        <v>780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6">
        <v>160</v>
      </c>
      <c r="B305" s="217">
        <v>44141</v>
      </c>
      <c r="C305" s="217"/>
      <c r="D305" s="218" t="s">
        <v>480</v>
      </c>
      <c r="E305" s="219" t="s">
        <v>619</v>
      </c>
      <c r="F305" s="189">
        <v>231</v>
      </c>
      <c r="G305" s="219"/>
      <c r="H305" s="219">
        <v>281</v>
      </c>
      <c r="I305" s="221">
        <v>281</v>
      </c>
      <c r="J305" s="191" t="s">
        <v>677</v>
      </c>
      <c r="K305" s="192">
        <f t="shared" si="130"/>
        <v>50</v>
      </c>
      <c r="L305" s="193">
        <f t="shared" si="131"/>
        <v>0.21645021645021645</v>
      </c>
      <c r="M305" s="188" t="s">
        <v>588</v>
      </c>
      <c r="N305" s="194">
        <v>44358</v>
      </c>
      <c r="O305" s="1"/>
      <c r="P305" s="1"/>
      <c r="Q305" s="1"/>
      <c r="R305" s="6" t="s">
        <v>780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42">
        <v>161</v>
      </c>
      <c r="B306" s="235">
        <v>44187</v>
      </c>
      <c r="C306" s="235"/>
      <c r="D306" s="236" t="s">
        <v>453</v>
      </c>
      <c r="E306" s="53" t="s">
        <v>619</v>
      </c>
      <c r="F306" s="237" t="s">
        <v>809</v>
      </c>
      <c r="G306" s="53"/>
      <c r="H306" s="53"/>
      <c r="I306" s="238">
        <v>239</v>
      </c>
      <c r="J306" s="234" t="s">
        <v>591</v>
      </c>
      <c r="K306" s="234"/>
      <c r="L306" s="239"/>
      <c r="M306" s="240"/>
      <c r="N306" s="241"/>
      <c r="O306" s="1"/>
      <c r="P306" s="1"/>
      <c r="Q306" s="1"/>
      <c r="R306" s="6" t="s">
        <v>780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6">
        <v>162</v>
      </c>
      <c r="B307" s="217">
        <v>44258</v>
      </c>
      <c r="C307" s="217"/>
      <c r="D307" s="218" t="s">
        <v>805</v>
      </c>
      <c r="E307" s="219" t="s">
        <v>619</v>
      </c>
      <c r="F307" s="189">
        <v>495</v>
      </c>
      <c r="G307" s="219"/>
      <c r="H307" s="219">
        <v>595</v>
      </c>
      <c r="I307" s="221">
        <v>590</v>
      </c>
      <c r="J307" s="191" t="s">
        <v>854</v>
      </c>
      <c r="K307" s="192">
        <f>H307-F307</f>
        <v>100</v>
      </c>
      <c r="L307" s="193">
        <f>K307/F307</f>
        <v>0.20202020202020202</v>
      </c>
      <c r="M307" s="188" t="s">
        <v>588</v>
      </c>
      <c r="N307" s="194">
        <v>44589</v>
      </c>
      <c r="O307" s="1"/>
      <c r="P307" s="1"/>
      <c r="R307" s="6" t="s">
        <v>780</v>
      </c>
    </row>
    <row r="308" spans="1:26" ht="12.75" customHeight="1">
      <c r="A308" s="216">
        <v>163</v>
      </c>
      <c r="B308" s="217">
        <v>44274</v>
      </c>
      <c r="C308" s="217"/>
      <c r="D308" s="218" t="s">
        <v>341</v>
      </c>
      <c r="E308" s="219" t="s">
        <v>619</v>
      </c>
      <c r="F308" s="189">
        <v>355</v>
      </c>
      <c r="G308" s="219"/>
      <c r="H308" s="219">
        <v>422.5</v>
      </c>
      <c r="I308" s="221">
        <v>420</v>
      </c>
      <c r="J308" s="191" t="s">
        <v>810</v>
      </c>
      <c r="K308" s="192">
        <f>H308-F308</f>
        <v>67.5</v>
      </c>
      <c r="L308" s="193">
        <f>K308/F308</f>
        <v>0.19014084507042253</v>
      </c>
      <c r="M308" s="188" t="s">
        <v>588</v>
      </c>
      <c r="N308" s="194">
        <v>44361</v>
      </c>
      <c r="O308" s="1"/>
      <c r="R308" s="243" t="s">
        <v>780</v>
      </c>
    </row>
    <row r="309" spans="1:26" ht="12.75" customHeight="1">
      <c r="A309" s="216">
        <v>164</v>
      </c>
      <c r="B309" s="217">
        <v>44295</v>
      </c>
      <c r="C309" s="217"/>
      <c r="D309" s="218" t="s">
        <v>811</v>
      </c>
      <c r="E309" s="219" t="s">
        <v>619</v>
      </c>
      <c r="F309" s="189">
        <v>555</v>
      </c>
      <c r="G309" s="219"/>
      <c r="H309" s="219">
        <v>663</v>
      </c>
      <c r="I309" s="221">
        <v>663</v>
      </c>
      <c r="J309" s="191" t="s">
        <v>812</v>
      </c>
      <c r="K309" s="192">
        <f>H309-F309</f>
        <v>108</v>
      </c>
      <c r="L309" s="193">
        <f>K309/F309</f>
        <v>0.19459459459459461</v>
      </c>
      <c r="M309" s="188" t="s">
        <v>588</v>
      </c>
      <c r="N309" s="194">
        <v>44321</v>
      </c>
      <c r="O309" s="1"/>
      <c r="P309" s="1"/>
      <c r="Q309" s="1"/>
      <c r="R309" s="243" t="s">
        <v>780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6">
        <v>165</v>
      </c>
      <c r="B310" s="217">
        <v>44308</v>
      </c>
      <c r="C310" s="217"/>
      <c r="D310" s="218" t="s">
        <v>374</v>
      </c>
      <c r="E310" s="219" t="s">
        <v>619</v>
      </c>
      <c r="F310" s="189">
        <v>126.5</v>
      </c>
      <c r="G310" s="219"/>
      <c r="H310" s="219">
        <v>155</v>
      </c>
      <c r="I310" s="221">
        <v>155</v>
      </c>
      <c r="J310" s="191" t="s">
        <v>677</v>
      </c>
      <c r="K310" s="192">
        <f>H310-F310</f>
        <v>28.5</v>
      </c>
      <c r="L310" s="193">
        <f>K310/F310</f>
        <v>0.22529644268774704</v>
      </c>
      <c r="M310" s="188" t="s">
        <v>588</v>
      </c>
      <c r="N310" s="194">
        <v>44362</v>
      </c>
      <c r="O310" s="1"/>
      <c r="R310" s="243" t="s">
        <v>780</v>
      </c>
    </row>
    <row r="311" spans="1:26" ht="12.75" customHeight="1">
      <c r="A311" s="286">
        <v>166</v>
      </c>
      <c r="B311" s="287">
        <v>44368</v>
      </c>
      <c r="C311" s="287"/>
      <c r="D311" s="288" t="s">
        <v>392</v>
      </c>
      <c r="E311" s="289" t="s">
        <v>619</v>
      </c>
      <c r="F311" s="290">
        <v>287.5</v>
      </c>
      <c r="G311" s="289"/>
      <c r="H311" s="289">
        <v>245</v>
      </c>
      <c r="I311" s="291">
        <v>344</v>
      </c>
      <c r="J311" s="201" t="s">
        <v>848</v>
      </c>
      <c r="K311" s="202">
        <f>H311-F311</f>
        <v>-42.5</v>
      </c>
      <c r="L311" s="203">
        <f>K311/F311</f>
        <v>-0.14782608695652175</v>
      </c>
      <c r="M311" s="199" t="s">
        <v>600</v>
      </c>
      <c r="N311" s="196">
        <v>44508</v>
      </c>
      <c r="O311" s="1"/>
      <c r="R311" s="243" t="s">
        <v>780</v>
      </c>
    </row>
    <row r="312" spans="1:26" ht="12.75" customHeight="1">
      <c r="A312" s="242">
        <v>167</v>
      </c>
      <c r="B312" s="235">
        <v>44368</v>
      </c>
      <c r="C312" s="235"/>
      <c r="D312" s="236" t="s">
        <v>480</v>
      </c>
      <c r="E312" s="53" t="s">
        <v>619</v>
      </c>
      <c r="F312" s="237" t="s">
        <v>813</v>
      </c>
      <c r="G312" s="53"/>
      <c r="H312" s="53"/>
      <c r="I312" s="238">
        <v>320</v>
      </c>
      <c r="J312" s="234" t="s">
        <v>591</v>
      </c>
      <c r="K312" s="242"/>
      <c r="L312" s="235"/>
      <c r="M312" s="235"/>
      <c r="N312" s="236"/>
      <c r="O312" s="41"/>
      <c r="R312" s="243" t="s">
        <v>780</v>
      </c>
    </row>
    <row r="313" spans="1:26" ht="12.75" customHeight="1">
      <c r="A313" s="216">
        <v>168</v>
      </c>
      <c r="B313" s="217">
        <v>44406</v>
      </c>
      <c r="C313" s="217"/>
      <c r="D313" s="218" t="s">
        <v>374</v>
      </c>
      <c r="E313" s="219" t="s">
        <v>619</v>
      </c>
      <c r="F313" s="189">
        <v>162.5</v>
      </c>
      <c r="G313" s="219"/>
      <c r="H313" s="219">
        <v>200</v>
      </c>
      <c r="I313" s="221">
        <v>200</v>
      </c>
      <c r="J313" s="191" t="s">
        <v>677</v>
      </c>
      <c r="K313" s="192">
        <f>H313-F313</f>
        <v>37.5</v>
      </c>
      <c r="L313" s="193">
        <f>K313/F313</f>
        <v>0.23076923076923078</v>
      </c>
      <c r="M313" s="188" t="s">
        <v>588</v>
      </c>
      <c r="N313" s="194">
        <v>44571</v>
      </c>
      <c r="O313" s="1"/>
      <c r="R313" s="243" t="s">
        <v>780</v>
      </c>
    </row>
    <row r="314" spans="1:26" ht="12.75" customHeight="1">
      <c r="A314" s="216">
        <v>169</v>
      </c>
      <c r="B314" s="217">
        <v>44462</v>
      </c>
      <c r="C314" s="217"/>
      <c r="D314" s="218" t="s">
        <v>818</v>
      </c>
      <c r="E314" s="219" t="s">
        <v>619</v>
      </c>
      <c r="F314" s="189">
        <v>1235</v>
      </c>
      <c r="G314" s="219"/>
      <c r="H314" s="219">
        <v>1505</v>
      </c>
      <c r="I314" s="221">
        <v>1500</v>
      </c>
      <c r="J314" s="191" t="s">
        <v>677</v>
      </c>
      <c r="K314" s="192">
        <f>H314-F314</f>
        <v>270</v>
      </c>
      <c r="L314" s="193">
        <f>K314/F314</f>
        <v>0.21862348178137653</v>
      </c>
      <c r="M314" s="188" t="s">
        <v>588</v>
      </c>
      <c r="N314" s="194">
        <v>44564</v>
      </c>
      <c r="O314" s="1"/>
      <c r="R314" s="243" t="s">
        <v>780</v>
      </c>
    </row>
    <row r="315" spans="1:26" ht="12.75" customHeight="1">
      <c r="A315" s="258">
        <v>170</v>
      </c>
      <c r="B315" s="259">
        <v>44480</v>
      </c>
      <c r="C315" s="259"/>
      <c r="D315" s="260" t="s">
        <v>820</v>
      </c>
      <c r="E315" s="261" t="s">
        <v>619</v>
      </c>
      <c r="F315" s="262" t="s">
        <v>825</v>
      </c>
      <c r="G315" s="261"/>
      <c r="H315" s="261"/>
      <c r="I315" s="261">
        <v>145</v>
      </c>
      <c r="J315" s="263" t="s">
        <v>591</v>
      </c>
      <c r="K315" s="258"/>
      <c r="L315" s="259"/>
      <c r="M315" s="259"/>
      <c r="N315" s="260"/>
      <c r="O315" s="41"/>
      <c r="R315" s="243" t="s">
        <v>780</v>
      </c>
    </row>
    <row r="316" spans="1:26" ht="12.75" customHeight="1">
      <c r="A316" s="264">
        <v>171</v>
      </c>
      <c r="B316" s="265">
        <v>44481</v>
      </c>
      <c r="C316" s="265"/>
      <c r="D316" s="266" t="s">
        <v>260</v>
      </c>
      <c r="E316" s="267" t="s">
        <v>619</v>
      </c>
      <c r="F316" s="268" t="s">
        <v>822</v>
      </c>
      <c r="G316" s="267"/>
      <c r="H316" s="267"/>
      <c r="I316" s="267">
        <v>380</v>
      </c>
      <c r="J316" s="269" t="s">
        <v>591</v>
      </c>
      <c r="K316" s="264"/>
      <c r="L316" s="265"/>
      <c r="M316" s="265"/>
      <c r="N316" s="266"/>
      <c r="O316" s="41"/>
      <c r="R316" s="243" t="s">
        <v>780</v>
      </c>
    </row>
    <row r="317" spans="1:26" ht="12.75" customHeight="1">
      <c r="A317" s="264">
        <v>172</v>
      </c>
      <c r="B317" s="265">
        <v>44481</v>
      </c>
      <c r="C317" s="265"/>
      <c r="D317" s="266" t="s">
        <v>400</v>
      </c>
      <c r="E317" s="267" t="s">
        <v>619</v>
      </c>
      <c r="F317" s="268" t="s">
        <v>823</v>
      </c>
      <c r="G317" s="267"/>
      <c r="H317" s="267"/>
      <c r="I317" s="267">
        <v>56</v>
      </c>
      <c r="J317" s="269" t="s">
        <v>591</v>
      </c>
      <c r="K317" s="264"/>
      <c r="L317" s="265"/>
      <c r="M317" s="265"/>
      <c r="N317" s="266"/>
      <c r="O317" s="41"/>
      <c r="R317" s="243"/>
    </row>
    <row r="318" spans="1:26" ht="12.75" customHeight="1">
      <c r="A318" s="216">
        <v>173</v>
      </c>
      <c r="B318" s="217">
        <v>44551</v>
      </c>
      <c r="C318" s="217"/>
      <c r="D318" s="218" t="s">
        <v>118</v>
      </c>
      <c r="E318" s="219" t="s">
        <v>619</v>
      </c>
      <c r="F318" s="189">
        <v>2300</v>
      </c>
      <c r="G318" s="219"/>
      <c r="H318" s="219">
        <f>(2820+2200)/2</f>
        <v>2510</v>
      </c>
      <c r="I318" s="221">
        <v>3000</v>
      </c>
      <c r="J318" s="191" t="s">
        <v>878</v>
      </c>
      <c r="K318" s="192">
        <f>H318-F318</f>
        <v>210</v>
      </c>
      <c r="L318" s="193">
        <f>K318/F318</f>
        <v>9.1304347826086957E-2</v>
      </c>
      <c r="M318" s="188" t="s">
        <v>588</v>
      </c>
      <c r="N318" s="194">
        <v>44649</v>
      </c>
      <c r="O318" s="1"/>
      <c r="R318" s="243"/>
    </row>
    <row r="319" spans="1:26" ht="12.75" customHeight="1">
      <c r="A319" s="270">
        <v>174</v>
      </c>
      <c r="B319" s="265">
        <v>44606</v>
      </c>
      <c r="C319" s="270"/>
      <c r="D319" s="270" t="s">
        <v>426</v>
      </c>
      <c r="E319" s="267" t="s">
        <v>619</v>
      </c>
      <c r="F319" s="267" t="s">
        <v>857</v>
      </c>
      <c r="G319" s="267"/>
      <c r="H319" s="267"/>
      <c r="I319" s="267">
        <v>764</v>
      </c>
      <c r="J319" s="267" t="s">
        <v>591</v>
      </c>
      <c r="K319" s="267"/>
      <c r="L319" s="267"/>
      <c r="M319" s="267"/>
      <c r="N319" s="270"/>
      <c r="O319" s="41"/>
      <c r="R319" s="243"/>
    </row>
    <row r="320" spans="1:26" ht="12.75" customHeight="1">
      <c r="A320" s="270">
        <v>175</v>
      </c>
      <c r="B320" s="265">
        <v>44613</v>
      </c>
      <c r="C320" s="270"/>
      <c r="D320" s="270" t="s">
        <v>818</v>
      </c>
      <c r="E320" s="267" t="s">
        <v>619</v>
      </c>
      <c r="F320" s="267" t="s">
        <v>858</v>
      </c>
      <c r="G320" s="267"/>
      <c r="H320" s="267"/>
      <c r="I320" s="267">
        <v>1510</v>
      </c>
      <c r="J320" s="267" t="s">
        <v>591</v>
      </c>
      <c r="K320" s="267"/>
      <c r="L320" s="267"/>
      <c r="M320" s="267"/>
      <c r="N320" s="270"/>
      <c r="O320" s="41"/>
      <c r="R320" s="243"/>
    </row>
    <row r="321" spans="1:18" ht="12.75" customHeight="1">
      <c r="A321">
        <v>176</v>
      </c>
      <c r="B321" s="265">
        <v>44670</v>
      </c>
      <c r="C321" s="265"/>
      <c r="D321" s="270" t="s">
        <v>552</v>
      </c>
      <c r="E321" s="455" t="s">
        <v>619</v>
      </c>
      <c r="F321" s="267" t="s">
        <v>1065</v>
      </c>
      <c r="G321" s="267"/>
      <c r="H321" s="267"/>
      <c r="I321" s="267">
        <v>553</v>
      </c>
      <c r="J321" s="267" t="s">
        <v>591</v>
      </c>
      <c r="K321" s="267"/>
      <c r="L321" s="267"/>
      <c r="M321" s="267"/>
      <c r="N321" s="267"/>
      <c r="O321" s="41"/>
      <c r="R321" s="243"/>
    </row>
    <row r="322" spans="1:18" ht="12.75" customHeight="1">
      <c r="A322" s="242"/>
      <c r="F322" s="56"/>
      <c r="G322" s="56"/>
      <c r="H322" s="56"/>
      <c r="I322" s="56"/>
      <c r="J322" s="41"/>
      <c r="K322" s="56"/>
      <c r="L322" s="56"/>
      <c r="M322" s="56"/>
      <c r="O322" s="41"/>
      <c r="R322" s="243"/>
    </row>
    <row r="323" spans="1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1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1:18" ht="12.75" customHeight="1">
      <c r="B325" s="244" t="s">
        <v>814</v>
      </c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1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1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1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A332" s="245"/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A333" s="245"/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A334" s="53"/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</sheetData>
  <autoFilter ref="R1:R330"/>
  <mergeCells count="9">
    <mergeCell ref="O116:O117"/>
    <mergeCell ref="P116:P117"/>
    <mergeCell ref="N116:N117"/>
    <mergeCell ref="M116:M117"/>
    <mergeCell ref="A77:A78"/>
    <mergeCell ref="B77:B78"/>
    <mergeCell ref="J77:J78"/>
    <mergeCell ref="A116:A117"/>
    <mergeCell ref="B116:B117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5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2022-04-19T18:35:41Z</dcterms:modified>
</cp:coreProperties>
</file>