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F&amp;O)'!$R$1:$R$350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3" i="6"/>
  <c r="K103"/>
  <c r="M132"/>
  <c r="K134"/>
  <c r="M134" s="1"/>
  <c r="K135"/>
  <c r="M135" s="1"/>
  <c r="K133"/>
  <c r="M133" s="1"/>
  <c r="K131"/>
  <c r="M131" s="1"/>
  <c r="K132"/>
  <c r="L108"/>
  <c r="K108"/>
  <c r="L97"/>
  <c r="K97"/>
  <c r="L105"/>
  <c r="K105"/>
  <c r="L51"/>
  <c r="K51"/>
  <c r="L18"/>
  <c r="K18"/>
  <c r="K130"/>
  <c r="M130" s="1"/>
  <c r="L100"/>
  <c r="K100"/>
  <c r="L107"/>
  <c r="K107"/>
  <c r="L106"/>
  <c r="M106" s="1"/>
  <c r="K106"/>
  <c r="L104"/>
  <c r="K104"/>
  <c r="M104" s="1"/>
  <c r="L93"/>
  <c r="K93"/>
  <c r="L95"/>
  <c r="K95"/>
  <c r="M101"/>
  <c r="L101"/>
  <c r="K102"/>
  <c r="K101"/>
  <c r="L98"/>
  <c r="K98"/>
  <c r="L96"/>
  <c r="K96"/>
  <c r="L99"/>
  <c r="K99"/>
  <c r="L10"/>
  <c r="K10"/>
  <c r="K128"/>
  <c r="M128" s="1"/>
  <c r="L91"/>
  <c r="K91"/>
  <c r="L92"/>
  <c r="K92"/>
  <c r="L53"/>
  <c r="K53"/>
  <c r="M53" s="1"/>
  <c r="K52"/>
  <c r="L52"/>
  <c r="P22"/>
  <c r="P20"/>
  <c r="L94"/>
  <c r="K94"/>
  <c r="L22"/>
  <c r="K22"/>
  <c r="L21"/>
  <c r="K21"/>
  <c r="L20"/>
  <c r="K20"/>
  <c r="L45"/>
  <c r="K45"/>
  <c r="M45" s="1"/>
  <c r="L44"/>
  <c r="K44"/>
  <c r="L43"/>
  <c r="K43"/>
  <c r="K127"/>
  <c r="M127" s="1"/>
  <c r="K126"/>
  <c r="M126" s="1"/>
  <c r="K125"/>
  <c r="M125" s="1"/>
  <c r="L90"/>
  <c r="K90"/>
  <c r="L89"/>
  <c r="K89"/>
  <c r="L17"/>
  <c r="K17"/>
  <c r="L19"/>
  <c r="K19"/>
  <c r="L49"/>
  <c r="K49"/>
  <c r="L48"/>
  <c r="K48"/>
  <c r="L47"/>
  <c r="K47"/>
  <c r="L46"/>
  <c r="K46"/>
  <c r="L88"/>
  <c r="K88"/>
  <c r="L87"/>
  <c r="K87"/>
  <c r="L86"/>
  <c r="K86"/>
  <c r="L82"/>
  <c r="K82"/>
  <c r="L84"/>
  <c r="K84"/>
  <c r="L85"/>
  <c r="K85"/>
  <c r="L81"/>
  <c r="K81"/>
  <c r="K83"/>
  <c r="L83"/>
  <c r="K124"/>
  <c r="M124" s="1"/>
  <c r="L80"/>
  <c r="K80"/>
  <c r="L33"/>
  <c r="K33"/>
  <c r="L15"/>
  <c r="H15"/>
  <c r="M51" l="1"/>
  <c r="M91"/>
  <c r="M98"/>
  <c r="M105"/>
  <c r="M103"/>
  <c r="M108"/>
  <c r="M97"/>
  <c r="M92"/>
  <c r="M49"/>
  <c r="M95"/>
  <c r="M18"/>
  <c r="M100"/>
  <c r="M107"/>
  <c r="M93"/>
  <c r="M10"/>
  <c r="M44"/>
  <c r="M20"/>
  <c r="M22"/>
  <c r="M85"/>
  <c r="M96"/>
  <c r="M99"/>
  <c r="M52"/>
  <c r="M82"/>
  <c r="M21"/>
  <c r="M17"/>
  <c r="M90"/>
  <c r="M33"/>
  <c r="M46"/>
  <c r="M48"/>
  <c r="M43"/>
  <c r="M94"/>
  <c r="M47"/>
  <c r="M84"/>
  <c r="M19"/>
  <c r="M87"/>
  <c r="M89"/>
  <c r="M88"/>
  <c r="M86"/>
  <c r="M83"/>
  <c r="M81"/>
  <c r="M80"/>
  <c r="L41"/>
  <c r="K41"/>
  <c r="L40"/>
  <c r="K40"/>
  <c r="L36"/>
  <c r="K36"/>
  <c r="L42"/>
  <c r="K42"/>
  <c r="K123"/>
  <c r="M123" s="1"/>
  <c r="K121"/>
  <c r="M121" s="1"/>
  <c r="L78"/>
  <c r="K78"/>
  <c r="L79"/>
  <c r="K79"/>
  <c r="M42" l="1"/>
  <c r="M36"/>
  <c r="M41"/>
  <c r="M40"/>
  <c r="M78"/>
  <c r="M79"/>
  <c r="K120"/>
  <c r="M120" s="1"/>
  <c r="L77"/>
  <c r="K77"/>
  <c r="L76"/>
  <c r="K76"/>
  <c r="L75"/>
  <c r="K75"/>
  <c r="L72"/>
  <c r="K72"/>
  <c r="L73"/>
  <c r="K73"/>
  <c r="L37"/>
  <c r="K37"/>
  <c r="L35"/>
  <c r="K35"/>
  <c r="L38"/>
  <c r="K38"/>
  <c r="L39"/>
  <c r="K39"/>
  <c r="L16"/>
  <c r="K16"/>
  <c r="L14"/>
  <c r="K14"/>
  <c r="L74"/>
  <c r="K74"/>
  <c r="M16" l="1"/>
  <c r="M37"/>
  <c r="M38"/>
  <c r="M39"/>
  <c r="M77"/>
  <c r="M35"/>
  <c r="M14"/>
  <c r="M76"/>
  <c r="M72"/>
  <c r="M73"/>
  <c r="M75"/>
  <c r="M74"/>
  <c r="K119" l="1"/>
  <c r="M119" s="1"/>
  <c r="L34" l="1"/>
  <c r="L12"/>
  <c r="K12"/>
  <c r="L13"/>
  <c r="K34"/>
  <c r="L68"/>
  <c r="K68"/>
  <c r="L71"/>
  <c r="K71"/>
  <c r="L70"/>
  <c r="K70"/>
  <c r="L69"/>
  <c r="K69"/>
  <c r="K118"/>
  <c r="M118" s="1"/>
  <c r="K122"/>
  <c r="M122" s="1"/>
  <c r="L145"/>
  <c r="L67"/>
  <c r="K67"/>
  <c r="L66"/>
  <c r="K66"/>
  <c r="K145"/>
  <c r="L11"/>
  <c r="K11"/>
  <c r="K15"/>
  <c r="K13"/>
  <c r="K117"/>
  <c r="M117" s="1"/>
  <c r="M12" l="1"/>
  <c r="M34"/>
  <c r="M67"/>
  <c r="M68"/>
  <c r="M66"/>
  <c r="M69"/>
  <c r="M70"/>
  <c r="M71"/>
  <c r="M145"/>
  <c r="M11"/>
  <c r="M15"/>
  <c r="M13"/>
  <c r="K338" l="1"/>
  <c r="L338" s="1"/>
  <c r="K327"/>
  <c r="L327" s="1"/>
  <c r="K317"/>
  <c r="L317" s="1"/>
  <c r="K333" l="1"/>
  <c r="L333" s="1"/>
  <c r="K334" l="1"/>
  <c r="L334" s="1"/>
  <c r="K331" l="1"/>
  <c r="L331" s="1"/>
  <c r="K310"/>
  <c r="L310" s="1"/>
  <c r="K330"/>
  <c r="L330" s="1"/>
  <c r="K329"/>
  <c r="L329" s="1"/>
  <c r="K328"/>
  <c r="L328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6"/>
  <c r="L316" s="1"/>
  <c r="K315"/>
  <c r="L315" s="1"/>
  <c r="K314"/>
  <c r="L314" s="1"/>
  <c r="K313"/>
  <c r="L313" s="1"/>
  <c r="K312"/>
  <c r="L312" s="1"/>
  <c r="K311"/>
  <c r="L311" s="1"/>
  <c r="K309"/>
  <c r="L309" s="1"/>
  <c r="K308"/>
  <c r="L308" s="1"/>
  <c r="K307"/>
  <c r="L307" s="1"/>
  <c r="F306"/>
  <c r="K306" s="1"/>
  <c r="L306" s="1"/>
  <c r="K305"/>
  <c r="L305" s="1"/>
  <c r="K304"/>
  <c r="L304" s="1"/>
  <c r="K303"/>
  <c r="L303" s="1"/>
  <c r="K302"/>
  <c r="L302" s="1"/>
  <c r="K301"/>
  <c r="L301" s="1"/>
  <c r="F300"/>
  <c r="K300" s="1"/>
  <c r="L300" s="1"/>
  <c r="F299"/>
  <c r="K299" s="1"/>
  <c r="L299" s="1"/>
  <c r="K298"/>
  <c r="L298" s="1"/>
  <c r="F297"/>
  <c r="K297" s="1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79"/>
  <c r="L279" s="1"/>
  <c r="K278"/>
  <c r="L278" s="1"/>
  <c r="F277"/>
  <c r="K277" s="1"/>
  <c r="L277" s="1"/>
  <c r="K276"/>
  <c r="L276" s="1"/>
  <c r="K273"/>
  <c r="L273" s="1"/>
  <c r="K272"/>
  <c r="L272" s="1"/>
  <c r="K271"/>
  <c r="L271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7"/>
  <c r="L247" s="1"/>
  <c r="K245"/>
  <c r="L245" s="1"/>
  <c r="K244"/>
  <c r="L244" s="1"/>
  <c r="K243"/>
  <c r="L243" s="1"/>
  <c r="K241"/>
  <c r="L241" s="1"/>
  <c r="K240"/>
  <c r="L240" s="1"/>
  <c r="K239"/>
  <c r="L239" s="1"/>
  <c r="K238"/>
  <c r="K237"/>
  <c r="L237" s="1"/>
  <c r="K236"/>
  <c r="L236" s="1"/>
  <c r="K234"/>
  <c r="L234" s="1"/>
  <c r="K233"/>
  <c r="L233" s="1"/>
  <c r="K232"/>
  <c r="L232" s="1"/>
  <c r="K231"/>
  <c r="L231" s="1"/>
  <c r="K230"/>
  <c r="L230" s="1"/>
  <c r="F229"/>
  <c r="K229" s="1"/>
  <c r="L229" s="1"/>
  <c r="H228"/>
  <c r="K228" s="1"/>
  <c r="L228" s="1"/>
  <c r="K225"/>
  <c r="L225" s="1"/>
  <c r="K224"/>
  <c r="L224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H194"/>
  <c r="K194" s="1"/>
  <c r="L194" s="1"/>
  <c r="F193"/>
  <c r="K193" s="1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M7"/>
  <c r="D7" i="5"/>
  <c r="K6" i="4"/>
  <c r="K6" i="3"/>
  <c r="L6" i="2"/>
</calcChain>
</file>

<file path=xl/sharedStrings.xml><?xml version="1.0" encoding="utf-8"?>
<sst xmlns="http://schemas.openxmlformats.org/spreadsheetml/2006/main" count="3395" uniqueCount="1226">
  <si>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</si>
  <si>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</si>
  <si>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</si>
  <si>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</si>
  <si>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</si>
  <si>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</si>
  <si>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</si>
  <si>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</si>
  <si>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</si>
  <si>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</si>
  <si>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</si>
  <si>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</si>
  <si>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</si>
  <si>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</si>
  <si>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</si>
  <si>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</si>
  <si>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</si>
  <si>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</si>
  <si>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</si>
  <si>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</si>
  <si>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</si>
  <si>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</si>
  <si>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</si>
  <si>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</si>
  <si>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</si>
  <si>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</si>
  <si>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</si>
  <si>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</si>
  <si>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</si>
  <si>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</si>
  <si>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</si>
  <si>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</si>
  <si>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</si>
  <si>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</si>
  <si>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</si>
  <si>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</si>
  <si>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</si>
  <si>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</si>
  <si>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</si>
  <si>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</si>
  <si>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</si>
  <si>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</si>
  <si>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</si>
  <si>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</si>
  <si>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</si>
  <si>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</si>
  <si>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</si>
  <si>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</si>
  <si>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</si>
  <si>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</si>
  <si>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</si>
  <si>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</si>
  <si>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</si>
  <si>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</si>
  <si>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</si>
  <si>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</si>
  <si>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</si>
  <si>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</si>
  <si>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</si>
  <si>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</si>
  <si>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</si>
  <si>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</si>
  <si>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</si>
  <si>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</si>
  <si>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</si>
  <si>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</si>
  <si>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</si>
  <si>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</si>
  <si>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</si>
  <si>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</si>
  <si>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</si>
  <si>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</si>
  <si>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</si>
  <si>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</si>
  <si>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</si>
  <si>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</si>
  <si>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</si>
  <si>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</si>
  <si>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</si>
  <si>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</si>
  <si>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</si>
  <si>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</si>
  <si>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</si>
  <si>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</si>
  <si>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</si>
  <si>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</si>
  <si>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</si>
  <si>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</si>
  <si>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</si>
  <si>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</si>
  <si>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</si>
  <si>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</si>
  <si>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</si>
  <si>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</si>
  <si>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</si>
  <si>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</si>
  <si>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</si>
  <si>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</si>
  <si>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</si>
  <si>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</si>
  <si>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</si>
  <si>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</si>
  <si>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</si>
  <si>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</si>
  <si>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</si>
  <si>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</si>
  <si>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</si>
  <si>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</si>
  <si>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</si>
  <si>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</si>
  <si>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</si>
  <si>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</si>
  <si>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</si>
  <si>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</si>
  <si>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</si>
  <si>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</si>
  <si>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</si>
  <si>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</si>
  <si>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</si>
  <si>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</si>
  <si>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</si>
  <si>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</si>
  <si>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</si>
  <si>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</si>
  <si>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</si>
  <si>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</si>
  <si>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</si>
  <si>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</si>
  <si>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</si>
  <si>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</si>
  <si>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</si>
  <si>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</si>
  <si>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</si>
  <si>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</si>
  <si>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</si>
  <si>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</si>
  <si>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</si>
  <si>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</si>
  <si>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</si>
  <si>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</si>
  <si>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</si>
  <si>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</si>
  <si>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</si>
  <si>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</si>
  <si>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</si>
  <si>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</si>
  <si>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</si>
  <si>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</si>
  <si>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</si>
  <si>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</si>
  <si>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</si>
  <si>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</si>
  <si>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</si>
  <si>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</si>
  <si>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</si>
  <si>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</si>
  <si>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</si>
  <si>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</si>
  <si>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</si>
  <si>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</si>
  <si>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</si>
  <si>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</si>
  <si>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</si>
  <si>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</si>
  <si>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</si>
  <si>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</si>
  <si>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</si>
  <si>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</si>
  <si>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</si>
  <si>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</si>
  <si>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</si>
  <si>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</si>
  <si>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</si>
  <si>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</si>
  <si>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</si>
  <si>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</si>
  <si>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</si>
  <si>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</si>
  <si>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</si>
  <si>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</si>
  <si>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</si>
  <si>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</si>
  <si>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</si>
  <si>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</si>
  <si>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</si>
  <si>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</si>
  <si>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</si>
  <si>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</si>
  <si>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</si>
  <si>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</si>
  <si>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</si>
  <si>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</si>
  <si>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</si>
  <si>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</si>
  <si>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</si>
  <si>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</si>
  <si>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</si>
  <si>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</si>
  <si>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</si>
  <si>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</si>
  <si>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</si>
  <si>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</si>
  <si>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</si>
  <si>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</si>
  <si>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</si>
  <si>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</si>
  <si>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</si>
  <si>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</si>
  <si>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</si>
  <si>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</si>
  <si>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</si>
  <si>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</si>
  <si>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</si>
  <si>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</si>
  <si>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</si>
  <si>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</si>
  <si>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</si>
  <si>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</si>
  <si>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</si>
  <si>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</si>
  <si>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</si>
  <si>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</si>
  <si>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</si>
  <si>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</si>
  <si>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</si>
  <si>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</si>
  <si>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</si>
  <si>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</si>
  <si>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</si>
  <si>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</si>
  <si>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</si>
  <si>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</si>
  <si>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</si>
  <si>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</si>
  <si>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</si>
  <si>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</si>
  <si>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</si>
  <si>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</si>
  <si>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</si>
  <si>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</si>
  <si>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</si>
  <si>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</si>
  <si>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</si>
  <si>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</si>
  <si>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</si>
  <si>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</si>
  <si>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</si>
  <si>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</si>
  <si>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</si>
  <si>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</si>
  <si>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</si>
  <si>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</si>
  <si>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</si>
  <si>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</si>
  <si>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</si>
  <si>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</si>
  <si>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</si>
  <si>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</si>
  <si>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</si>
  <si>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</si>
  <si>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</si>
  <si>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</si>
  <si>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</si>
  <si>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</si>
  <si>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</si>
  <si>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</si>
  <si>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</si>
  <si>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</si>
  <si>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</si>
  <si>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</si>
  <si>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</si>
  <si>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</si>
  <si>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</si>
  <si>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</si>
  <si>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</si>
  <si>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</si>
  <si>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</si>
  <si>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</si>
  <si>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</si>
  <si>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</si>
  <si>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</si>
  <si>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</si>
  <si>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</si>
  <si>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</si>
  <si>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</si>
  <si>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</si>
  <si>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</si>
  <si>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</si>
  <si>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</si>
  <si>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</si>
  <si>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</si>
  <si>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</si>
  <si>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</si>
  <si>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</si>
  <si>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</si>
  <si>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</si>
  <si>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</si>
  <si>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</si>
  <si>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</si>
  <si>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</si>
  <si>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</si>
  <si>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</si>
  <si>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</si>
  <si>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</si>
  <si>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</si>
  <si>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</si>
  <si>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</si>
  <si>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</si>
  <si>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</si>
  <si>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</si>
  <si>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</si>
  <si>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</si>
  <si>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</si>
  <si>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</si>
  <si>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</si>
  <si>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</si>
  <si>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</si>
  <si>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</si>
  <si>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</si>
  <si>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</si>
  <si>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</si>
  <si>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</si>
  <si>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</si>
  <si>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</si>
  <si>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</si>
  <si>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</si>
  <si>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</si>
  <si>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</si>
  <si>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</si>
  <si>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</si>
  <si>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</si>
  <si>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</si>
  <si>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</si>
  <si>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</si>
  <si>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</si>
  <si>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</si>
  <si>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</si>
  <si>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</si>
  <si>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</si>
  <si>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</si>
  <si>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</si>
  <si>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</si>
  <si>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</si>
  <si>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</si>
  <si>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</si>
  <si>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</si>
  <si>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</si>
  <si>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</si>
  <si>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</si>
  <si>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</si>
  <si>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</si>
  <si>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</si>
  <si>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</si>
  <si>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</si>
  <si>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</si>
  <si>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</si>
  <si>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</si>
  <si>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</si>
  <si>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</si>
  <si>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</si>
  <si>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</si>
  <si>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</si>
  <si>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</si>
  <si>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</si>
  <si>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</si>
  <si>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</si>
  <si>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</si>
  <si>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</si>
  <si>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</si>
  <si>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</si>
  <si>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</si>
  <si>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</si>
  <si>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</si>
  <si>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</si>
  <si>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</si>
  <si>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</si>
  <si>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</si>
  <si>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</si>
  <si>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</si>
  <si>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</si>
  <si>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</si>
  <si>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</si>
  <si>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</si>
  <si>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</si>
  <si>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</si>
  <si>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</si>
  <si>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</si>
  <si>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</si>
  <si>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</si>
  <si>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</si>
  <si>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</si>
  <si>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</si>
  <si>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</si>
  <si>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</si>
  <si>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</si>
  <si>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</si>
  <si>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</si>
  <si>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</si>
  <si>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</si>
  <si>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</si>
  <si>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</si>
  <si>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</si>
  <si>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</si>
  <si>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</si>
  <si>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</si>
  <si>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</si>
  <si>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</si>
  <si>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</si>
  <si>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</si>
  <si>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</si>
  <si>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</si>
  <si>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</si>
  <si>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</si>
  <si>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</si>
  <si>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</si>
  <si>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</si>
  <si>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</si>
  <si>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</si>
  <si>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</si>
  <si>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</si>
  <si>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</si>
  <si>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</si>
  <si>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</si>
  <si>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</si>
  <si>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</si>
  <si>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</si>
  <si>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</si>
  <si>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</si>
  <si>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</si>
  <si>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</si>
  <si>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</si>
  <si>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</si>
  <si>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</si>
  <si>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</si>
  <si>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</si>
  <si>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</si>
  <si>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</si>
  <si>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</si>
  <si>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</si>
  <si>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</si>
  <si>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</si>
  <si>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</si>
  <si>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</si>
  <si>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</si>
  <si>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</si>
  <si>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</si>
  <si>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</si>
  <si>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</si>
  <si>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</si>
  <si>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</si>
  <si>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</si>
  <si>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</si>
  <si>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</si>
  <si>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</si>
  <si>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</si>
  <si>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</si>
  <si>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</si>
  <si>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</si>
  <si>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</si>
  <si>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</si>
  <si>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</si>
  <si>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</si>
  <si>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</si>
  <si>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</si>
  <si>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</si>
  <si>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</si>
  <si>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</si>
  <si>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</si>
  <si>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</si>
  <si>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</si>
  <si>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</si>
  <si>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</si>
  <si>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</si>
  <si>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</si>
  <si>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</si>
  <si>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</si>
  <si>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</si>
  <si>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</si>
  <si>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</si>
  <si>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</si>
  <si>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</si>
  <si>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</si>
  <si>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</si>
  <si>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</si>
  <si>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</si>
  <si>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</si>
  <si>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</si>
  <si>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</si>
  <si>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</si>
  <si>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</si>
  <si>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</si>
  <si>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</si>
  <si>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</si>
  <si>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</si>
  <si>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</si>
  <si>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</si>
  <si>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</si>
  <si>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</si>
  <si>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</si>
  <si>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</si>
  <si>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</si>
  <si>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</si>
  <si>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</si>
  <si>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</si>
  <si>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</si>
  <si>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</si>
  <si>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</si>
  <si>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</si>
  <si>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</si>
  <si>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</si>
  <si>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</si>
  <si>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</si>
  <si>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</si>
  <si>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</si>
  <si>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</si>
  <si>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</si>
  <si>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</si>
  <si>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</si>
  <si>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</si>
  <si>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</si>
  <si>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</si>
  <si>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</si>
  <si>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</si>
  <si>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</si>
  <si>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</si>
  <si>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</si>
  <si>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</si>
  <si>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</si>
  <si>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</si>
  <si>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</si>
  <si>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</si>
  <si>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</si>
  <si>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</si>
  <si>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</si>
  <si>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</si>
  <si>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</si>
  <si>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</si>
  <si>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</si>
  <si>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</si>
  <si>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</si>
  <si>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</si>
  <si>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</si>
  <si>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</si>
  <si>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</si>
  <si>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</si>
  <si>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</si>
  <si>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</si>
  <si>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</si>
  <si>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</si>
  <si>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</si>
  <si>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</si>
  <si>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</si>
  <si>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</si>
  <si>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</si>
  <si>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</si>
  <si>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</si>
  <si>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</si>
  <si>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</si>
  <si>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</si>
  <si>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</si>
  <si>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</si>
  <si>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</si>
  <si>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</si>
  <si>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</si>
  <si>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</si>
  <si>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</si>
  <si>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</si>
  <si>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</si>
  <si>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</si>
  <si>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</si>
  <si>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</si>
  <si>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</si>
  <si>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</si>
  <si>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</si>
  <si>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</si>
  <si>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</si>
  <si>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</si>
  <si>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</si>
  <si>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</si>
  <si>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</si>
  <si>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</si>
  <si>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</si>
  <si>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</si>
  <si>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</si>
  <si>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</si>
  <si>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</si>
  <si>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</si>
  <si>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</si>
  <si>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</si>
  <si>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</si>
  <si>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</si>
  <si>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</si>
  <si>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</si>
  <si>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</si>
  <si>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</si>
  <si>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</si>
  <si>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</si>
  <si>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</si>
  <si>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</si>
  <si>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</si>
  <si>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</si>
  <si>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</si>
  <si>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</si>
  <si>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</si>
  <si>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</si>
  <si>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</si>
  <si>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</si>
  <si>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</si>
  <si>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</si>
  <si>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</si>
  <si>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</si>
  <si>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</si>
  <si>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</si>
  <si>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</si>
  <si>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</si>
  <si>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</si>
  <si>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</si>
  <si>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</si>
  <si>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</si>
  <si>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</si>
  <si>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</si>
  <si>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</si>
  <si>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</si>
  <si>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</si>
  <si>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</si>
  <si>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</si>
  <si>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</si>
  <si>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</si>
  <si>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</si>
  <si>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</si>
  <si>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</si>
  <si>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</si>
  <si>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</si>
  <si>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</si>
  <si>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</si>
  <si>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</si>
  <si>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</si>
  <si>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</si>
  <si>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</si>
  <si>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</si>
  <si>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</si>
  <si>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</si>
  <si>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</si>
  <si>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</si>
  <si>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</si>
  <si>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</si>
  <si>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</si>
  <si>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</si>
  <si>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</si>
  <si>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</si>
  <si>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</si>
  <si>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</si>
  <si>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</si>
  <si>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</si>
  <si>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</si>
  <si>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</si>
  <si>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</si>
  <si>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</si>
  <si>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</si>
  <si>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</si>
  <si>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</si>
  <si>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</si>
  <si>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</si>
  <si>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</si>
  <si>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</si>
  <si>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</si>
  <si>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</si>
  <si>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</si>
  <si>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</si>
  <si>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</si>
  <si>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</si>
  <si>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</si>
  <si>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</si>
  <si>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</si>
  <si>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</si>
  <si>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</si>
  <si>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</si>
  <si>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</si>
  <si>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</si>
  <si>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</si>
  <si>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</si>
  <si>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</si>
  <si>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</si>
  <si>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</si>
  <si>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</si>
  <si>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</si>
  <si>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</si>
  <si>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</si>
  <si>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</si>
  <si>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</si>
  <si>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</si>
  <si>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</si>
  <si>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</si>
  <si>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</si>
  <si>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</si>
  <si>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</si>
  <si>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</si>
  <si>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</si>
  <si>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</si>
  <si>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</si>
  <si>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</si>
  <si>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</si>
  <si>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</si>
  <si>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</si>
  <si>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</si>
  <si>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</si>
  <si>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</si>
  <si>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</si>
  <si>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</si>
  <si>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</si>
  <si>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</si>
  <si>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</si>
  <si>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</si>
  <si>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</si>
  <si>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</si>
  <si>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</si>
  <si>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</si>
  <si>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</si>
  <si>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</si>
  <si>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</si>
  <si>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</si>
  <si>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</si>
  <si>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</si>
  <si>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</si>
  <si>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</si>
  <si>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</si>
  <si>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</si>
  <si>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</si>
  <si>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</si>
  <si>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</si>
  <si>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</si>
  <si>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</si>
  <si>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</si>
  <si>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</si>
  <si>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</si>
  <si>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</si>
  <si>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</si>
  <si>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</si>
  <si>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</si>
  <si>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</si>
  <si>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</si>
  <si>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</si>
  <si>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</si>
  <si>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</si>
  <si>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</si>
  <si>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</si>
  <si>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</si>
  <si>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</si>
  <si>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</si>
  <si>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</si>
  <si>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</si>
  <si>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</si>
  <si>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</si>
  <si>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</si>
  <si>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</si>
  <si>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</si>
  <si>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</si>
  <si>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</si>
  <si>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</si>
  <si>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</si>
  <si>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</si>
  <si>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</si>
  <si>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</si>
  <si>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</si>
  <si>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</si>
  <si>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</si>
  <si>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</si>
  <si>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</si>
  <si>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</si>
  <si>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</si>
  <si>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</si>
  <si>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</si>
  <si>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</si>
  <si>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</si>
  <si>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</si>
  <si>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</si>
  <si>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</si>
  <si>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</si>
  <si>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</si>
  <si>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</si>
  <si>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</si>
  <si>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</si>
  <si>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</si>
  <si>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</si>
  <si>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</si>
  <si>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</si>
  <si>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</si>
  <si>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</si>
  <si>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</si>
  <si>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</si>
  <si>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</si>
  <si>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</si>
  <si>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</si>
  <si>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</si>
  <si>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</si>
  <si>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</si>
  <si>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</si>
  <si>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</si>
  <si>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</si>
  <si>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</si>
  <si>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</si>
  <si>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</si>
  <si>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</si>
  <si>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</si>
  <si>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</si>
  <si>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</si>
  <si>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</si>
  <si>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</si>
  <si>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</si>
  <si>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</si>
  <si>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</si>
  <si>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</si>
  <si>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</si>
  <si>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</si>
  <si>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</si>
  <si>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</si>
  <si>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</si>
  <si>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</si>
  <si>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</si>
  <si>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</si>
  <si>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</si>
  <si>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</si>
  <si>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</si>
  <si>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</si>
  <si>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</si>
  <si>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</si>
  <si>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</si>
  <si>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</si>
  <si>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</si>
  <si>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</si>
  <si>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</si>
  <si>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</si>
  <si>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</si>
  <si>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</si>
  <si>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</si>
  <si>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</si>
  <si>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</si>
  <si>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</si>
  <si>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</si>
  <si>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</si>
  <si>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</si>
  <si>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</si>
  <si>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</si>
  <si>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</si>
  <si>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</si>
  <si>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</si>
  <si>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</si>
  <si>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</si>
  <si>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</si>
  <si>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</si>
  <si>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</si>
  <si>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</si>
  <si>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</si>
  <si>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</si>
  <si>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</si>
  <si>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</si>
  <si>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</si>
  <si>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</si>
  <si>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</si>
  <si>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</si>
  <si>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</si>
  <si>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</si>
  <si>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</si>
  <si>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</si>
  <si>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</si>
  <si>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</si>
  <si>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</si>
  <si>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</si>
  <si>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</si>
  <si>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</si>
  <si>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</si>
  <si>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</si>
  <si>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</si>
  <si>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</si>
  <si>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</si>
  <si>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</si>
  <si>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</si>
  <si>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</si>
  <si>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XTX MARKETS LLP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</si>
  <si>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</si>
  <si>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</si>
  <si>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</si>
  <si>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</si>
  <si>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</si>
  <si>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</si>
  <si>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</si>
  <si>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</si>
  <si>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</si>
  <si>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</si>
  <si>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</si>
  <si>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</si>
  <si>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</si>
  <si>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</si>
  <si>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</si>
  <si>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</si>
  <si>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</si>
  <si>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</si>
  <si>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</si>
  <si>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</si>
  <si>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</si>
  <si>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</si>
  <si>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</si>
  <si>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</si>
  <si>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</si>
  <si>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</si>
  <si>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</si>
  <si>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</si>
  <si>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</si>
  <si>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</si>
  <si>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</si>
  <si>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</si>
  <si>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</si>
  <si>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</si>
  <si>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</si>
  <si>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</si>
  <si>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</si>
  <si>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</si>
  <si>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</si>
  <si>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</si>
  <si>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</si>
  <si>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</si>
  <si>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</si>
  <si>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</si>
  <si>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</si>
  <si>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</si>
  <si>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</si>
  <si>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</si>
  <si>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</si>
  <si>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</si>
  <si>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</si>
  <si>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</si>
  <si>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</si>
  <si>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</si>
  <si>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</si>
  <si>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</si>
  <si>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</si>
  <si>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</si>
  <si>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</si>
  <si>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</si>
  <si>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</si>
  <si>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</si>
  <si>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</si>
  <si>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</si>
  <si>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</si>
  <si>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</si>
  <si>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</si>
  <si>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</si>
  <si>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</si>
  <si>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</si>
  <si>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</si>
  <si>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</si>
  <si>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</si>
  <si>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</si>
  <si>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</si>
  <si>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</si>
  <si>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</si>
  <si>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</si>
  <si>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</si>
  <si>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</si>
  <si>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</si>
  <si>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</si>
  <si>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</si>
  <si>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</si>
  <si>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</si>
  <si>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</si>
  <si>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</si>
  <si>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</si>
  <si>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</si>
  <si>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</si>
  <si>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</si>
  <si>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</si>
  <si>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</si>
  <si>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</si>
  <si>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</si>
  <si>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</si>
  <si>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</si>
  <si>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</si>
  <si>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</si>
  <si>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</si>
  <si>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</si>
  <si>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</si>
  <si>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</si>
  <si>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QE SECURITIES</t>
  </si>
  <si>
    <t>GRAVITON RESEARCH CAPITAL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</si>
  <si>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</si>
  <si>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</si>
  <si>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</si>
  <si>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</si>
  <si>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</si>
  <si>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</si>
  <si>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</si>
  <si>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</si>
  <si>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</si>
  <si>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</si>
  <si>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</si>
  <si>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</si>
  <si>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</si>
  <si>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</si>
  <si>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</si>
  <si>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</si>
  <si>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1990-2000</t>
  </si>
  <si>
    <t>2080-2120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</si>
  <si>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</si>
  <si>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</si>
  <si>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</si>
  <si>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</si>
  <si>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</si>
  <si>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</si>
  <si>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</si>
  <si>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</si>
  <si>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</si>
  <si>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Rs.7/-</t>
  </si>
  <si>
    <t>Part profit of Rs.30/-</t>
  </si>
  <si>
    <t>Profit of Rs.4/-</t>
  </si>
  <si>
    <t>N</t>
  </si>
  <si>
    <t>DITCO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</si>
  <si>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</si>
  <si>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</si>
  <si>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</si>
  <si>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</si>
  <si>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</si>
  <si>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</si>
  <si>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</si>
  <si>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</si>
  <si>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</si>
  <si>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</si>
  <si>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</si>
  <si>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349-351</t>
  </si>
  <si>
    <t>Part profit of Rs.45/-</t>
  </si>
  <si>
    <t>COROMANDEL MAR FUT</t>
  </si>
  <si>
    <t>810-820</t>
  </si>
  <si>
    <t>INNOVATIVE</t>
  </si>
  <si>
    <t>209.5-210.5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</si>
  <si>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</si>
  <si>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</si>
  <si>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</si>
  <si>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</si>
  <si>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</si>
  <si>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</si>
  <si>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</si>
  <si>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2210-2260</t>
  </si>
  <si>
    <t>NIFTY 16500 PE 17-MAR</t>
  </si>
  <si>
    <t>Loss of Rs.15/-</t>
  </si>
  <si>
    <t>Loss of Rs.99/-</t>
  </si>
  <si>
    <t>SLGUPTA CO</t>
  </si>
  <si>
    <t>NAVEEN GUPTA</t>
  </si>
  <si>
    <t>BMETRICS</t>
  </si>
  <si>
    <t>Bombay Metrics S C Ltd</t>
  </si>
  <si>
    <t>AVIRAT ENTERPRISE</t>
  </si>
  <si>
    <t>BRIGHT</t>
  </si>
  <si>
    <t>Bright Solar Limited</t>
  </si>
  <si>
    <t>PIYUSHKUMAR THUMAR</t>
  </si>
  <si>
    <t>SUPREMEENG</t>
  </si>
  <si>
    <t>Supreme Engineering Ltd</t>
  </si>
  <si>
    <t>Profit of Rs.35/-</t>
  </si>
  <si>
    <t>AARTIIND MAR FUT</t>
  </si>
  <si>
    <t>895-905</t>
  </si>
  <si>
    <t>LT MAR FUT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</si>
  <si>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</si>
  <si>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</si>
  <si>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</si>
  <si>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</si>
  <si>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</si>
  <si>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</si>
  <si>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</si>
  <si>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</si>
  <si>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23.5-24.5</t>
  </si>
  <si>
    <t>35-45</t>
  </si>
  <si>
    <t xml:space="preserve"> NIFTY 16800 CE 17-MAR</t>
  </si>
  <si>
    <t>150-180</t>
  </si>
  <si>
    <t>1580-1590</t>
  </si>
  <si>
    <t>1650-1700</t>
  </si>
  <si>
    <t>Profit of Rs.38.5/-</t>
  </si>
  <si>
    <t>HARSH SARAWGI</t>
  </si>
  <si>
    <t>PARESH DHIRAJLAL SHAH</t>
  </si>
  <si>
    <t>SUNILMARKFERNANDES</t>
  </si>
  <si>
    <t>MFLINDIA</t>
  </si>
  <si>
    <t>RGRL</t>
  </si>
  <si>
    <t>INVENTURE</t>
  </si>
  <si>
    <t>Inventure Gro &amp; Sec Ltd</t>
  </si>
  <si>
    <t>DALAL AND BROACHA STOCK BROKING PVT LTD</t>
  </si>
  <si>
    <t>Profit of Rs.117.5/-</t>
  </si>
  <si>
    <t>Loss of Rs.6.5/-</t>
  </si>
  <si>
    <t>3300-3350</t>
  </si>
  <si>
    <t>NIFTY 16800 PE 17-MAR</t>
  </si>
  <si>
    <t xml:space="preserve">BANKNIFTY 35200 PE 17-MAR </t>
  </si>
  <si>
    <t>320-400</t>
  </si>
  <si>
    <t>185-195</t>
  </si>
  <si>
    <t>Profit of Rs.75/-</t>
  </si>
  <si>
    <t>Loss of Rs.18/-</t>
  </si>
  <si>
    <t>SBIN 480 PE MAR</t>
  </si>
  <si>
    <t>8.50-9.50</t>
  </si>
  <si>
    <t>14-15</t>
  </si>
  <si>
    <t>RELIANCE 2380 PE MAR</t>
  </si>
  <si>
    <t>40-42</t>
  </si>
  <si>
    <t>60-70</t>
  </si>
  <si>
    <t>HINDUNILVR MAR FUT</t>
  </si>
  <si>
    <t>2078-2082</t>
  </si>
  <si>
    <t>Buy&lt;&gt;</t>
  </si>
  <si>
    <t>Loss of Rs.75/-</t>
  </si>
  <si>
    <t>Profit of Rs.39/-</t>
  </si>
  <si>
    <t>AMRAAGRI</t>
  </si>
  <si>
    <t>BCLENTERPR</t>
  </si>
  <si>
    <t>ANIL KUMAR JAIN</t>
  </si>
  <si>
    <t>SANGEETA JAIN</t>
  </si>
  <si>
    <t>BRANDBUCKT</t>
  </si>
  <si>
    <t>ESPEON CONSULTING PRIVATE LIMITED.</t>
  </si>
  <si>
    <t>ELIXIR WEALTH MANAGEMENT PRIVATE LIMITED</t>
  </si>
  <si>
    <t>COMSYN</t>
  </si>
  <si>
    <t>NIRAJ RAJNIKANT SHAH</t>
  </si>
  <si>
    <t>TOUCHLINE SECURITIES PRIVATE LIMITED</t>
  </si>
  <si>
    <t>DEEPIKA ASHOK SANGHVI</t>
  </si>
  <si>
    <t>CRESSAN</t>
  </si>
  <si>
    <t>TANGO COMMOSALES LLP</t>
  </si>
  <si>
    <t>DDIL</t>
  </si>
  <si>
    <t>RAMESH BHANDAPPA MUNNOLI</t>
  </si>
  <si>
    <t>FRASER</t>
  </si>
  <si>
    <t>DAKSHA HASMUKH PARIKH</t>
  </si>
  <si>
    <t>MANSIGUPTA</t>
  </si>
  <si>
    <t>GGENG</t>
  </si>
  <si>
    <t>ANUSTUP TRADING PRIVATE LIMITED</t>
  </si>
  <si>
    <t>ADVIK CAPITAL LIMITED</t>
  </si>
  <si>
    <t>SKSE SECURITIES LIMITED CORP CM/TM PROP A/C</t>
  </si>
  <si>
    <t>GGL</t>
  </si>
  <si>
    <t>CHETAN J. GANDHI (HUF)</t>
  </si>
  <si>
    <t>YACOOBALI AIYUB MOHAMMED</t>
  </si>
  <si>
    <t>HINDNATGLS</t>
  </si>
  <si>
    <t>EARC TRUST SC 404</t>
  </si>
  <si>
    <t>INDOVATION</t>
  </si>
  <si>
    <t>SABINA ANILKUMAR SANGHVI</t>
  </si>
  <si>
    <t>XCESS SECURITIES PRIVATE LIMITED</t>
  </si>
  <si>
    <t>JAIHINDS</t>
  </si>
  <si>
    <t>HARVI DIPESH SHAH</t>
  </si>
  <si>
    <t>PRASHAM KUMAR DOSHI</t>
  </si>
  <si>
    <t>SURUCHI RANI .</t>
  </si>
  <si>
    <t>THANGGOULEIN KIPGEN .</t>
  </si>
  <si>
    <t>KHOOBSURAT</t>
  </si>
  <si>
    <t>SUNGLOW LEASING AND FINANCE LTD</t>
  </si>
  <si>
    <t>TOPGAIN FINANCE PRIVATE LIMITED</t>
  </si>
  <si>
    <t>KOCL</t>
  </si>
  <si>
    <t>NAYAN MAHENDRABHAI THAKKAR</t>
  </si>
  <si>
    <t>MANJULABEN PARMAR</t>
  </si>
  <si>
    <t>BHAUMIK PARMAR</t>
  </si>
  <si>
    <t>ARTLINK VINTRADE LIMITED</t>
  </si>
  <si>
    <t>MANOMAY</t>
  </si>
  <si>
    <t>APPU FINANCIAL SERVICES LTD</t>
  </si>
  <si>
    <t>VIBHUTI ENTERPRISES</t>
  </si>
  <si>
    <t>MRP</t>
  </si>
  <si>
    <t>ABHIAMANYU JAIN</t>
  </si>
  <si>
    <t>NIRMITEE</t>
  </si>
  <si>
    <t>ARYAMAN BROKING LIMITED</t>
  </si>
  <si>
    <t>PAEL</t>
  </si>
  <si>
    <t>PRATIBHA ARVIND DOSHI</t>
  </si>
  <si>
    <t>N L RUNGTA HUF</t>
  </si>
  <si>
    <t>BP EQUITIES PVT. LTD.</t>
  </si>
  <si>
    <t>RCIIND</t>
  </si>
  <si>
    <t>BON LON PVT LTD</t>
  </si>
  <si>
    <t>ARUN KUMAR JAIN</t>
  </si>
  <si>
    <t>MURUGESANMARIS</t>
  </si>
  <si>
    <t>SAMPRE</t>
  </si>
  <si>
    <t>KAILASHBEN ASHOKKUMAR PATEL</t>
  </si>
  <si>
    <t>SDL</t>
  </si>
  <si>
    <t>SPAN FINSTOCK PRIVATE LIMITED</t>
  </si>
  <si>
    <t>PRADIPKUMAR KESHAVLAL DESAI</t>
  </si>
  <si>
    <t>SELLWIN</t>
  </si>
  <si>
    <t>VIMAL KISHOR VASANKA</t>
  </si>
  <si>
    <t>SHALPRO</t>
  </si>
  <si>
    <t>BP COMTRADE PRIVATE LIMITED</t>
  </si>
  <si>
    <t>SUNRETAIL</t>
  </si>
  <si>
    <t>SWORDEDGE</t>
  </si>
  <si>
    <t>JAGDISHBHAI VALLABHBHAI SONANI</t>
  </si>
  <si>
    <t>THINKINK</t>
  </si>
  <si>
    <t>TIMESGREEN</t>
  </si>
  <si>
    <t>AJAY MEENA</t>
  </si>
  <si>
    <t>VISAGAR</t>
  </si>
  <si>
    <t>MONEY GROW INVESTMENT</t>
  </si>
  <si>
    <t>DRL</t>
  </si>
  <si>
    <t>Dhanuka Realty Limited</t>
  </si>
  <si>
    <t>JAGDISHPRASHADSHARMA</t>
  </si>
  <si>
    <t>GLOBE</t>
  </si>
  <si>
    <t>Globe Textiles (I) Ltd.</t>
  </si>
  <si>
    <t>ANUSTUP TRADING  PRIVATE LIMITED</t>
  </si>
  <si>
    <t>Hind Natl Glass &amp; Ind Ltd</t>
  </si>
  <si>
    <t>S K GOENKA HUF</t>
  </si>
  <si>
    <t>HI GROWTH CORPORATE SERVICES PVT LTD</t>
  </si>
  <si>
    <t>PAYTM</t>
  </si>
  <si>
    <t>One 97 Communications Ltd</t>
  </si>
  <si>
    <t>SECURCRED</t>
  </si>
  <si>
    <t>SecUR Credentials Limited</t>
  </si>
  <si>
    <t>PRANAV P VORA</t>
  </si>
  <si>
    <t>PRAFULCHANDRA CHIMANLAL VORA</t>
  </si>
  <si>
    <t>BHAVIK P VORA</t>
  </si>
  <si>
    <t>VISHWA PRANAVKUMAR VORA</t>
  </si>
  <si>
    <t>VORA BHAVIK PRAFULCHANDRA</t>
  </si>
  <si>
    <t>VORA JINALBEN BHAVIKBHAI</t>
  </si>
  <si>
    <t>SHREEJI CAPITAL AND FINANCE LIMITED</t>
  </si>
  <si>
    <t>VORA PRAFULCHANDRA CHIMANLAL</t>
  </si>
  <si>
    <t>VORA PRANAV PRAFULCHANDRA</t>
  </si>
  <si>
    <t>VORA VILPABEN PRANAVBHAI</t>
  </si>
  <si>
    <t>VORA JYOTSANABEN PRAFULBHAI</t>
  </si>
  <si>
    <t>STARPAPER</t>
  </si>
  <si>
    <t>Star Paper Mills Ltd</t>
  </si>
  <si>
    <t>NK SECURITIES RESEARCH PRIVATE LIMITED</t>
  </si>
  <si>
    <t>PRITAM KUMAR</t>
  </si>
  <si>
    <t>UNIVASTU</t>
  </si>
  <si>
    <t>Univastu India Limited</t>
  </si>
  <si>
    <t>UNIQUE INVESTMENT</t>
  </si>
  <si>
    <t>VISHAL</t>
  </si>
  <si>
    <t>Vishal Fabrics Limited</t>
  </si>
  <si>
    <t>SUSHMA JAIN</t>
  </si>
  <si>
    <t>VISHWARAJ</t>
  </si>
  <si>
    <t>Vishwaraj Sugar Ind Ltd</t>
  </si>
  <si>
    <t>SKSE SECURITIES LTD</t>
  </si>
  <si>
    <t>ANTGRAPHIC</t>
  </si>
  <si>
    <t>Antarctica Graphics Ltd</t>
  </si>
  <si>
    <t>ROHIT KUTHARI</t>
  </si>
  <si>
    <t>KULBHUSHAN PARASHAR</t>
  </si>
  <si>
    <t>SHANTIBEN KANJI RITA</t>
  </si>
  <si>
    <t>PANKAJ RAMESHCHANDRA VYAS</t>
  </si>
  <si>
    <t>SRPL</t>
  </si>
  <si>
    <t>Shree Ram Proteins Ltd.</t>
  </si>
  <si>
    <t>NAVAGANSINH NATUBHAI CHUDASAMA</t>
  </si>
  <si>
    <t>VINOD SETHI (HUF)</t>
  </si>
  <si>
    <t>SETHI VINOD RAJINDRANATH</t>
  </si>
  <si>
    <t>DREAM DUO LLP</t>
  </si>
  <si>
    <t>APPASAHEB ALLAPPA SHIRAGUR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</si>
</sst>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0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15" fontId="31" fillId="27" borderId="23" xfId="0" applyNumberFormat="1" applyFont="1" applyFill="1" applyBorder="1" applyAlignment="1">
      <alignment horizontal="center" vertical="center"/>
    </xf>
    <xf numFmtId="0" fontId="32" fillId="27" borderId="23" xfId="0" applyFont="1" applyFill="1" applyBorder="1"/>
    <xf numFmtId="43" fontId="31" fillId="27" borderId="23" xfId="0" applyNumberFormat="1" applyFont="1" applyFill="1" applyBorder="1" applyAlignment="1">
      <alignment horizontal="center" vertical="top"/>
    </xf>
    <xf numFmtId="0" fontId="31" fillId="27" borderId="23" xfId="0" applyFont="1" applyFill="1" applyBorder="1" applyAlignment="1">
      <alignment horizontal="center" vertical="top"/>
    </xf>
    <xf numFmtId="0" fontId="32" fillId="28" borderId="2" xfId="0" applyFont="1" applyFill="1" applyBorder="1" applyAlignment="1">
      <alignment horizontal="center" vertical="center"/>
    </xf>
    <xf numFmtId="2" fontId="32" fillId="28" borderId="2" xfId="0" applyNumberFormat="1" applyFont="1" applyFill="1" applyBorder="1" applyAlignment="1">
      <alignment horizontal="center" vertical="center"/>
    </xf>
    <xf numFmtId="10" fontId="32" fillId="28" borderId="2" xfId="0" applyNumberFormat="1" applyFont="1" applyFill="1" applyBorder="1" applyAlignment="1">
      <alignment horizontal="center" vertical="center" wrapText="1"/>
    </xf>
    <xf numFmtId="16" fontId="32" fillId="28" borderId="2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2" xfId="0" applyFont="1" applyFill="1" applyBorder="1" applyAlignment="1">
      <alignment horizontal="center" vertical="center"/>
    </xf>
    <xf numFmtId="2" fontId="32" fillId="24" borderId="2" xfId="0" applyNumberFormat="1" applyFont="1" applyFill="1" applyBorder="1" applyAlignment="1">
      <alignment horizontal="center" vertical="center"/>
    </xf>
    <xf numFmtId="10" fontId="32" fillId="24" borderId="2" xfId="0" applyNumberFormat="1" applyFont="1" applyFill="1" applyBorder="1" applyAlignment="1">
      <alignment horizontal="center" vertical="center" wrapText="1"/>
    </xf>
    <xf numFmtId="16" fontId="32" fillId="24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44637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5" sqref="D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44637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3" t="s">
        <v>16</v>
      </c>
      <c r="B9" s="485" t="s">
        <v>17</v>
      </c>
      <c r="C9" s="485" t="s">
        <v>18</v>
      </c>
      <c r="D9" s="485" t="s">
        <v>19</v>
      </c>
      <c r="E9" s="23" t="s">
        <v>20</v>
      </c>
      <c r="F9" s="23" t="s">
        <v>21</v>
      </c>
      <c r="G9" s="480" t="s">
        <v>22</v>
      </c>
      <c r="H9" s="481"/>
      <c r="I9" s="482"/>
      <c r="J9" s="480" t="s">
        <v>23</v>
      </c>
      <c r="K9" s="481"/>
      <c r="L9" s="482"/>
      <c r="M9" s="23"/>
      <c r="N9" s="24"/>
      <c r="O9" s="24"/>
      <c r="P9" s="24"/>
    </row>
    <row r="10" spans="1:16" ht="59.25" customHeight="1">
      <c r="A10" s="484"/>
      <c r="B10" s="486"/>
      <c r="C10" s="486"/>
      <c r="D10" s="48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17008.75</v>
      </c>
      <c r="F11" s="32">
        <v>16964.483333333334</v>
      </c>
      <c r="G11" s="33">
        <v>16900.266666666666</v>
      </c>
      <c r="H11" s="33">
        <v>16791.783333333333</v>
      </c>
      <c r="I11" s="33">
        <v>16727.566666666666</v>
      </c>
      <c r="J11" s="33">
        <v>17072.966666666667</v>
      </c>
      <c r="K11" s="33">
        <v>17137.183333333334</v>
      </c>
      <c r="L11" s="33">
        <v>17245.666666666668</v>
      </c>
      <c r="M11" s="34">
        <v>17028.7</v>
      </c>
      <c r="N11" s="34">
        <v>16856</v>
      </c>
      <c r="O11" s="35">
        <v>16305200</v>
      </c>
      <c r="P11" s="36">
        <v>-7.9665398552769717E-2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35804.050000000003</v>
      </c>
      <c r="F12" s="37">
        <v>35723.700000000004</v>
      </c>
      <c r="G12" s="38">
        <v>35586.350000000006</v>
      </c>
      <c r="H12" s="38">
        <v>35368.65</v>
      </c>
      <c r="I12" s="38">
        <v>35231.300000000003</v>
      </c>
      <c r="J12" s="38">
        <v>35941.400000000009</v>
      </c>
      <c r="K12" s="38">
        <v>36078.75</v>
      </c>
      <c r="L12" s="38">
        <v>36296.450000000012</v>
      </c>
      <c r="M12" s="28">
        <v>35861.050000000003</v>
      </c>
      <c r="N12" s="28">
        <v>35506</v>
      </c>
      <c r="O12" s="39">
        <v>6061350</v>
      </c>
      <c r="P12" s="40">
        <v>-2.2599371119890348E-2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16721.45</v>
      </c>
      <c r="F13" s="37">
        <v>16685.316666666666</v>
      </c>
      <c r="G13" s="38">
        <v>16601.083333333332</v>
      </c>
      <c r="H13" s="38">
        <v>16480.716666666667</v>
      </c>
      <c r="I13" s="38">
        <v>16396.483333333334</v>
      </c>
      <c r="J13" s="38">
        <v>16805.683333333331</v>
      </c>
      <c r="K13" s="38">
        <v>16889.916666666668</v>
      </c>
      <c r="L13" s="38">
        <v>17010.283333333329</v>
      </c>
      <c r="M13" s="28">
        <v>16769.55</v>
      </c>
      <c r="N13" s="28">
        <v>16564.95</v>
      </c>
      <c r="O13" s="39">
        <v>2840</v>
      </c>
      <c r="P13" s="40">
        <v>-0.10126582278481013</v>
      </c>
    </row>
    <row r="14" spans="1:16" ht="12.75" customHeight="1">
      <c r="A14" s="28">
        <v>4</v>
      </c>
      <c r="B14" s="29" t="s">
        <v>35</v>
      </c>
      <c r="C14" s="30" t="s">
        <v>858</v>
      </c>
      <c r="D14" s="31">
        <v>44649</v>
      </c>
      <c r="E14" s="37">
        <v>7105.55</v>
      </c>
      <c r="F14" s="37">
        <v>7081.7000000000007</v>
      </c>
      <c r="G14" s="38">
        <v>7051.8000000000011</v>
      </c>
      <c r="H14" s="38">
        <v>6998.05</v>
      </c>
      <c r="I14" s="38">
        <v>6968.1500000000005</v>
      </c>
      <c r="J14" s="38">
        <v>7135.4500000000016</v>
      </c>
      <c r="K14" s="38">
        <v>7165.3500000000013</v>
      </c>
      <c r="L14" s="38">
        <v>7219.1000000000022</v>
      </c>
      <c r="M14" s="28">
        <v>7111.6</v>
      </c>
      <c r="N14" s="28">
        <v>7027.95</v>
      </c>
      <c r="O14" s="39">
        <v>2100</v>
      </c>
      <c r="P14" s="40">
        <v>-0.15151515151515152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861.6</v>
      </c>
      <c r="F15" s="37">
        <v>862.15</v>
      </c>
      <c r="G15" s="38">
        <v>850.55</v>
      </c>
      <c r="H15" s="38">
        <v>839.5</v>
      </c>
      <c r="I15" s="38">
        <v>827.9</v>
      </c>
      <c r="J15" s="38">
        <v>873.19999999999993</v>
      </c>
      <c r="K15" s="38">
        <v>884.80000000000007</v>
      </c>
      <c r="L15" s="38">
        <v>895.84999999999991</v>
      </c>
      <c r="M15" s="28">
        <v>873.75</v>
      </c>
      <c r="N15" s="28">
        <v>851.1</v>
      </c>
      <c r="O15" s="39">
        <v>3009000</v>
      </c>
      <c r="P15" s="40">
        <v>6.3701923076923073E-2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2194.8000000000002</v>
      </c>
      <c r="F16" s="37">
        <v>2168.7000000000003</v>
      </c>
      <c r="G16" s="38">
        <v>2129.2000000000007</v>
      </c>
      <c r="H16" s="38">
        <v>2063.6000000000004</v>
      </c>
      <c r="I16" s="38">
        <v>2024.1000000000008</v>
      </c>
      <c r="J16" s="38">
        <v>2234.3000000000006</v>
      </c>
      <c r="K16" s="38">
        <v>2273.7999999999997</v>
      </c>
      <c r="L16" s="38">
        <v>2339.4000000000005</v>
      </c>
      <c r="M16" s="28">
        <v>2208.1999999999998</v>
      </c>
      <c r="N16" s="28">
        <v>2103.1</v>
      </c>
      <c r="O16" s="39">
        <v>223750</v>
      </c>
      <c r="P16" s="40">
        <v>8.222490931076179E-2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17395.75</v>
      </c>
      <c r="F17" s="37">
        <v>17393.2</v>
      </c>
      <c r="G17" s="38">
        <v>17264</v>
      </c>
      <c r="H17" s="38">
        <v>17132.25</v>
      </c>
      <c r="I17" s="38">
        <v>17003.05</v>
      </c>
      <c r="J17" s="38">
        <v>17524.95</v>
      </c>
      <c r="K17" s="38">
        <v>17654.150000000005</v>
      </c>
      <c r="L17" s="38">
        <v>17785.900000000001</v>
      </c>
      <c r="M17" s="28">
        <v>17522.400000000001</v>
      </c>
      <c r="N17" s="28">
        <v>17261.45</v>
      </c>
      <c r="O17" s="39">
        <v>33475</v>
      </c>
      <c r="P17" s="40">
        <v>-7.4128984432913266E-3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109.1</v>
      </c>
      <c r="F18" s="37">
        <v>108.51666666666667</v>
      </c>
      <c r="G18" s="38">
        <v>106.08333333333333</v>
      </c>
      <c r="H18" s="38">
        <v>103.06666666666666</v>
      </c>
      <c r="I18" s="38">
        <v>100.63333333333333</v>
      </c>
      <c r="J18" s="38">
        <v>111.53333333333333</v>
      </c>
      <c r="K18" s="38">
        <v>113.96666666666667</v>
      </c>
      <c r="L18" s="38">
        <v>116.98333333333333</v>
      </c>
      <c r="M18" s="28">
        <v>110.95</v>
      </c>
      <c r="N18" s="28">
        <v>105.5</v>
      </c>
      <c r="O18" s="39">
        <v>17349200</v>
      </c>
      <c r="P18" s="40">
        <v>4.8391385269875034E-2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279.55</v>
      </c>
      <c r="F19" s="37">
        <v>279.2166666666667</v>
      </c>
      <c r="G19" s="38">
        <v>276.88333333333338</v>
      </c>
      <c r="H19" s="38">
        <v>274.2166666666667</v>
      </c>
      <c r="I19" s="38">
        <v>271.88333333333338</v>
      </c>
      <c r="J19" s="38">
        <v>281.88333333333338</v>
      </c>
      <c r="K19" s="38">
        <v>284.21666666666664</v>
      </c>
      <c r="L19" s="38">
        <v>286.88333333333338</v>
      </c>
      <c r="M19" s="28">
        <v>281.55</v>
      </c>
      <c r="N19" s="28">
        <v>276.55</v>
      </c>
      <c r="O19" s="39">
        <v>11939200</v>
      </c>
      <c r="P19" s="40">
        <v>-7.9930870598401375E-3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2133.3000000000002</v>
      </c>
      <c r="F20" s="37">
        <v>2113.1</v>
      </c>
      <c r="G20" s="38">
        <v>2090.1999999999998</v>
      </c>
      <c r="H20" s="38">
        <v>2047.1</v>
      </c>
      <c r="I20" s="38">
        <v>2024.1999999999998</v>
      </c>
      <c r="J20" s="38">
        <v>2156.1999999999998</v>
      </c>
      <c r="K20" s="38">
        <v>2179.1000000000004</v>
      </c>
      <c r="L20" s="38">
        <v>2222.1999999999998</v>
      </c>
      <c r="M20" s="28">
        <v>2136</v>
      </c>
      <c r="N20" s="28">
        <v>2070</v>
      </c>
      <c r="O20" s="39">
        <v>2288250</v>
      </c>
      <c r="P20" s="40">
        <v>-2.2950469684030743E-2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1764.4</v>
      </c>
      <c r="F21" s="37">
        <v>1752.7833333333335</v>
      </c>
      <c r="G21" s="38">
        <v>1733.5666666666671</v>
      </c>
      <c r="H21" s="38">
        <v>1702.7333333333336</v>
      </c>
      <c r="I21" s="38">
        <v>1683.5166666666671</v>
      </c>
      <c r="J21" s="38">
        <v>1783.616666666667</v>
      </c>
      <c r="K21" s="38">
        <v>1802.8333333333337</v>
      </c>
      <c r="L21" s="38">
        <v>1833.666666666667</v>
      </c>
      <c r="M21" s="28">
        <v>1772</v>
      </c>
      <c r="N21" s="28">
        <v>1721.95</v>
      </c>
      <c r="O21" s="39">
        <v>19841500</v>
      </c>
      <c r="P21" s="40">
        <v>-1.0152157645298079E-2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727.1</v>
      </c>
      <c r="F22" s="37">
        <v>727.56666666666661</v>
      </c>
      <c r="G22" s="38">
        <v>723.23333333333323</v>
      </c>
      <c r="H22" s="38">
        <v>719.36666666666667</v>
      </c>
      <c r="I22" s="38">
        <v>715.0333333333333</v>
      </c>
      <c r="J22" s="38">
        <v>731.43333333333317</v>
      </c>
      <c r="K22" s="38">
        <v>735.76666666666665</v>
      </c>
      <c r="L22" s="38">
        <v>739.6333333333331</v>
      </c>
      <c r="M22" s="28">
        <v>731.9</v>
      </c>
      <c r="N22" s="28">
        <v>723.7</v>
      </c>
      <c r="O22" s="39">
        <v>82625000</v>
      </c>
      <c r="P22" s="40">
        <v>6.7778539334399516E-3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3432.6</v>
      </c>
      <c r="F23" s="37">
        <v>3418.1499999999996</v>
      </c>
      <c r="G23" s="38">
        <v>3388.0999999999995</v>
      </c>
      <c r="H23" s="38">
        <v>3343.6</v>
      </c>
      <c r="I23" s="38">
        <v>3313.5499999999997</v>
      </c>
      <c r="J23" s="38">
        <v>3462.6499999999992</v>
      </c>
      <c r="K23" s="38">
        <v>3492.6999999999994</v>
      </c>
      <c r="L23" s="38">
        <v>3537.1999999999989</v>
      </c>
      <c r="M23" s="28">
        <v>3448.2</v>
      </c>
      <c r="N23" s="28">
        <v>3373.65</v>
      </c>
      <c r="O23" s="39">
        <v>165800</v>
      </c>
      <c r="P23" s="40">
        <v>-5.9952038369304557E-3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584.45000000000005</v>
      </c>
      <c r="F24" s="37">
        <v>581.94999999999993</v>
      </c>
      <c r="G24" s="38">
        <v>578.24999999999989</v>
      </c>
      <c r="H24" s="38">
        <v>572.04999999999995</v>
      </c>
      <c r="I24" s="38">
        <v>568.34999999999991</v>
      </c>
      <c r="J24" s="38">
        <v>588.14999999999986</v>
      </c>
      <c r="K24" s="38">
        <v>591.84999999999991</v>
      </c>
      <c r="L24" s="38">
        <v>598.04999999999984</v>
      </c>
      <c r="M24" s="28">
        <v>585.65</v>
      </c>
      <c r="N24" s="28">
        <v>575.75</v>
      </c>
      <c r="O24" s="39">
        <v>6847000</v>
      </c>
      <c r="P24" s="40">
        <v>-5.5192447349310097E-3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303.55</v>
      </c>
      <c r="F25" s="37">
        <v>299.98333333333335</v>
      </c>
      <c r="G25" s="38">
        <v>295.36666666666667</v>
      </c>
      <c r="H25" s="38">
        <v>287.18333333333334</v>
      </c>
      <c r="I25" s="38">
        <v>282.56666666666666</v>
      </c>
      <c r="J25" s="38">
        <v>308.16666666666669</v>
      </c>
      <c r="K25" s="38">
        <v>312.78333333333336</v>
      </c>
      <c r="L25" s="38">
        <v>320.9666666666667</v>
      </c>
      <c r="M25" s="28">
        <v>304.60000000000002</v>
      </c>
      <c r="N25" s="28">
        <v>291.8</v>
      </c>
      <c r="O25" s="39">
        <v>26982000</v>
      </c>
      <c r="P25" s="40">
        <v>-2.0901371652514697E-2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738.05</v>
      </c>
      <c r="F26" s="37">
        <v>737.5</v>
      </c>
      <c r="G26" s="38">
        <v>735</v>
      </c>
      <c r="H26" s="38">
        <v>731.95</v>
      </c>
      <c r="I26" s="38">
        <v>729.45</v>
      </c>
      <c r="J26" s="38">
        <v>740.55</v>
      </c>
      <c r="K26" s="38">
        <v>743.05</v>
      </c>
      <c r="L26" s="38">
        <v>746.09999999999991</v>
      </c>
      <c r="M26" s="28">
        <v>740</v>
      </c>
      <c r="N26" s="28">
        <v>734.45</v>
      </c>
      <c r="O26" s="39">
        <v>1855700</v>
      </c>
      <c r="P26" s="40">
        <v>2.751937984496124E-2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4958.25</v>
      </c>
      <c r="F27" s="37">
        <v>4923.1833333333334</v>
      </c>
      <c r="G27" s="38">
        <v>4881.2666666666664</v>
      </c>
      <c r="H27" s="38">
        <v>4804.2833333333328</v>
      </c>
      <c r="I27" s="38">
        <v>4762.3666666666659</v>
      </c>
      <c r="J27" s="38">
        <v>5000.166666666667</v>
      </c>
      <c r="K27" s="38">
        <v>5042.083333333333</v>
      </c>
      <c r="L27" s="38">
        <v>5119.0666666666675</v>
      </c>
      <c r="M27" s="28">
        <v>4965.1000000000004</v>
      </c>
      <c r="N27" s="28">
        <v>4846.2</v>
      </c>
      <c r="O27" s="39">
        <v>2090500</v>
      </c>
      <c r="P27" s="40">
        <v>-6.5934065934065934E-3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187.45</v>
      </c>
      <c r="F28" s="37">
        <v>187.21666666666667</v>
      </c>
      <c r="G28" s="38">
        <v>185.63333333333333</v>
      </c>
      <c r="H28" s="38">
        <v>183.81666666666666</v>
      </c>
      <c r="I28" s="38">
        <v>182.23333333333332</v>
      </c>
      <c r="J28" s="38">
        <v>189.03333333333333</v>
      </c>
      <c r="K28" s="38">
        <v>190.61666666666665</v>
      </c>
      <c r="L28" s="38">
        <v>192.43333333333334</v>
      </c>
      <c r="M28" s="28">
        <v>188.8</v>
      </c>
      <c r="N28" s="28">
        <v>185.4</v>
      </c>
      <c r="O28" s="39">
        <v>16010000</v>
      </c>
      <c r="P28" s="40">
        <v>2.1909233176838809E-3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115.85</v>
      </c>
      <c r="F29" s="37">
        <v>114.66666666666667</v>
      </c>
      <c r="G29" s="38">
        <v>112.58333333333334</v>
      </c>
      <c r="H29" s="38">
        <v>109.31666666666668</v>
      </c>
      <c r="I29" s="38">
        <v>107.23333333333335</v>
      </c>
      <c r="J29" s="38">
        <v>117.93333333333334</v>
      </c>
      <c r="K29" s="38">
        <v>120.01666666666668</v>
      </c>
      <c r="L29" s="38">
        <v>123.28333333333333</v>
      </c>
      <c r="M29" s="28">
        <v>116.75</v>
      </c>
      <c r="N29" s="28">
        <v>111.4</v>
      </c>
      <c r="O29" s="39">
        <v>52515000</v>
      </c>
      <c r="P29" s="40">
        <v>6.9562826505361566E-2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3047.2</v>
      </c>
      <c r="F30" s="37">
        <v>3038.15</v>
      </c>
      <c r="G30" s="38">
        <v>3022.05</v>
      </c>
      <c r="H30" s="38">
        <v>2996.9</v>
      </c>
      <c r="I30" s="38">
        <v>2980.8</v>
      </c>
      <c r="J30" s="38">
        <v>3063.3</v>
      </c>
      <c r="K30" s="38">
        <v>3079.3999999999996</v>
      </c>
      <c r="L30" s="38">
        <v>3104.55</v>
      </c>
      <c r="M30" s="28">
        <v>3054.25</v>
      </c>
      <c r="N30" s="28">
        <v>3013</v>
      </c>
      <c r="O30" s="39">
        <v>5393400</v>
      </c>
      <c r="P30" s="40">
        <v>-5.034071100311658E-2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2041.8</v>
      </c>
      <c r="F31" s="37">
        <v>2024.5666666666668</v>
      </c>
      <c r="G31" s="38">
        <v>1994.1333333333337</v>
      </c>
      <c r="H31" s="38">
        <v>1946.4666666666669</v>
      </c>
      <c r="I31" s="38">
        <v>1916.0333333333338</v>
      </c>
      <c r="J31" s="38">
        <v>2072.2333333333336</v>
      </c>
      <c r="K31" s="38">
        <v>2102.6666666666665</v>
      </c>
      <c r="L31" s="38">
        <v>2150.3333333333335</v>
      </c>
      <c r="M31" s="28">
        <v>2055</v>
      </c>
      <c r="N31" s="28">
        <v>1976.9</v>
      </c>
      <c r="O31" s="39">
        <v>963325</v>
      </c>
      <c r="P31" s="40">
        <v>-2.9371016902188973E-2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9896.2999999999993</v>
      </c>
      <c r="F32" s="37">
        <v>9822.0333333333328</v>
      </c>
      <c r="G32" s="38">
        <v>9674.3166666666657</v>
      </c>
      <c r="H32" s="38">
        <v>9452.3333333333321</v>
      </c>
      <c r="I32" s="38">
        <v>9304.616666666665</v>
      </c>
      <c r="J32" s="38">
        <v>10044.016666666666</v>
      </c>
      <c r="K32" s="38">
        <v>10191.733333333334</v>
      </c>
      <c r="L32" s="38">
        <v>10413.716666666667</v>
      </c>
      <c r="M32" s="28">
        <v>9969.75</v>
      </c>
      <c r="N32" s="28">
        <v>9600.0499999999993</v>
      </c>
      <c r="O32" s="39">
        <v>121275</v>
      </c>
      <c r="P32" s="40">
        <v>-3.4050179211469536E-2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1181.05</v>
      </c>
      <c r="F33" s="37">
        <v>1176.7833333333335</v>
      </c>
      <c r="G33" s="38">
        <v>1162.0666666666671</v>
      </c>
      <c r="H33" s="38">
        <v>1143.0833333333335</v>
      </c>
      <c r="I33" s="38">
        <v>1128.366666666667</v>
      </c>
      <c r="J33" s="38">
        <v>1195.7666666666671</v>
      </c>
      <c r="K33" s="38">
        <v>1210.4833333333338</v>
      </c>
      <c r="L33" s="38">
        <v>1229.4666666666672</v>
      </c>
      <c r="M33" s="28">
        <v>1191.5</v>
      </c>
      <c r="N33" s="28">
        <v>1157.8</v>
      </c>
      <c r="O33" s="39">
        <v>2778000</v>
      </c>
      <c r="P33" s="40">
        <v>-2.6799789805570153E-2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640.04999999999995</v>
      </c>
      <c r="F34" s="37">
        <v>634.65</v>
      </c>
      <c r="G34" s="38">
        <v>627.15</v>
      </c>
      <c r="H34" s="38">
        <v>614.25</v>
      </c>
      <c r="I34" s="38">
        <v>606.75</v>
      </c>
      <c r="J34" s="38">
        <v>647.54999999999995</v>
      </c>
      <c r="K34" s="38">
        <v>655.04999999999995</v>
      </c>
      <c r="L34" s="38">
        <v>667.94999999999993</v>
      </c>
      <c r="M34" s="28">
        <v>642.15</v>
      </c>
      <c r="N34" s="28">
        <v>621.75</v>
      </c>
      <c r="O34" s="39">
        <v>15533250</v>
      </c>
      <c r="P34" s="40">
        <v>9.6576367762808438E-5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724.55</v>
      </c>
      <c r="F35" s="37">
        <v>720.23333333333323</v>
      </c>
      <c r="G35" s="38">
        <v>713.16666666666652</v>
      </c>
      <c r="H35" s="38">
        <v>701.7833333333333</v>
      </c>
      <c r="I35" s="38">
        <v>694.71666666666658</v>
      </c>
      <c r="J35" s="38">
        <v>731.61666666666645</v>
      </c>
      <c r="K35" s="38">
        <v>738.68333333333328</v>
      </c>
      <c r="L35" s="38">
        <v>750.06666666666638</v>
      </c>
      <c r="M35" s="28">
        <v>727.3</v>
      </c>
      <c r="N35" s="28">
        <v>708.85</v>
      </c>
      <c r="O35" s="39">
        <v>47720400</v>
      </c>
      <c r="P35" s="40">
        <v>-1.9720462444844333E-2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3538.35</v>
      </c>
      <c r="F36" s="37">
        <v>3517.25</v>
      </c>
      <c r="G36" s="38">
        <v>3478.7</v>
      </c>
      <c r="H36" s="38">
        <v>3419.0499999999997</v>
      </c>
      <c r="I36" s="38">
        <v>3380.4999999999995</v>
      </c>
      <c r="J36" s="38">
        <v>3576.9</v>
      </c>
      <c r="K36" s="38">
        <v>3615.4500000000003</v>
      </c>
      <c r="L36" s="38">
        <v>3675.1000000000004</v>
      </c>
      <c r="M36" s="28">
        <v>3555.8</v>
      </c>
      <c r="N36" s="28">
        <v>3457.6</v>
      </c>
      <c r="O36" s="39">
        <v>2175000</v>
      </c>
      <c r="P36" s="40">
        <v>-1.9502122289778595E-3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16192.9</v>
      </c>
      <c r="F37" s="37">
        <v>16135.366666666667</v>
      </c>
      <c r="G37" s="38">
        <v>15972.783333333333</v>
      </c>
      <c r="H37" s="38">
        <v>15752.666666666666</v>
      </c>
      <c r="I37" s="38">
        <v>15590.083333333332</v>
      </c>
      <c r="J37" s="38">
        <v>16355.483333333334</v>
      </c>
      <c r="K37" s="38">
        <v>16518.066666666666</v>
      </c>
      <c r="L37" s="38">
        <v>16738.183333333334</v>
      </c>
      <c r="M37" s="28">
        <v>16297.95</v>
      </c>
      <c r="N37" s="28">
        <v>15915.25</v>
      </c>
      <c r="O37" s="39">
        <v>681600</v>
      </c>
      <c r="P37" s="40">
        <v>1.0002222716159146E-2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6854.7</v>
      </c>
      <c r="F38" s="37">
        <v>6837.2166666666672</v>
      </c>
      <c r="G38" s="38">
        <v>6770.4333333333343</v>
      </c>
      <c r="H38" s="38">
        <v>6686.166666666667</v>
      </c>
      <c r="I38" s="38">
        <v>6619.3833333333341</v>
      </c>
      <c r="J38" s="38">
        <v>6921.4833333333345</v>
      </c>
      <c r="K38" s="38">
        <v>6988.2666666666673</v>
      </c>
      <c r="L38" s="38">
        <v>7072.5333333333347</v>
      </c>
      <c r="M38" s="28">
        <v>6904</v>
      </c>
      <c r="N38" s="28">
        <v>6752.95</v>
      </c>
      <c r="O38" s="39">
        <v>4066125</v>
      </c>
      <c r="P38" s="40">
        <v>-4.3236565781346513E-2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2062.9</v>
      </c>
      <c r="F39" s="37">
        <v>2053.75</v>
      </c>
      <c r="G39" s="38">
        <v>2034.15</v>
      </c>
      <c r="H39" s="38">
        <v>2005.4</v>
      </c>
      <c r="I39" s="38">
        <v>1985.8000000000002</v>
      </c>
      <c r="J39" s="38">
        <v>2082.5</v>
      </c>
      <c r="K39" s="38">
        <v>2102.1000000000004</v>
      </c>
      <c r="L39" s="38">
        <v>2130.85</v>
      </c>
      <c r="M39" s="28">
        <v>2073.35</v>
      </c>
      <c r="N39" s="28">
        <v>2025</v>
      </c>
      <c r="O39" s="39">
        <v>1315000</v>
      </c>
      <c r="P39" s="40">
        <v>1.8284321194575652E-3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486.85</v>
      </c>
      <c r="F40" s="37">
        <v>483.2166666666667</v>
      </c>
      <c r="G40" s="38">
        <v>476.43333333333339</v>
      </c>
      <c r="H40" s="38">
        <v>466.01666666666671</v>
      </c>
      <c r="I40" s="38">
        <v>459.23333333333341</v>
      </c>
      <c r="J40" s="38">
        <v>493.63333333333338</v>
      </c>
      <c r="K40" s="38">
        <v>500.41666666666669</v>
      </c>
      <c r="L40" s="38">
        <v>510.83333333333337</v>
      </c>
      <c r="M40" s="28">
        <v>490</v>
      </c>
      <c r="N40" s="28">
        <v>472.8</v>
      </c>
      <c r="O40" s="39">
        <v>7611200</v>
      </c>
      <c r="P40" s="40">
        <v>-6.0809476801579464E-2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295.55</v>
      </c>
      <c r="F41" s="37">
        <v>292.36666666666667</v>
      </c>
      <c r="G41" s="38">
        <v>287.68333333333334</v>
      </c>
      <c r="H41" s="38">
        <v>279.81666666666666</v>
      </c>
      <c r="I41" s="38">
        <v>275.13333333333333</v>
      </c>
      <c r="J41" s="38">
        <v>300.23333333333335</v>
      </c>
      <c r="K41" s="38">
        <v>304.91666666666674</v>
      </c>
      <c r="L41" s="38">
        <v>312.78333333333336</v>
      </c>
      <c r="M41" s="28">
        <v>297.05</v>
      </c>
      <c r="N41" s="28">
        <v>284.5</v>
      </c>
      <c r="O41" s="39">
        <v>31883400</v>
      </c>
      <c r="P41" s="40">
        <v>4.5816850681938949E-2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107.95</v>
      </c>
      <c r="F42" s="37">
        <v>107.96666666666668</v>
      </c>
      <c r="G42" s="38">
        <v>107.03333333333336</v>
      </c>
      <c r="H42" s="38">
        <v>106.11666666666667</v>
      </c>
      <c r="I42" s="38">
        <v>105.18333333333335</v>
      </c>
      <c r="J42" s="38">
        <v>108.88333333333337</v>
      </c>
      <c r="K42" s="38">
        <v>109.81666666666668</v>
      </c>
      <c r="L42" s="38">
        <v>110.73333333333338</v>
      </c>
      <c r="M42" s="28">
        <v>108.9</v>
      </c>
      <c r="N42" s="28">
        <v>107.05</v>
      </c>
      <c r="O42" s="39">
        <v>112951800</v>
      </c>
      <c r="P42" s="40">
        <v>-7.3007712082262212E-3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1913.2</v>
      </c>
      <c r="F43" s="37">
        <v>1893.6166666666668</v>
      </c>
      <c r="G43" s="38">
        <v>1869.2833333333335</v>
      </c>
      <c r="H43" s="38">
        <v>1825.3666666666668</v>
      </c>
      <c r="I43" s="38">
        <v>1801.0333333333335</v>
      </c>
      <c r="J43" s="38">
        <v>1937.5333333333335</v>
      </c>
      <c r="K43" s="38">
        <v>1961.8666666666666</v>
      </c>
      <c r="L43" s="38">
        <v>2005.7833333333335</v>
      </c>
      <c r="M43" s="28">
        <v>1917.95</v>
      </c>
      <c r="N43" s="28">
        <v>1849.7</v>
      </c>
      <c r="O43" s="39">
        <v>1407450</v>
      </c>
      <c r="P43" s="40">
        <v>-6.5034709535988305E-2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208.05</v>
      </c>
      <c r="F44" s="37">
        <v>207.54999999999998</v>
      </c>
      <c r="G44" s="38">
        <v>206.09999999999997</v>
      </c>
      <c r="H44" s="38">
        <v>204.14999999999998</v>
      </c>
      <c r="I44" s="38">
        <v>202.69999999999996</v>
      </c>
      <c r="J44" s="38">
        <v>209.49999999999997</v>
      </c>
      <c r="K44" s="38">
        <v>210.94999999999996</v>
      </c>
      <c r="L44" s="38">
        <v>212.89999999999998</v>
      </c>
      <c r="M44" s="28">
        <v>209</v>
      </c>
      <c r="N44" s="28">
        <v>205.6</v>
      </c>
      <c r="O44" s="39">
        <v>29598200</v>
      </c>
      <c r="P44" s="40">
        <v>2.7843758247558723E-2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707.25</v>
      </c>
      <c r="F45" s="37">
        <v>704.11666666666667</v>
      </c>
      <c r="G45" s="38">
        <v>699.63333333333333</v>
      </c>
      <c r="H45" s="38">
        <v>692.01666666666665</v>
      </c>
      <c r="I45" s="38">
        <v>687.5333333333333</v>
      </c>
      <c r="J45" s="38">
        <v>711.73333333333335</v>
      </c>
      <c r="K45" s="38">
        <v>716.2166666666667</v>
      </c>
      <c r="L45" s="38">
        <v>723.83333333333337</v>
      </c>
      <c r="M45" s="28">
        <v>708.6</v>
      </c>
      <c r="N45" s="28">
        <v>696.5</v>
      </c>
      <c r="O45" s="39">
        <v>4614500</v>
      </c>
      <c r="P45" s="40">
        <v>1.1818620356970575E-2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675.75</v>
      </c>
      <c r="F46" s="37">
        <v>670.61666666666667</v>
      </c>
      <c r="G46" s="38">
        <v>664.13333333333333</v>
      </c>
      <c r="H46" s="38">
        <v>652.51666666666665</v>
      </c>
      <c r="I46" s="38">
        <v>646.0333333333333</v>
      </c>
      <c r="J46" s="38">
        <v>682.23333333333335</v>
      </c>
      <c r="K46" s="38">
        <v>688.7166666666667</v>
      </c>
      <c r="L46" s="38">
        <v>700.33333333333337</v>
      </c>
      <c r="M46" s="28">
        <v>677.1</v>
      </c>
      <c r="N46" s="28">
        <v>659</v>
      </c>
      <c r="O46" s="39">
        <v>6255000</v>
      </c>
      <c r="P46" s="40">
        <v>-1.0323958704165184E-2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713.75</v>
      </c>
      <c r="F47" s="37">
        <v>712.01666666666677</v>
      </c>
      <c r="G47" s="38">
        <v>708.68333333333351</v>
      </c>
      <c r="H47" s="38">
        <v>703.61666666666679</v>
      </c>
      <c r="I47" s="38">
        <v>700.28333333333353</v>
      </c>
      <c r="J47" s="38">
        <v>717.08333333333348</v>
      </c>
      <c r="K47" s="38">
        <v>720.41666666666674</v>
      </c>
      <c r="L47" s="38">
        <v>725.48333333333346</v>
      </c>
      <c r="M47" s="28">
        <v>715.35</v>
      </c>
      <c r="N47" s="28">
        <v>706.95</v>
      </c>
      <c r="O47" s="39">
        <v>51076750</v>
      </c>
      <c r="P47" s="40">
        <v>-1.1491082919654349E-2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51.45</v>
      </c>
      <c r="F48" s="37">
        <v>51.233333333333327</v>
      </c>
      <c r="G48" s="38">
        <v>50.816666666666656</v>
      </c>
      <c r="H48" s="38">
        <v>50.18333333333333</v>
      </c>
      <c r="I48" s="38">
        <v>49.766666666666659</v>
      </c>
      <c r="J48" s="38">
        <v>51.866666666666653</v>
      </c>
      <c r="K48" s="38">
        <v>52.283333333333324</v>
      </c>
      <c r="L48" s="38">
        <v>52.91666666666665</v>
      </c>
      <c r="M48" s="28">
        <v>51.65</v>
      </c>
      <c r="N48" s="28">
        <v>50.6</v>
      </c>
      <c r="O48" s="39">
        <v>105189000</v>
      </c>
      <c r="P48" s="40">
        <v>-2.3491568378984307E-2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330.85</v>
      </c>
      <c r="F49" s="37">
        <v>330.40000000000003</v>
      </c>
      <c r="G49" s="38">
        <v>328.80000000000007</v>
      </c>
      <c r="H49" s="38">
        <v>326.75000000000006</v>
      </c>
      <c r="I49" s="38">
        <v>325.15000000000009</v>
      </c>
      <c r="J49" s="38">
        <v>332.45000000000005</v>
      </c>
      <c r="K49" s="38">
        <v>334.05000000000007</v>
      </c>
      <c r="L49" s="38">
        <v>336.1</v>
      </c>
      <c r="M49" s="28">
        <v>332</v>
      </c>
      <c r="N49" s="28">
        <v>328.35</v>
      </c>
      <c r="O49" s="39">
        <v>20955300</v>
      </c>
      <c r="P49" s="40">
        <v>3.1931292666813479E-3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14154.05</v>
      </c>
      <c r="F50" s="37">
        <v>14167</v>
      </c>
      <c r="G50" s="38">
        <v>14057</v>
      </c>
      <c r="H50" s="38">
        <v>13959.95</v>
      </c>
      <c r="I50" s="38">
        <v>13849.95</v>
      </c>
      <c r="J50" s="38">
        <v>14264.05</v>
      </c>
      <c r="K50" s="38">
        <v>14374.05</v>
      </c>
      <c r="L50" s="38">
        <v>14471.099999999999</v>
      </c>
      <c r="M50" s="28">
        <v>14277</v>
      </c>
      <c r="N50" s="28">
        <v>14069.95</v>
      </c>
      <c r="O50" s="39">
        <v>223900</v>
      </c>
      <c r="P50" s="40">
        <v>0.23394874621107742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355.65</v>
      </c>
      <c r="F51" s="37">
        <v>354.0333333333333</v>
      </c>
      <c r="G51" s="38">
        <v>351.46666666666658</v>
      </c>
      <c r="H51" s="38">
        <v>347.2833333333333</v>
      </c>
      <c r="I51" s="38">
        <v>344.71666666666658</v>
      </c>
      <c r="J51" s="38">
        <v>358.21666666666658</v>
      </c>
      <c r="K51" s="38">
        <v>360.7833333333333</v>
      </c>
      <c r="L51" s="38">
        <v>364.96666666666658</v>
      </c>
      <c r="M51" s="28">
        <v>356.6</v>
      </c>
      <c r="N51" s="28">
        <v>349.85</v>
      </c>
      <c r="O51" s="39">
        <v>24890400</v>
      </c>
      <c r="P51" s="40">
        <v>-1.7758204290382155E-2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3319.6</v>
      </c>
      <c r="F52" s="37">
        <v>3296.1333333333337</v>
      </c>
      <c r="G52" s="38">
        <v>3264.5166666666673</v>
      </c>
      <c r="H52" s="38">
        <v>3209.4333333333338</v>
      </c>
      <c r="I52" s="38">
        <v>3177.8166666666675</v>
      </c>
      <c r="J52" s="38">
        <v>3351.2166666666672</v>
      </c>
      <c r="K52" s="38">
        <v>3382.833333333333</v>
      </c>
      <c r="L52" s="38">
        <v>3437.916666666667</v>
      </c>
      <c r="M52" s="28">
        <v>3327.75</v>
      </c>
      <c r="N52" s="28">
        <v>3241.05</v>
      </c>
      <c r="O52" s="39">
        <v>1810600</v>
      </c>
      <c r="P52" s="40">
        <v>-2.6559139784946235E-2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444.65</v>
      </c>
      <c r="F53" s="37">
        <v>445.84999999999997</v>
      </c>
      <c r="G53" s="38">
        <v>440.79999999999995</v>
      </c>
      <c r="H53" s="38">
        <v>436.95</v>
      </c>
      <c r="I53" s="38">
        <v>431.9</v>
      </c>
      <c r="J53" s="38">
        <v>449.69999999999993</v>
      </c>
      <c r="K53" s="38">
        <v>454.75</v>
      </c>
      <c r="L53" s="38">
        <v>458.59999999999991</v>
      </c>
      <c r="M53" s="28">
        <v>450.9</v>
      </c>
      <c r="N53" s="28">
        <v>442</v>
      </c>
      <c r="O53" s="39">
        <v>3324100</v>
      </c>
      <c r="P53" s="40">
        <v>3.2714054927302103E-2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225.2</v>
      </c>
      <c r="F54" s="37">
        <v>224.5333333333333</v>
      </c>
      <c r="G54" s="38">
        <v>222.36666666666662</v>
      </c>
      <c r="H54" s="38">
        <v>219.5333333333333</v>
      </c>
      <c r="I54" s="38">
        <v>217.36666666666662</v>
      </c>
      <c r="J54" s="38">
        <v>227.36666666666662</v>
      </c>
      <c r="K54" s="38">
        <v>229.5333333333333</v>
      </c>
      <c r="L54" s="38">
        <v>232.36666666666662</v>
      </c>
      <c r="M54" s="28">
        <v>226.7</v>
      </c>
      <c r="N54" s="28">
        <v>221.7</v>
      </c>
      <c r="O54" s="39">
        <v>42352200</v>
      </c>
      <c r="P54" s="40">
        <v>-3.1728395061728393E-2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602.65</v>
      </c>
      <c r="F55" s="37">
        <v>596.83333333333337</v>
      </c>
      <c r="G55" s="38">
        <v>589.76666666666677</v>
      </c>
      <c r="H55" s="38">
        <v>576.88333333333344</v>
      </c>
      <c r="I55" s="38">
        <v>569.81666666666683</v>
      </c>
      <c r="J55" s="38">
        <v>609.7166666666667</v>
      </c>
      <c r="K55" s="38">
        <v>616.7833333333333</v>
      </c>
      <c r="L55" s="38">
        <v>629.66666666666663</v>
      </c>
      <c r="M55" s="28">
        <v>603.9</v>
      </c>
      <c r="N55" s="28">
        <v>583.95000000000005</v>
      </c>
      <c r="O55" s="39">
        <v>3056625</v>
      </c>
      <c r="P55" s="40">
        <v>-2.336448598130841E-2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404.1</v>
      </c>
      <c r="F56" s="37">
        <v>406.75</v>
      </c>
      <c r="G56" s="38">
        <v>398.5</v>
      </c>
      <c r="H56" s="38">
        <v>392.9</v>
      </c>
      <c r="I56" s="38">
        <v>384.65</v>
      </c>
      <c r="J56" s="38">
        <v>412.35</v>
      </c>
      <c r="K56" s="38">
        <v>420.6</v>
      </c>
      <c r="L56" s="38">
        <v>426.20000000000005</v>
      </c>
      <c r="M56" s="28">
        <v>415</v>
      </c>
      <c r="N56" s="28">
        <v>401.15</v>
      </c>
      <c r="O56" s="39">
        <v>2416500</v>
      </c>
      <c r="P56" s="40">
        <v>2.9392971246006389E-2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699.8</v>
      </c>
      <c r="F57" s="37">
        <v>701.55000000000007</v>
      </c>
      <c r="G57" s="38">
        <v>690.25000000000011</v>
      </c>
      <c r="H57" s="38">
        <v>680.7</v>
      </c>
      <c r="I57" s="38">
        <v>669.40000000000009</v>
      </c>
      <c r="J57" s="38">
        <v>711.10000000000014</v>
      </c>
      <c r="K57" s="38">
        <v>722.40000000000009</v>
      </c>
      <c r="L57" s="38">
        <v>731.95000000000016</v>
      </c>
      <c r="M57" s="28">
        <v>712.85</v>
      </c>
      <c r="N57" s="28">
        <v>692</v>
      </c>
      <c r="O57" s="39">
        <v>9408750</v>
      </c>
      <c r="P57" s="40">
        <v>3.706255166712593E-2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1057.1500000000001</v>
      </c>
      <c r="F58" s="37">
        <v>1058.3166666666666</v>
      </c>
      <c r="G58" s="38">
        <v>1045.8333333333333</v>
      </c>
      <c r="H58" s="38">
        <v>1034.5166666666667</v>
      </c>
      <c r="I58" s="38">
        <v>1022.0333333333333</v>
      </c>
      <c r="J58" s="38">
        <v>1069.6333333333332</v>
      </c>
      <c r="K58" s="38">
        <v>1082.1166666666668</v>
      </c>
      <c r="L58" s="38">
        <v>1093.4333333333332</v>
      </c>
      <c r="M58" s="28">
        <v>1070.8</v>
      </c>
      <c r="N58" s="28">
        <v>1047</v>
      </c>
      <c r="O58" s="39">
        <v>10244650</v>
      </c>
      <c r="P58" s="40">
        <v>-4.5366444579043007E-2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176.4</v>
      </c>
      <c r="F59" s="37">
        <v>175.38333333333335</v>
      </c>
      <c r="G59" s="38">
        <v>173.4666666666667</v>
      </c>
      <c r="H59" s="38">
        <v>170.53333333333333</v>
      </c>
      <c r="I59" s="38">
        <v>168.61666666666667</v>
      </c>
      <c r="J59" s="38">
        <v>178.31666666666672</v>
      </c>
      <c r="K59" s="38">
        <v>180.23333333333341</v>
      </c>
      <c r="L59" s="38">
        <v>183.16666666666674</v>
      </c>
      <c r="M59" s="28">
        <v>177.3</v>
      </c>
      <c r="N59" s="28">
        <v>172.45</v>
      </c>
      <c r="O59" s="39">
        <v>37195200</v>
      </c>
      <c r="P59" s="40">
        <v>-2.3163467902051621E-2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4357.55</v>
      </c>
      <c r="F60" s="37">
        <v>4312.9666666666672</v>
      </c>
      <c r="G60" s="38">
        <v>4259.1333333333341</v>
      </c>
      <c r="H60" s="38">
        <v>4160.7166666666672</v>
      </c>
      <c r="I60" s="38">
        <v>4106.8833333333341</v>
      </c>
      <c r="J60" s="38">
        <v>4411.3833333333341</v>
      </c>
      <c r="K60" s="38">
        <v>4465.2166666666662</v>
      </c>
      <c r="L60" s="38">
        <v>4563.6333333333341</v>
      </c>
      <c r="M60" s="28">
        <v>4366.8</v>
      </c>
      <c r="N60" s="28">
        <v>4214.55</v>
      </c>
      <c r="O60" s="39">
        <v>1489100</v>
      </c>
      <c r="P60" s="40">
        <v>-8.1199481705435922E-2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1523.1</v>
      </c>
      <c r="F61" s="37">
        <v>1515.0333333333335</v>
      </c>
      <c r="G61" s="38">
        <v>1504.0666666666671</v>
      </c>
      <c r="H61" s="38">
        <v>1485.0333333333335</v>
      </c>
      <c r="I61" s="38">
        <v>1474.0666666666671</v>
      </c>
      <c r="J61" s="38">
        <v>1534.0666666666671</v>
      </c>
      <c r="K61" s="38">
        <v>1545.0333333333338</v>
      </c>
      <c r="L61" s="38">
        <v>1564.0666666666671</v>
      </c>
      <c r="M61" s="28">
        <v>1526</v>
      </c>
      <c r="N61" s="28">
        <v>1496</v>
      </c>
      <c r="O61" s="39">
        <v>2312100</v>
      </c>
      <c r="P61" s="40">
        <v>-2.8815054395765951E-2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616.70000000000005</v>
      </c>
      <c r="F62" s="37">
        <v>609.75</v>
      </c>
      <c r="G62" s="38">
        <v>600.5</v>
      </c>
      <c r="H62" s="38">
        <v>584.29999999999995</v>
      </c>
      <c r="I62" s="38">
        <v>575.04999999999995</v>
      </c>
      <c r="J62" s="38">
        <v>625.95000000000005</v>
      </c>
      <c r="K62" s="38">
        <v>635.20000000000005</v>
      </c>
      <c r="L62" s="38">
        <v>651.40000000000009</v>
      </c>
      <c r="M62" s="28">
        <v>619</v>
      </c>
      <c r="N62" s="28">
        <v>593.54999999999995</v>
      </c>
      <c r="O62" s="39">
        <v>5740800</v>
      </c>
      <c r="P62" s="40">
        <v>-6.2318238471125885E-3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800.5</v>
      </c>
      <c r="F63" s="37">
        <v>794.98333333333323</v>
      </c>
      <c r="G63" s="38">
        <v>786.06666666666649</v>
      </c>
      <c r="H63" s="38">
        <v>771.63333333333321</v>
      </c>
      <c r="I63" s="38">
        <v>762.71666666666647</v>
      </c>
      <c r="J63" s="38">
        <v>809.41666666666652</v>
      </c>
      <c r="K63" s="38">
        <v>818.33333333333326</v>
      </c>
      <c r="L63" s="38">
        <v>832.76666666666654</v>
      </c>
      <c r="M63" s="28">
        <v>803.9</v>
      </c>
      <c r="N63" s="28">
        <v>780.55</v>
      </c>
      <c r="O63" s="39">
        <v>736875</v>
      </c>
      <c r="P63" s="40">
        <v>-1.6680567139282735E-2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395.3</v>
      </c>
      <c r="F64" s="37">
        <v>395.40000000000003</v>
      </c>
      <c r="G64" s="38">
        <v>387.85000000000008</v>
      </c>
      <c r="H64" s="38">
        <v>380.40000000000003</v>
      </c>
      <c r="I64" s="38">
        <v>372.85000000000008</v>
      </c>
      <c r="J64" s="38">
        <v>402.85000000000008</v>
      </c>
      <c r="K64" s="38">
        <v>410.40000000000003</v>
      </c>
      <c r="L64" s="38">
        <v>417.85000000000008</v>
      </c>
      <c r="M64" s="28">
        <v>402.95</v>
      </c>
      <c r="N64" s="28">
        <v>387.95</v>
      </c>
      <c r="O64" s="39">
        <v>4238300</v>
      </c>
      <c r="P64" s="40">
        <v>4.4316996871741395E-3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121.05</v>
      </c>
      <c r="F65" s="37">
        <v>121</v>
      </c>
      <c r="G65" s="38">
        <v>120.25</v>
      </c>
      <c r="H65" s="38">
        <v>119.45</v>
      </c>
      <c r="I65" s="38">
        <v>118.7</v>
      </c>
      <c r="J65" s="38">
        <v>121.8</v>
      </c>
      <c r="K65" s="38">
        <v>122.55</v>
      </c>
      <c r="L65" s="38">
        <v>123.35</v>
      </c>
      <c r="M65" s="28">
        <v>121.75</v>
      </c>
      <c r="N65" s="28">
        <v>120.2</v>
      </c>
      <c r="O65" s="39">
        <v>11597400</v>
      </c>
      <c r="P65" s="40">
        <v>5.5057222394061245E-2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1030.8</v>
      </c>
      <c r="F66" s="37">
        <v>1031.5333333333335</v>
      </c>
      <c r="G66" s="38">
        <v>1017.8166666666671</v>
      </c>
      <c r="H66" s="38">
        <v>1004.8333333333335</v>
      </c>
      <c r="I66" s="38">
        <v>991.11666666666702</v>
      </c>
      <c r="J66" s="38">
        <v>1044.5166666666671</v>
      </c>
      <c r="K66" s="38">
        <v>1058.2333333333338</v>
      </c>
      <c r="L66" s="38">
        <v>1071.2166666666672</v>
      </c>
      <c r="M66" s="28">
        <v>1045.25</v>
      </c>
      <c r="N66" s="28">
        <v>1018.55</v>
      </c>
      <c r="O66" s="39">
        <v>1613400</v>
      </c>
      <c r="P66" s="40">
        <v>-4.6453900709219856E-2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565.79999999999995</v>
      </c>
      <c r="F67" s="37">
        <v>564.01666666666677</v>
      </c>
      <c r="G67" s="38">
        <v>561.18333333333351</v>
      </c>
      <c r="H67" s="38">
        <v>556.56666666666672</v>
      </c>
      <c r="I67" s="38">
        <v>553.73333333333346</v>
      </c>
      <c r="J67" s="38">
        <v>568.63333333333355</v>
      </c>
      <c r="K67" s="38">
        <v>571.46666666666681</v>
      </c>
      <c r="L67" s="38">
        <v>576.0833333333336</v>
      </c>
      <c r="M67" s="28">
        <v>566.85</v>
      </c>
      <c r="N67" s="28">
        <v>559.4</v>
      </c>
      <c r="O67" s="39">
        <v>12862500</v>
      </c>
      <c r="P67" s="40">
        <v>-8.4794758142223928E-3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1481.2</v>
      </c>
      <c r="F68" s="37">
        <v>1468.0666666666666</v>
      </c>
      <c r="G68" s="38">
        <v>1448.1333333333332</v>
      </c>
      <c r="H68" s="38">
        <v>1415.0666666666666</v>
      </c>
      <c r="I68" s="38">
        <v>1395.1333333333332</v>
      </c>
      <c r="J68" s="38">
        <v>1501.1333333333332</v>
      </c>
      <c r="K68" s="38">
        <v>1521.0666666666666</v>
      </c>
      <c r="L68" s="38">
        <v>1554.1333333333332</v>
      </c>
      <c r="M68" s="28">
        <v>1488</v>
      </c>
      <c r="N68" s="28">
        <v>1435</v>
      </c>
      <c r="O68" s="39">
        <v>913500</v>
      </c>
      <c r="P68" s="40">
        <v>0.11606597434331094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2230.9499999999998</v>
      </c>
      <c r="F69" s="37">
        <v>2234.7999999999997</v>
      </c>
      <c r="G69" s="38">
        <v>2216.2999999999993</v>
      </c>
      <c r="H69" s="38">
        <v>2201.6499999999996</v>
      </c>
      <c r="I69" s="38">
        <v>2183.1499999999992</v>
      </c>
      <c r="J69" s="38">
        <v>2249.4499999999994</v>
      </c>
      <c r="K69" s="38">
        <v>2267.9500000000003</v>
      </c>
      <c r="L69" s="38">
        <v>2282.5999999999995</v>
      </c>
      <c r="M69" s="28">
        <v>2253.3000000000002</v>
      </c>
      <c r="N69" s="28">
        <v>2220.15</v>
      </c>
      <c r="O69" s="39">
        <v>1844000</v>
      </c>
      <c r="P69" s="40">
        <v>1.4580467675378267E-2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284.35000000000002</v>
      </c>
      <c r="F70" s="37">
        <v>283.86666666666667</v>
      </c>
      <c r="G70" s="38">
        <v>281.38333333333333</v>
      </c>
      <c r="H70" s="38">
        <v>278.41666666666663</v>
      </c>
      <c r="I70" s="38">
        <v>275.93333333333328</v>
      </c>
      <c r="J70" s="38">
        <v>286.83333333333337</v>
      </c>
      <c r="K70" s="38">
        <v>289.31666666666672</v>
      </c>
      <c r="L70" s="38">
        <v>292.28333333333342</v>
      </c>
      <c r="M70" s="28">
        <v>286.35000000000002</v>
      </c>
      <c r="N70" s="28">
        <v>280.89999999999998</v>
      </c>
      <c r="O70" s="39">
        <v>15274300</v>
      </c>
      <c r="P70" s="40">
        <v>2.0906994619523445E-2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4413.6499999999996</v>
      </c>
      <c r="F71" s="37">
        <v>4416.0999999999995</v>
      </c>
      <c r="G71" s="38">
        <v>4373.7499999999991</v>
      </c>
      <c r="H71" s="38">
        <v>4333.8499999999995</v>
      </c>
      <c r="I71" s="38">
        <v>4291.4999999999991</v>
      </c>
      <c r="J71" s="38">
        <v>4455.9999999999991</v>
      </c>
      <c r="K71" s="38">
        <v>4498.3499999999995</v>
      </c>
      <c r="L71" s="38">
        <v>4538.2499999999991</v>
      </c>
      <c r="M71" s="28">
        <v>4458.45</v>
      </c>
      <c r="N71" s="28">
        <v>4376.2</v>
      </c>
      <c r="O71" s="39">
        <v>2369000</v>
      </c>
      <c r="P71" s="40">
        <v>-8.9939343233633139E-3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4424.2</v>
      </c>
      <c r="F72" s="37">
        <v>4420.95</v>
      </c>
      <c r="G72" s="38">
        <v>4333.2</v>
      </c>
      <c r="H72" s="38">
        <v>4242.2</v>
      </c>
      <c r="I72" s="38">
        <v>4154.45</v>
      </c>
      <c r="J72" s="38">
        <v>4511.95</v>
      </c>
      <c r="K72" s="38">
        <v>4599.7</v>
      </c>
      <c r="L72" s="38">
        <v>4690.7</v>
      </c>
      <c r="M72" s="28">
        <v>4508.7</v>
      </c>
      <c r="N72" s="28">
        <v>4329.95</v>
      </c>
      <c r="O72" s="39">
        <v>507125</v>
      </c>
      <c r="P72" s="40">
        <v>-4.0217648450437661E-2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356.85</v>
      </c>
      <c r="F73" s="37">
        <v>353.91666666666669</v>
      </c>
      <c r="G73" s="38">
        <v>349.93333333333339</v>
      </c>
      <c r="H73" s="38">
        <v>343.01666666666671</v>
      </c>
      <c r="I73" s="38">
        <v>339.03333333333342</v>
      </c>
      <c r="J73" s="38">
        <v>360.83333333333337</v>
      </c>
      <c r="K73" s="38">
        <v>364.81666666666661</v>
      </c>
      <c r="L73" s="38">
        <v>371.73333333333335</v>
      </c>
      <c r="M73" s="28">
        <v>357.9</v>
      </c>
      <c r="N73" s="28">
        <v>347</v>
      </c>
      <c r="O73" s="39">
        <v>38058900</v>
      </c>
      <c r="P73" s="40">
        <v>-3.0718157750977013E-2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3954.5</v>
      </c>
      <c r="F74" s="37">
        <v>3938.7999999999997</v>
      </c>
      <c r="G74" s="38">
        <v>3913.1999999999994</v>
      </c>
      <c r="H74" s="38">
        <v>3871.8999999999996</v>
      </c>
      <c r="I74" s="38">
        <v>3846.2999999999993</v>
      </c>
      <c r="J74" s="38">
        <v>3980.0999999999995</v>
      </c>
      <c r="K74" s="38">
        <v>4005.7</v>
      </c>
      <c r="L74" s="38">
        <v>4046.9999999999995</v>
      </c>
      <c r="M74" s="28">
        <v>3964.4</v>
      </c>
      <c r="N74" s="28">
        <v>3897.5</v>
      </c>
      <c r="O74" s="39">
        <v>3144500</v>
      </c>
      <c r="P74" s="40">
        <v>-1.7842501854526998E-2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2368.65</v>
      </c>
      <c r="F75" s="37">
        <v>2360.2166666666667</v>
      </c>
      <c r="G75" s="38">
        <v>2337.4333333333334</v>
      </c>
      <c r="H75" s="38">
        <v>2306.2166666666667</v>
      </c>
      <c r="I75" s="38">
        <v>2283.4333333333334</v>
      </c>
      <c r="J75" s="38">
        <v>2391.4333333333334</v>
      </c>
      <c r="K75" s="38">
        <v>2414.2166666666672</v>
      </c>
      <c r="L75" s="38">
        <v>2445.4333333333334</v>
      </c>
      <c r="M75" s="28">
        <v>2383</v>
      </c>
      <c r="N75" s="28">
        <v>2329</v>
      </c>
      <c r="O75" s="39">
        <v>3452400</v>
      </c>
      <c r="P75" s="40">
        <v>-3.9382005452893061E-3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1737.4</v>
      </c>
      <c r="F76" s="37">
        <v>1740.8</v>
      </c>
      <c r="G76" s="38">
        <v>1723.5</v>
      </c>
      <c r="H76" s="38">
        <v>1709.6000000000001</v>
      </c>
      <c r="I76" s="38">
        <v>1692.3000000000002</v>
      </c>
      <c r="J76" s="38">
        <v>1754.6999999999998</v>
      </c>
      <c r="K76" s="38">
        <v>1771.9999999999995</v>
      </c>
      <c r="L76" s="38">
        <v>1785.8999999999996</v>
      </c>
      <c r="M76" s="28">
        <v>1758.1</v>
      </c>
      <c r="N76" s="28">
        <v>1726.9</v>
      </c>
      <c r="O76" s="39">
        <v>5840450</v>
      </c>
      <c r="P76" s="40">
        <v>-2.1651004238068913E-2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157.05000000000001</v>
      </c>
      <c r="F77" s="37">
        <v>156.85</v>
      </c>
      <c r="G77" s="38">
        <v>155.89999999999998</v>
      </c>
      <c r="H77" s="38">
        <v>154.74999999999997</v>
      </c>
      <c r="I77" s="38">
        <v>153.79999999999995</v>
      </c>
      <c r="J77" s="38">
        <v>158</v>
      </c>
      <c r="K77" s="38">
        <v>158.94999999999999</v>
      </c>
      <c r="L77" s="38">
        <v>160.10000000000002</v>
      </c>
      <c r="M77" s="28">
        <v>157.80000000000001</v>
      </c>
      <c r="N77" s="28">
        <v>155.69999999999999</v>
      </c>
      <c r="O77" s="39">
        <v>20725200</v>
      </c>
      <c r="P77" s="40">
        <v>-2.6547176192086575E-2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98.5</v>
      </c>
      <c r="F78" s="37">
        <v>97.100000000000009</v>
      </c>
      <c r="G78" s="38">
        <v>95.350000000000023</v>
      </c>
      <c r="H78" s="38">
        <v>92.200000000000017</v>
      </c>
      <c r="I78" s="38">
        <v>90.450000000000031</v>
      </c>
      <c r="J78" s="38">
        <v>100.25000000000001</v>
      </c>
      <c r="K78" s="38">
        <v>101.99999999999999</v>
      </c>
      <c r="L78" s="38">
        <v>105.15</v>
      </c>
      <c r="M78" s="28">
        <v>98.85</v>
      </c>
      <c r="N78" s="28">
        <v>93.95</v>
      </c>
      <c r="O78" s="39">
        <v>59880000</v>
      </c>
      <c r="P78" s="40">
        <v>-7.24907063197026E-2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126.05</v>
      </c>
      <c r="F79" s="37">
        <v>125.86666666666667</v>
      </c>
      <c r="G79" s="38">
        <v>124.23333333333335</v>
      </c>
      <c r="H79" s="38">
        <v>122.41666666666667</v>
      </c>
      <c r="I79" s="38">
        <v>120.78333333333335</v>
      </c>
      <c r="J79" s="38">
        <v>127.68333333333335</v>
      </c>
      <c r="K79" s="38">
        <v>129.31666666666666</v>
      </c>
      <c r="L79" s="38">
        <v>131.13333333333335</v>
      </c>
      <c r="M79" s="28">
        <v>127.5</v>
      </c>
      <c r="N79" s="28">
        <v>124.05</v>
      </c>
      <c r="O79" s="39">
        <v>15641600</v>
      </c>
      <c r="P79" s="40">
        <v>1.9142808741317973E-2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147.94999999999999</v>
      </c>
      <c r="F80" s="37">
        <v>146.35</v>
      </c>
      <c r="G80" s="38">
        <v>144.6</v>
      </c>
      <c r="H80" s="38">
        <v>141.25</v>
      </c>
      <c r="I80" s="38">
        <v>139.5</v>
      </c>
      <c r="J80" s="38">
        <v>149.69999999999999</v>
      </c>
      <c r="K80" s="38">
        <v>151.44999999999999</v>
      </c>
      <c r="L80" s="38">
        <v>154.79999999999998</v>
      </c>
      <c r="M80" s="28">
        <v>148.1</v>
      </c>
      <c r="N80" s="28">
        <v>143</v>
      </c>
      <c r="O80" s="39">
        <v>35398300</v>
      </c>
      <c r="P80" s="40">
        <v>1.6643307638402244E-2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448.9</v>
      </c>
      <c r="F81" s="37">
        <v>447.95</v>
      </c>
      <c r="G81" s="38">
        <v>443.09999999999997</v>
      </c>
      <c r="H81" s="38">
        <v>437.29999999999995</v>
      </c>
      <c r="I81" s="38">
        <v>432.44999999999993</v>
      </c>
      <c r="J81" s="38">
        <v>453.75</v>
      </c>
      <c r="K81" s="38">
        <v>458.6</v>
      </c>
      <c r="L81" s="38">
        <v>464.40000000000003</v>
      </c>
      <c r="M81" s="28">
        <v>452.8</v>
      </c>
      <c r="N81" s="28">
        <v>442.15</v>
      </c>
      <c r="O81" s="39">
        <v>7041450</v>
      </c>
      <c r="P81" s="40">
        <v>9.8960910440376044E-3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38.6</v>
      </c>
      <c r="F82" s="37">
        <v>38.516666666666673</v>
      </c>
      <c r="G82" s="38">
        <v>38.233333333333348</v>
      </c>
      <c r="H82" s="38">
        <v>37.866666666666674</v>
      </c>
      <c r="I82" s="38">
        <v>37.58333333333335</v>
      </c>
      <c r="J82" s="38">
        <v>38.883333333333347</v>
      </c>
      <c r="K82" s="38">
        <v>39.166666666666664</v>
      </c>
      <c r="L82" s="38">
        <v>39.533333333333346</v>
      </c>
      <c r="M82" s="28">
        <v>38.799999999999997</v>
      </c>
      <c r="N82" s="28">
        <v>38.15</v>
      </c>
      <c r="O82" s="39">
        <v>102735000</v>
      </c>
      <c r="P82" s="40">
        <v>-1.2329656067488644E-2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708.8</v>
      </c>
      <c r="F83" s="37">
        <v>710.2833333333333</v>
      </c>
      <c r="G83" s="38">
        <v>699.56666666666661</v>
      </c>
      <c r="H83" s="38">
        <v>690.33333333333326</v>
      </c>
      <c r="I83" s="38">
        <v>679.61666666666656</v>
      </c>
      <c r="J83" s="38">
        <v>719.51666666666665</v>
      </c>
      <c r="K83" s="38">
        <v>730.23333333333335</v>
      </c>
      <c r="L83" s="38">
        <v>739.4666666666667</v>
      </c>
      <c r="M83" s="28">
        <v>721</v>
      </c>
      <c r="N83" s="28">
        <v>701.05</v>
      </c>
      <c r="O83" s="39">
        <v>2819700</v>
      </c>
      <c r="P83" s="40">
        <v>-4.196113074204947E-2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748.7</v>
      </c>
      <c r="F84" s="37">
        <v>740.43333333333339</v>
      </c>
      <c r="G84" s="38">
        <v>730.06666666666683</v>
      </c>
      <c r="H84" s="38">
        <v>711.43333333333339</v>
      </c>
      <c r="I84" s="38">
        <v>701.06666666666683</v>
      </c>
      <c r="J84" s="38">
        <v>759.06666666666683</v>
      </c>
      <c r="K84" s="38">
        <v>769.43333333333339</v>
      </c>
      <c r="L84" s="38">
        <v>788.06666666666683</v>
      </c>
      <c r="M84" s="28">
        <v>750.8</v>
      </c>
      <c r="N84" s="28">
        <v>721.8</v>
      </c>
      <c r="O84" s="39">
        <v>9511500</v>
      </c>
      <c r="P84" s="40">
        <v>-1.7711453062067541E-2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1533.3</v>
      </c>
      <c r="F85" s="37">
        <v>1509.6333333333332</v>
      </c>
      <c r="G85" s="38">
        <v>1481.3166666666664</v>
      </c>
      <c r="H85" s="38">
        <v>1429.3333333333333</v>
      </c>
      <c r="I85" s="38">
        <v>1401.0166666666664</v>
      </c>
      <c r="J85" s="38">
        <v>1561.6166666666663</v>
      </c>
      <c r="K85" s="38">
        <v>1589.9333333333329</v>
      </c>
      <c r="L85" s="38">
        <v>1641.9166666666663</v>
      </c>
      <c r="M85" s="28">
        <v>1537.95</v>
      </c>
      <c r="N85" s="28">
        <v>1457.65</v>
      </c>
      <c r="O85" s="39">
        <v>4998500</v>
      </c>
      <c r="P85" s="40">
        <v>-8.1898497452763275E-3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307.39999999999998</v>
      </c>
      <c r="F86" s="37">
        <v>305.06666666666666</v>
      </c>
      <c r="G86" s="38">
        <v>300.33333333333331</v>
      </c>
      <c r="H86" s="38">
        <v>293.26666666666665</v>
      </c>
      <c r="I86" s="38">
        <v>288.5333333333333</v>
      </c>
      <c r="J86" s="38">
        <v>312.13333333333333</v>
      </c>
      <c r="K86" s="38">
        <v>316.86666666666667</v>
      </c>
      <c r="L86" s="38">
        <v>323.93333333333334</v>
      </c>
      <c r="M86" s="28">
        <v>309.8</v>
      </c>
      <c r="N86" s="28">
        <v>298</v>
      </c>
      <c r="O86" s="39">
        <v>11322750</v>
      </c>
      <c r="P86" s="40">
        <v>1.0963409620391941E-3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1608.8</v>
      </c>
      <c r="F87" s="37">
        <v>1604.3499999999997</v>
      </c>
      <c r="G87" s="38">
        <v>1591.5999999999995</v>
      </c>
      <c r="H87" s="38">
        <v>1574.3999999999999</v>
      </c>
      <c r="I87" s="38">
        <v>1561.6499999999996</v>
      </c>
      <c r="J87" s="38">
        <v>1621.5499999999993</v>
      </c>
      <c r="K87" s="38">
        <v>1634.2999999999997</v>
      </c>
      <c r="L87" s="38">
        <v>1651.4999999999991</v>
      </c>
      <c r="M87" s="28">
        <v>1617.1</v>
      </c>
      <c r="N87" s="28">
        <v>1587.15</v>
      </c>
      <c r="O87" s="39">
        <v>10727400</v>
      </c>
      <c r="P87" s="40">
        <v>-2.8258565877781702E-3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263.8</v>
      </c>
      <c r="F88" s="37">
        <v>261.36666666666662</v>
      </c>
      <c r="G88" s="38">
        <v>256.73333333333323</v>
      </c>
      <c r="H88" s="38">
        <v>249.66666666666663</v>
      </c>
      <c r="I88" s="38">
        <v>245.03333333333325</v>
      </c>
      <c r="J88" s="38">
        <v>268.43333333333322</v>
      </c>
      <c r="K88" s="38">
        <v>273.06666666666655</v>
      </c>
      <c r="L88" s="38">
        <v>280.13333333333321</v>
      </c>
      <c r="M88" s="28">
        <v>266</v>
      </c>
      <c r="N88" s="28">
        <v>254.3</v>
      </c>
      <c r="O88" s="39">
        <v>2471800</v>
      </c>
      <c r="P88" s="40">
        <v>4.4540229885057472E-2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505.1</v>
      </c>
      <c r="F89" s="37">
        <v>508.63333333333338</v>
      </c>
      <c r="G89" s="38">
        <v>500.26666666666677</v>
      </c>
      <c r="H89" s="38">
        <v>495.43333333333339</v>
      </c>
      <c r="I89" s="38">
        <v>487.06666666666678</v>
      </c>
      <c r="J89" s="38">
        <v>513.4666666666667</v>
      </c>
      <c r="K89" s="38">
        <v>521.83333333333348</v>
      </c>
      <c r="L89" s="38">
        <v>526.66666666666674</v>
      </c>
      <c r="M89" s="28">
        <v>517</v>
      </c>
      <c r="N89" s="28">
        <v>503.8</v>
      </c>
      <c r="O89" s="39">
        <v>3818750</v>
      </c>
      <c r="P89" s="40">
        <v>0.18686868686868688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1469</v>
      </c>
      <c r="F90" s="37">
        <v>1445</v>
      </c>
      <c r="G90" s="38">
        <v>1404</v>
      </c>
      <c r="H90" s="38">
        <v>1339</v>
      </c>
      <c r="I90" s="38">
        <v>1298</v>
      </c>
      <c r="J90" s="38">
        <v>1510</v>
      </c>
      <c r="K90" s="38">
        <v>1551</v>
      </c>
      <c r="L90" s="38">
        <v>1616</v>
      </c>
      <c r="M90" s="28">
        <v>1486</v>
      </c>
      <c r="N90" s="28">
        <v>1380</v>
      </c>
      <c r="O90" s="39">
        <v>2219200</v>
      </c>
      <c r="P90" s="40">
        <v>0.19001528273051452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1140</v>
      </c>
      <c r="F91" s="37">
        <v>1126.6333333333334</v>
      </c>
      <c r="G91" s="38">
        <v>1110.2666666666669</v>
      </c>
      <c r="H91" s="38">
        <v>1080.5333333333335</v>
      </c>
      <c r="I91" s="38">
        <v>1064.166666666667</v>
      </c>
      <c r="J91" s="38">
        <v>1156.3666666666668</v>
      </c>
      <c r="K91" s="38">
        <v>1172.7333333333331</v>
      </c>
      <c r="L91" s="38">
        <v>1202.4666666666667</v>
      </c>
      <c r="M91" s="28">
        <v>1143</v>
      </c>
      <c r="N91" s="28">
        <v>1096.9000000000001</v>
      </c>
      <c r="O91" s="39">
        <v>5161500</v>
      </c>
      <c r="P91" s="40">
        <v>1.6495245488065205E-3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1202.6500000000001</v>
      </c>
      <c r="F92" s="37">
        <v>1198.1833333333334</v>
      </c>
      <c r="G92" s="38">
        <v>1191.8666666666668</v>
      </c>
      <c r="H92" s="38">
        <v>1181.0833333333335</v>
      </c>
      <c r="I92" s="38">
        <v>1174.7666666666669</v>
      </c>
      <c r="J92" s="38">
        <v>1208.9666666666667</v>
      </c>
      <c r="K92" s="38">
        <v>1215.2833333333333</v>
      </c>
      <c r="L92" s="38">
        <v>1226.0666666666666</v>
      </c>
      <c r="M92" s="28">
        <v>1204.5</v>
      </c>
      <c r="N92" s="28">
        <v>1187.4000000000001</v>
      </c>
      <c r="O92" s="39">
        <v>20658400</v>
      </c>
      <c r="P92" s="40">
        <v>-4.1168927583181483E-3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2299.85</v>
      </c>
      <c r="F93" s="37">
        <v>2300.0333333333333</v>
      </c>
      <c r="G93" s="38">
        <v>2275.4666666666667</v>
      </c>
      <c r="H93" s="38">
        <v>2251.0833333333335</v>
      </c>
      <c r="I93" s="38">
        <v>2226.5166666666669</v>
      </c>
      <c r="J93" s="38">
        <v>2324.4166666666665</v>
      </c>
      <c r="K93" s="38">
        <v>2348.9833333333331</v>
      </c>
      <c r="L93" s="38">
        <v>2373.3666666666663</v>
      </c>
      <c r="M93" s="28">
        <v>2324.6</v>
      </c>
      <c r="N93" s="28">
        <v>2275.65</v>
      </c>
      <c r="O93" s="39">
        <v>25559400</v>
      </c>
      <c r="P93" s="40">
        <v>-9.2564597530060237E-3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2195.1999999999998</v>
      </c>
      <c r="F94" s="37">
        <v>2182.25</v>
      </c>
      <c r="G94" s="38">
        <v>2150.0500000000002</v>
      </c>
      <c r="H94" s="38">
        <v>2104.9</v>
      </c>
      <c r="I94" s="38">
        <v>2072.7000000000003</v>
      </c>
      <c r="J94" s="38">
        <v>2227.4</v>
      </c>
      <c r="K94" s="38">
        <v>2259.6</v>
      </c>
      <c r="L94" s="38">
        <v>2304.75</v>
      </c>
      <c r="M94" s="28">
        <v>2214.4499999999998</v>
      </c>
      <c r="N94" s="28">
        <v>2137.1</v>
      </c>
      <c r="O94" s="39">
        <v>2661600</v>
      </c>
      <c r="P94" s="40">
        <v>2.9075162387875039E-2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1443.25</v>
      </c>
      <c r="F95" s="37">
        <v>1441.3166666666668</v>
      </c>
      <c r="G95" s="38">
        <v>1433.3333333333337</v>
      </c>
      <c r="H95" s="38">
        <v>1423.416666666667</v>
      </c>
      <c r="I95" s="38">
        <v>1415.4333333333338</v>
      </c>
      <c r="J95" s="38">
        <v>1451.2333333333336</v>
      </c>
      <c r="K95" s="38">
        <v>1459.2166666666667</v>
      </c>
      <c r="L95" s="38">
        <v>1469.1333333333334</v>
      </c>
      <c r="M95" s="28">
        <v>1449.3</v>
      </c>
      <c r="N95" s="28">
        <v>1431.4</v>
      </c>
      <c r="O95" s="39">
        <v>44321750</v>
      </c>
      <c r="P95" s="40">
        <v>-2.7362043161299667E-2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519.65</v>
      </c>
      <c r="F96" s="37">
        <v>517.79999999999995</v>
      </c>
      <c r="G96" s="38">
        <v>511.54999999999995</v>
      </c>
      <c r="H96" s="38">
        <v>503.45</v>
      </c>
      <c r="I96" s="38">
        <v>497.2</v>
      </c>
      <c r="J96" s="38">
        <v>525.89999999999986</v>
      </c>
      <c r="K96" s="38">
        <v>532.14999999999986</v>
      </c>
      <c r="L96" s="38">
        <v>540.24999999999989</v>
      </c>
      <c r="M96" s="28">
        <v>524.04999999999995</v>
      </c>
      <c r="N96" s="28">
        <v>509.7</v>
      </c>
      <c r="O96" s="39">
        <v>36264800</v>
      </c>
      <c r="P96" s="40">
        <v>4.3720517934593348E-2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2380.0500000000002</v>
      </c>
      <c r="F97" s="37">
        <v>2370.4333333333329</v>
      </c>
      <c r="G97" s="38">
        <v>2354.016666666666</v>
      </c>
      <c r="H97" s="38">
        <v>2327.9833333333331</v>
      </c>
      <c r="I97" s="38">
        <v>2311.5666666666662</v>
      </c>
      <c r="J97" s="38">
        <v>2396.4666666666658</v>
      </c>
      <c r="K97" s="38">
        <v>2412.8833333333328</v>
      </c>
      <c r="L97" s="38">
        <v>2438.9166666666656</v>
      </c>
      <c r="M97" s="28">
        <v>2386.85</v>
      </c>
      <c r="N97" s="28">
        <v>2344.4</v>
      </c>
      <c r="O97" s="39">
        <v>3311100</v>
      </c>
      <c r="P97" s="40">
        <v>-2.4741539277193601E-2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574</v>
      </c>
      <c r="F98" s="37">
        <v>571.51666666666665</v>
      </c>
      <c r="G98" s="38">
        <v>566.68333333333328</v>
      </c>
      <c r="H98" s="38">
        <v>559.36666666666667</v>
      </c>
      <c r="I98" s="38">
        <v>554.5333333333333</v>
      </c>
      <c r="J98" s="38">
        <v>578.83333333333326</v>
      </c>
      <c r="K98" s="38">
        <v>583.66666666666674</v>
      </c>
      <c r="L98" s="38">
        <v>590.98333333333323</v>
      </c>
      <c r="M98" s="28">
        <v>576.35</v>
      </c>
      <c r="N98" s="28">
        <v>564.20000000000005</v>
      </c>
      <c r="O98" s="39">
        <v>34152750</v>
      </c>
      <c r="P98" s="40">
        <v>4.8709514170040486E-3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115.8</v>
      </c>
      <c r="F99" s="37">
        <v>115.81666666666666</v>
      </c>
      <c r="G99" s="38">
        <v>114.73333333333332</v>
      </c>
      <c r="H99" s="38">
        <v>113.66666666666666</v>
      </c>
      <c r="I99" s="38">
        <v>112.58333333333331</v>
      </c>
      <c r="J99" s="38">
        <v>116.88333333333333</v>
      </c>
      <c r="K99" s="38">
        <v>117.96666666666667</v>
      </c>
      <c r="L99" s="38">
        <v>119.03333333333333</v>
      </c>
      <c r="M99" s="28">
        <v>116.9</v>
      </c>
      <c r="N99" s="28">
        <v>114.75</v>
      </c>
      <c r="O99" s="39">
        <v>17939600</v>
      </c>
      <c r="P99" s="40">
        <v>3.497891342098735E-2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278.45</v>
      </c>
      <c r="F100" s="37">
        <v>276.5333333333333</v>
      </c>
      <c r="G100" s="38">
        <v>273.71666666666658</v>
      </c>
      <c r="H100" s="38">
        <v>268.98333333333329</v>
      </c>
      <c r="I100" s="38">
        <v>266.16666666666657</v>
      </c>
      <c r="J100" s="38">
        <v>281.26666666666659</v>
      </c>
      <c r="K100" s="38">
        <v>284.08333333333331</v>
      </c>
      <c r="L100" s="38">
        <v>288.81666666666661</v>
      </c>
      <c r="M100" s="28">
        <v>279.35000000000002</v>
      </c>
      <c r="N100" s="28">
        <v>271.8</v>
      </c>
      <c r="O100" s="39">
        <v>14423400</v>
      </c>
      <c r="P100" s="40">
        <v>-1.6025050653895746E-2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2078.9</v>
      </c>
      <c r="F101" s="37">
        <v>2068.0833333333335</v>
      </c>
      <c r="G101" s="38">
        <v>2051.2666666666669</v>
      </c>
      <c r="H101" s="38">
        <v>2023.6333333333334</v>
      </c>
      <c r="I101" s="38">
        <v>2006.8166666666668</v>
      </c>
      <c r="J101" s="38">
        <v>2095.7166666666672</v>
      </c>
      <c r="K101" s="38">
        <v>2112.5333333333338</v>
      </c>
      <c r="L101" s="38">
        <v>2140.166666666667</v>
      </c>
      <c r="M101" s="28">
        <v>2084.9</v>
      </c>
      <c r="N101" s="28">
        <v>2040.45</v>
      </c>
      <c r="O101" s="39">
        <v>13459800</v>
      </c>
      <c r="P101" s="40">
        <v>3.5162198329564853E-2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39862.800000000003</v>
      </c>
      <c r="F102" s="37">
        <v>40008.1</v>
      </c>
      <c r="G102" s="38">
        <v>39554.699999999997</v>
      </c>
      <c r="H102" s="38">
        <v>39246.6</v>
      </c>
      <c r="I102" s="38">
        <v>38793.199999999997</v>
      </c>
      <c r="J102" s="38">
        <v>40316.199999999997</v>
      </c>
      <c r="K102" s="38">
        <v>40769.600000000006</v>
      </c>
      <c r="L102" s="38">
        <v>41077.699999999997</v>
      </c>
      <c r="M102" s="28">
        <v>40461.5</v>
      </c>
      <c r="N102" s="28">
        <v>39700</v>
      </c>
      <c r="O102" s="39">
        <v>9435</v>
      </c>
      <c r="P102" s="40">
        <v>0.10350877192982456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157.44999999999999</v>
      </c>
      <c r="F103" s="37">
        <v>157.74999999999997</v>
      </c>
      <c r="G103" s="38">
        <v>154.89999999999995</v>
      </c>
      <c r="H103" s="38">
        <v>152.34999999999997</v>
      </c>
      <c r="I103" s="38">
        <v>149.49999999999994</v>
      </c>
      <c r="J103" s="38">
        <v>160.29999999999995</v>
      </c>
      <c r="K103" s="38">
        <v>163.14999999999998</v>
      </c>
      <c r="L103" s="38">
        <v>165.69999999999996</v>
      </c>
      <c r="M103" s="28">
        <v>160.6</v>
      </c>
      <c r="N103" s="28">
        <v>155.19999999999999</v>
      </c>
      <c r="O103" s="39">
        <v>40882800</v>
      </c>
      <c r="P103" s="40">
        <v>1.4851866102347056E-2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709.8</v>
      </c>
      <c r="F104" s="37">
        <v>708.69999999999993</v>
      </c>
      <c r="G104" s="38">
        <v>704.39999999999986</v>
      </c>
      <c r="H104" s="38">
        <v>698.99999999999989</v>
      </c>
      <c r="I104" s="38">
        <v>694.69999999999982</v>
      </c>
      <c r="J104" s="38">
        <v>714.09999999999991</v>
      </c>
      <c r="K104" s="38">
        <v>718.39999999999986</v>
      </c>
      <c r="L104" s="38">
        <v>723.8</v>
      </c>
      <c r="M104" s="28">
        <v>713</v>
      </c>
      <c r="N104" s="28">
        <v>703.3</v>
      </c>
      <c r="O104" s="39">
        <v>123285250</v>
      </c>
      <c r="P104" s="40">
        <v>-1.7219646399877237E-2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1220.4000000000001</v>
      </c>
      <c r="F105" s="37">
        <v>1227.4666666666667</v>
      </c>
      <c r="G105" s="38">
        <v>1204.9333333333334</v>
      </c>
      <c r="H105" s="38">
        <v>1189.4666666666667</v>
      </c>
      <c r="I105" s="38">
        <v>1166.9333333333334</v>
      </c>
      <c r="J105" s="38">
        <v>1242.9333333333334</v>
      </c>
      <c r="K105" s="38">
        <v>1265.4666666666667</v>
      </c>
      <c r="L105" s="38">
        <v>1280.9333333333334</v>
      </c>
      <c r="M105" s="28">
        <v>1250</v>
      </c>
      <c r="N105" s="28">
        <v>1212</v>
      </c>
      <c r="O105" s="39">
        <v>3975875</v>
      </c>
      <c r="P105" s="40">
        <v>5.9216485507246376E-2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470.2</v>
      </c>
      <c r="F106" s="37">
        <v>468.2833333333333</v>
      </c>
      <c r="G106" s="38">
        <v>463.91666666666663</v>
      </c>
      <c r="H106" s="38">
        <v>457.63333333333333</v>
      </c>
      <c r="I106" s="38">
        <v>453.26666666666665</v>
      </c>
      <c r="J106" s="38">
        <v>474.56666666666661</v>
      </c>
      <c r="K106" s="38">
        <v>478.93333333333328</v>
      </c>
      <c r="L106" s="38">
        <v>485.21666666666658</v>
      </c>
      <c r="M106" s="28">
        <v>472.65</v>
      </c>
      <c r="N106" s="28">
        <v>462</v>
      </c>
      <c r="O106" s="39">
        <v>8641500</v>
      </c>
      <c r="P106" s="40">
        <v>5.4101221640488655E-3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10.35</v>
      </c>
      <c r="F107" s="37">
        <v>10.299999999999999</v>
      </c>
      <c r="G107" s="38">
        <v>10.199999999999998</v>
      </c>
      <c r="H107" s="38">
        <v>10.049999999999999</v>
      </c>
      <c r="I107" s="38">
        <v>9.9499999999999975</v>
      </c>
      <c r="J107" s="38">
        <v>10.449999999999998</v>
      </c>
      <c r="K107" s="38">
        <v>10.549999999999999</v>
      </c>
      <c r="L107" s="38">
        <v>10.699999999999998</v>
      </c>
      <c r="M107" s="28">
        <v>10.4</v>
      </c>
      <c r="N107" s="28">
        <v>10.15</v>
      </c>
      <c r="O107" s="39">
        <v>811020000</v>
      </c>
      <c r="P107" s="40">
        <v>2.6828212894850715E-3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59.15</v>
      </c>
      <c r="F108" s="37">
        <v>58.166666666666664</v>
      </c>
      <c r="G108" s="38">
        <v>56.983333333333327</v>
      </c>
      <c r="H108" s="38">
        <v>54.816666666666663</v>
      </c>
      <c r="I108" s="38">
        <v>53.633333333333326</v>
      </c>
      <c r="J108" s="38">
        <v>60.333333333333329</v>
      </c>
      <c r="K108" s="38">
        <v>61.516666666666666</v>
      </c>
      <c r="L108" s="38">
        <v>63.68333333333333</v>
      </c>
      <c r="M108" s="28">
        <v>59.35</v>
      </c>
      <c r="N108" s="28">
        <v>56</v>
      </c>
      <c r="O108" s="39">
        <v>89320000</v>
      </c>
      <c r="P108" s="40">
        <v>5.1766824217870811E-3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42.25</v>
      </c>
      <c r="F109" s="37">
        <v>41.966666666666669</v>
      </c>
      <c r="G109" s="38">
        <v>41.533333333333339</v>
      </c>
      <c r="H109" s="38">
        <v>40.81666666666667</v>
      </c>
      <c r="I109" s="38">
        <v>40.38333333333334</v>
      </c>
      <c r="J109" s="38">
        <v>42.683333333333337</v>
      </c>
      <c r="K109" s="38">
        <v>43.116666666666674</v>
      </c>
      <c r="L109" s="38">
        <v>43.833333333333336</v>
      </c>
      <c r="M109" s="28">
        <v>42.4</v>
      </c>
      <c r="N109" s="28">
        <v>41.25</v>
      </c>
      <c r="O109" s="39">
        <v>159185100</v>
      </c>
      <c r="P109" s="40">
        <v>-1.5311727547377094E-2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223.7</v>
      </c>
      <c r="F110" s="37">
        <v>223.31666666666669</v>
      </c>
      <c r="G110" s="38">
        <v>220.73333333333338</v>
      </c>
      <c r="H110" s="38">
        <v>217.76666666666668</v>
      </c>
      <c r="I110" s="38">
        <v>215.18333333333337</v>
      </c>
      <c r="J110" s="38">
        <v>226.28333333333339</v>
      </c>
      <c r="K110" s="38">
        <v>228.8666666666667</v>
      </c>
      <c r="L110" s="38">
        <v>231.8333333333334</v>
      </c>
      <c r="M110" s="28">
        <v>225.9</v>
      </c>
      <c r="N110" s="28">
        <v>220.35</v>
      </c>
      <c r="O110" s="39">
        <v>38970000</v>
      </c>
      <c r="P110" s="40">
        <v>-1.9208605455243949E-3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390.75</v>
      </c>
      <c r="F111" s="37">
        <v>388.2166666666667</v>
      </c>
      <c r="G111" s="38">
        <v>383.63333333333338</v>
      </c>
      <c r="H111" s="38">
        <v>376.51666666666671</v>
      </c>
      <c r="I111" s="38">
        <v>371.93333333333339</v>
      </c>
      <c r="J111" s="38">
        <v>395.33333333333337</v>
      </c>
      <c r="K111" s="38">
        <v>399.91666666666663</v>
      </c>
      <c r="L111" s="38">
        <v>407.03333333333336</v>
      </c>
      <c r="M111" s="28">
        <v>392.8</v>
      </c>
      <c r="N111" s="28">
        <v>381.1</v>
      </c>
      <c r="O111" s="39">
        <v>14539250</v>
      </c>
      <c r="P111" s="40">
        <v>-1.2237272302662307E-2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211.05</v>
      </c>
      <c r="F112" s="37">
        <v>208.33333333333334</v>
      </c>
      <c r="G112" s="38">
        <v>204.86666666666667</v>
      </c>
      <c r="H112" s="38">
        <v>198.68333333333334</v>
      </c>
      <c r="I112" s="38">
        <v>195.21666666666667</v>
      </c>
      <c r="J112" s="38">
        <v>214.51666666666668</v>
      </c>
      <c r="K112" s="38">
        <v>217.98333333333332</v>
      </c>
      <c r="L112" s="38">
        <v>224.16666666666669</v>
      </c>
      <c r="M112" s="28">
        <v>211.8</v>
      </c>
      <c r="N112" s="28">
        <v>202.15</v>
      </c>
      <c r="O112" s="39">
        <v>17459502</v>
      </c>
      <c r="P112" s="40">
        <v>-2.4932614555256066E-2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213.45</v>
      </c>
      <c r="F113" s="37">
        <v>212.06666666666669</v>
      </c>
      <c r="G113" s="38">
        <v>208.38333333333338</v>
      </c>
      <c r="H113" s="38">
        <v>203.31666666666669</v>
      </c>
      <c r="I113" s="38">
        <v>199.63333333333338</v>
      </c>
      <c r="J113" s="38">
        <v>217.13333333333338</v>
      </c>
      <c r="K113" s="38">
        <v>220.81666666666672</v>
      </c>
      <c r="L113" s="38">
        <v>225.88333333333338</v>
      </c>
      <c r="M113" s="28">
        <v>215.75</v>
      </c>
      <c r="N113" s="28">
        <v>207</v>
      </c>
      <c r="O113" s="39">
        <v>13627100</v>
      </c>
      <c r="P113" s="40">
        <v>3.6620339730862567E-2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4464.8999999999996</v>
      </c>
      <c r="F114" s="37">
        <v>4443.083333333333</v>
      </c>
      <c r="G114" s="38">
        <v>4353.2666666666664</v>
      </c>
      <c r="H114" s="38">
        <v>4241.6333333333332</v>
      </c>
      <c r="I114" s="38">
        <v>4151.8166666666666</v>
      </c>
      <c r="J114" s="38">
        <v>4554.7166666666662</v>
      </c>
      <c r="K114" s="38">
        <v>4644.5333333333338</v>
      </c>
      <c r="L114" s="38">
        <v>4756.1666666666661</v>
      </c>
      <c r="M114" s="28">
        <v>4532.8999999999996</v>
      </c>
      <c r="N114" s="28">
        <v>4331.45</v>
      </c>
      <c r="O114" s="39">
        <v>380925</v>
      </c>
      <c r="P114" s="40">
        <v>2.764067127344521E-3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1903.45</v>
      </c>
      <c r="F115" s="37">
        <v>1889.5500000000002</v>
      </c>
      <c r="G115" s="38">
        <v>1850.2000000000003</v>
      </c>
      <c r="H115" s="38">
        <v>1796.95</v>
      </c>
      <c r="I115" s="38">
        <v>1757.6000000000001</v>
      </c>
      <c r="J115" s="38">
        <v>1942.8000000000004</v>
      </c>
      <c r="K115" s="38">
        <v>1982.1500000000003</v>
      </c>
      <c r="L115" s="38">
        <v>2035.4000000000005</v>
      </c>
      <c r="M115" s="28">
        <v>1928.9</v>
      </c>
      <c r="N115" s="28">
        <v>1836.3</v>
      </c>
      <c r="O115" s="39">
        <v>3146750</v>
      </c>
      <c r="P115" s="40">
        <v>-2.1532960199004976E-2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933.1</v>
      </c>
      <c r="F116" s="37">
        <v>926.83333333333337</v>
      </c>
      <c r="G116" s="38">
        <v>914.31666666666672</v>
      </c>
      <c r="H116" s="38">
        <v>895.5333333333333</v>
      </c>
      <c r="I116" s="38">
        <v>883.01666666666665</v>
      </c>
      <c r="J116" s="38">
        <v>945.61666666666679</v>
      </c>
      <c r="K116" s="38">
        <v>958.13333333333344</v>
      </c>
      <c r="L116" s="38">
        <v>976.91666666666686</v>
      </c>
      <c r="M116" s="28">
        <v>939.35</v>
      </c>
      <c r="N116" s="28">
        <v>908.05</v>
      </c>
      <c r="O116" s="39">
        <v>26947800</v>
      </c>
      <c r="P116" s="40">
        <v>4.5628396967053618E-3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215.3</v>
      </c>
      <c r="F117" s="37">
        <v>214.5</v>
      </c>
      <c r="G117" s="38">
        <v>212.3</v>
      </c>
      <c r="H117" s="38">
        <v>209.3</v>
      </c>
      <c r="I117" s="38">
        <v>207.10000000000002</v>
      </c>
      <c r="J117" s="38">
        <v>217.5</v>
      </c>
      <c r="K117" s="38">
        <v>219.7</v>
      </c>
      <c r="L117" s="38">
        <v>222.7</v>
      </c>
      <c r="M117" s="28">
        <v>216.7</v>
      </c>
      <c r="N117" s="28">
        <v>211.5</v>
      </c>
      <c r="O117" s="39">
        <v>21456400</v>
      </c>
      <c r="P117" s="40">
        <v>-1.5165145868140342E-2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1895.2</v>
      </c>
      <c r="F118" s="37">
        <v>1882.4166666666667</v>
      </c>
      <c r="G118" s="38">
        <v>1865.3333333333335</v>
      </c>
      <c r="H118" s="38">
        <v>1835.4666666666667</v>
      </c>
      <c r="I118" s="38">
        <v>1818.3833333333334</v>
      </c>
      <c r="J118" s="38">
        <v>1912.2833333333335</v>
      </c>
      <c r="K118" s="38">
        <v>1929.366666666667</v>
      </c>
      <c r="L118" s="38">
        <v>1959.2333333333336</v>
      </c>
      <c r="M118" s="28">
        <v>1899.5</v>
      </c>
      <c r="N118" s="28">
        <v>1852.55</v>
      </c>
      <c r="O118" s="39">
        <v>32727900</v>
      </c>
      <c r="P118" s="40">
        <v>-1.4409872795605667E-2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764.55</v>
      </c>
      <c r="F119" s="37">
        <v>754.01666666666677</v>
      </c>
      <c r="G119" s="38">
        <v>733.73333333333358</v>
      </c>
      <c r="H119" s="38">
        <v>702.91666666666686</v>
      </c>
      <c r="I119" s="38">
        <v>682.63333333333367</v>
      </c>
      <c r="J119" s="38">
        <v>784.83333333333348</v>
      </c>
      <c r="K119" s="38">
        <v>805.11666666666656</v>
      </c>
      <c r="L119" s="38">
        <v>835.93333333333339</v>
      </c>
      <c r="M119" s="28">
        <v>774.3</v>
      </c>
      <c r="N119" s="28">
        <v>723.2</v>
      </c>
      <c r="O119" s="39">
        <v>655500</v>
      </c>
      <c r="P119" s="40">
        <v>5.4282267792521106E-2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119.9</v>
      </c>
      <c r="F120" s="37">
        <v>119.25</v>
      </c>
      <c r="G120" s="38">
        <v>118.25</v>
      </c>
      <c r="H120" s="38">
        <v>116.6</v>
      </c>
      <c r="I120" s="38">
        <v>115.6</v>
      </c>
      <c r="J120" s="38">
        <v>120.9</v>
      </c>
      <c r="K120" s="38">
        <v>121.9</v>
      </c>
      <c r="L120" s="38">
        <v>123.55000000000001</v>
      </c>
      <c r="M120" s="28">
        <v>120.25</v>
      </c>
      <c r="N120" s="28">
        <v>117.6</v>
      </c>
      <c r="O120" s="39">
        <v>37628500</v>
      </c>
      <c r="P120" s="40">
        <v>-1.9810362343379614E-2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1003.3</v>
      </c>
      <c r="F121" s="37">
        <v>993.66666666666663</v>
      </c>
      <c r="G121" s="38">
        <v>981.13333333333321</v>
      </c>
      <c r="H121" s="38">
        <v>958.96666666666658</v>
      </c>
      <c r="I121" s="38">
        <v>946.43333333333317</v>
      </c>
      <c r="J121" s="38">
        <v>1015.8333333333333</v>
      </c>
      <c r="K121" s="38">
        <v>1028.3666666666668</v>
      </c>
      <c r="L121" s="38">
        <v>1050.5333333333333</v>
      </c>
      <c r="M121" s="28">
        <v>1006.2</v>
      </c>
      <c r="N121" s="28">
        <v>971.5</v>
      </c>
      <c r="O121" s="39">
        <v>910350</v>
      </c>
      <c r="P121" s="40">
        <v>4.9677098857426726E-3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769.35</v>
      </c>
      <c r="F122" s="37">
        <v>768.08333333333337</v>
      </c>
      <c r="G122" s="38">
        <v>763.61666666666679</v>
      </c>
      <c r="H122" s="38">
        <v>757.88333333333344</v>
      </c>
      <c r="I122" s="38">
        <v>753.41666666666686</v>
      </c>
      <c r="J122" s="38">
        <v>773.81666666666672</v>
      </c>
      <c r="K122" s="38">
        <v>778.28333333333319</v>
      </c>
      <c r="L122" s="38">
        <v>784.01666666666665</v>
      </c>
      <c r="M122" s="28">
        <v>772.55</v>
      </c>
      <c r="N122" s="28">
        <v>762.35</v>
      </c>
      <c r="O122" s="39">
        <v>12227250</v>
      </c>
      <c r="P122" s="40">
        <v>-2.5794757389849415E-2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243.05</v>
      </c>
      <c r="F123" s="37">
        <v>241.48333333333335</v>
      </c>
      <c r="G123" s="38">
        <v>239.56666666666669</v>
      </c>
      <c r="H123" s="38">
        <v>236.08333333333334</v>
      </c>
      <c r="I123" s="38">
        <v>234.16666666666669</v>
      </c>
      <c r="J123" s="38">
        <v>244.9666666666667</v>
      </c>
      <c r="K123" s="38">
        <v>246.88333333333333</v>
      </c>
      <c r="L123" s="38">
        <v>250.3666666666667</v>
      </c>
      <c r="M123" s="28">
        <v>243.4</v>
      </c>
      <c r="N123" s="28">
        <v>238</v>
      </c>
      <c r="O123" s="39">
        <v>113705600</v>
      </c>
      <c r="P123" s="40">
        <v>-5.4579041648007169E-3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467.15</v>
      </c>
      <c r="F124" s="37">
        <v>465.2833333333333</v>
      </c>
      <c r="G124" s="38">
        <v>457.01666666666659</v>
      </c>
      <c r="H124" s="38">
        <v>446.88333333333327</v>
      </c>
      <c r="I124" s="38">
        <v>438.61666666666656</v>
      </c>
      <c r="J124" s="38">
        <v>475.41666666666663</v>
      </c>
      <c r="K124" s="38">
        <v>483.68333333333328</v>
      </c>
      <c r="L124" s="38">
        <v>493.81666666666666</v>
      </c>
      <c r="M124" s="28">
        <v>473.55</v>
      </c>
      <c r="N124" s="28">
        <v>455.15</v>
      </c>
      <c r="O124" s="39">
        <v>39285000</v>
      </c>
      <c r="P124" s="40">
        <v>1.9264448336252189E-2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2495.0500000000002</v>
      </c>
      <c r="F125" s="37">
        <v>2448.1</v>
      </c>
      <c r="G125" s="38">
        <v>2379.25</v>
      </c>
      <c r="H125" s="38">
        <v>2263.4500000000003</v>
      </c>
      <c r="I125" s="38">
        <v>2194.6000000000004</v>
      </c>
      <c r="J125" s="38">
        <v>2563.8999999999996</v>
      </c>
      <c r="K125" s="38">
        <v>2632.7499999999991</v>
      </c>
      <c r="L125" s="38">
        <v>2748.5499999999993</v>
      </c>
      <c r="M125" s="28">
        <v>2516.9499999999998</v>
      </c>
      <c r="N125" s="28">
        <v>2332.3000000000002</v>
      </c>
      <c r="O125" s="39">
        <v>511700</v>
      </c>
      <c r="P125" s="40">
        <v>-1.0155721056194989E-2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657.85</v>
      </c>
      <c r="F126" s="37">
        <v>656.86666666666667</v>
      </c>
      <c r="G126" s="38">
        <v>648.73333333333335</v>
      </c>
      <c r="H126" s="38">
        <v>639.61666666666667</v>
      </c>
      <c r="I126" s="38">
        <v>631.48333333333335</v>
      </c>
      <c r="J126" s="38">
        <v>665.98333333333335</v>
      </c>
      <c r="K126" s="38">
        <v>674.11666666666679</v>
      </c>
      <c r="L126" s="38">
        <v>683.23333333333335</v>
      </c>
      <c r="M126" s="28">
        <v>665</v>
      </c>
      <c r="N126" s="28">
        <v>647.75</v>
      </c>
      <c r="O126" s="39">
        <v>34430400</v>
      </c>
      <c r="P126" s="40">
        <v>1.9608612102435389E-4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2574.9499999999998</v>
      </c>
      <c r="F127" s="37">
        <v>2570.6333333333337</v>
      </c>
      <c r="G127" s="38">
        <v>2540.8666666666672</v>
      </c>
      <c r="H127" s="38">
        <v>2506.7833333333338</v>
      </c>
      <c r="I127" s="38">
        <v>2477.0166666666673</v>
      </c>
      <c r="J127" s="38">
        <v>2604.7166666666672</v>
      </c>
      <c r="K127" s="38">
        <v>2634.4833333333336</v>
      </c>
      <c r="L127" s="38">
        <v>2668.5666666666671</v>
      </c>
      <c r="M127" s="28">
        <v>2600.4</v>
      </c>
      <c r="N127" s="28">
        <v>2536.5500000000002</v>
      </c>
      <c r="O127" s="39">
        <v>2866125</v>
      </c>
      <c r="P127" s="40">
        <v>1.5726056525205988E-2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1767.8</v>
      </c>
      <c r="F128" s="37">
        <v>1768.2</v>
      </c>
      <c r="G128" s="38">
        <v>1756.6000000000001</v>
      </c>
      <c r="H128" s="38">
        <v>1745.4</v>
      </c>
      <c r="I128" s="38">
        <v>1733.8000000000002</v>
      </c>
      <c r="J128" s="38">
        <v>1779.4</v>
      </c>
      <c r="K128" s="38">
        <v>1791</v>
      </c>
      <c r="L128" s="38">
        <v>1802.2</v>
      </c>
      <c r="M128" s="28">
        <v>1779.8</v>
      </c>
      <c r="N128" s="28">
        <v>1757</v>
      </c>
      <c r="O128" s="39">
        <v>14858400</v>
      </c>
      <c r="P128" s="40">
        <v>-3.8241462341092096E-2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66.95</v>
      </c>
      <c r="F129" s="37">
        <v>66.633333333333326</v>
      </c>
      <c r="G129" s="38">
        <v>66.016666666666652</v>
      </c>
      <c r="H129" s="38">
        <v>65.083333333333329</v>
      </c>
      <c r="I129" s="38">
        <v>64.466666666666654</v>
      </c>
      <c r="J129" s="38">
        <v>67.566666666666649</v>
      </c>
      <c r="K129" s="38">
        <v>68.183333333333323</v>
      </c>
      <c r="L129" s="38">
        <v>69.116666666666646</v>
      </c>
      <c r="M129" s="28">
        <v>67.25</v>
      </c>
      <c r="N129" s="28">
        <v>65.7</v>
      </c>
      <c r="O129" s="39">
        <v>64047548</v>
      </c>
      <c r="P129" s="40">
        <v>-1.6445114430587913E-2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2686.3</v>
      </c>
      <c r="F130" s="37">
        <v>2675.1166666666668</v>
      </c>
      <c r="G130" s="38">
        <v>2641.1833333333334</v>
      </c>
      <c r="H130" s="38">
        <v>2596.0666666666666</v>
      </c>
      <c r="I130" s="38">
        <v>2562.1333333333332</v>
      </c>
      <c r="J130" s="38">
        <v>2720.2333333333336</v>
      </c>
      <c r="K130" s="38">
        <v>2754.166666666667</v>
      </c>
      <c r="L130" s="38">
        <v>2799.2833333333338</v>
      </c>
      <c r="M130" s="28">
        <v>2709.05</v>
      </c>
      <c r="N130" s="28">
        <v>2630</v>
      </c>
      <c r="O130" s="39">
        <v>688625</v>
      </c>
      <c r="P130" s="40">
        <v>7.6824583866837385E-3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581.5</v>
      </c>
      <c r="F131" s="37">
        <v>577.31666666666672</v>
      </c>
      <c r="G131" s="38">
        <v>569.68333333333339</v>
      </c>
      <c r="H131" s="38">
        <v>557.86666666666667</v>
      </c>
      <c r="I131" s="38">
        <v>550.23333333333335</v>
      </c>
      <c r="J131" s="38">
        <v>589.13333333333344</v>
      </c>
      <c r="K131" s="38">
        <v>596.76666666666688</v>
      </c>
      <c r="L131" s="38">
        <v>608.58333333333348</v>
      </c>
      <c r="M131" s="28">
        <v>584.95000000000005</v>
      </c>
      <c r="N131" s="28">
        <v>565.5</v>
      </c>
      <c r="O131" s="39">
        <v>6551100</v>
      </c>
      <c r="P131" s="40">
        <v>2.0611329220415031E-2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363.5</v>
      </c>
      <c r="F132" s="37">
        <v>359.76666666666671</v>
      </c>
      <c r="G132" s="38">
        <v>354.83333333333343</v>
      </c>
      <c r="H132" s="38">
        <v>346.16666666666674</v>
      </c>
      <c r="I132" s="38">
        <v>341.23333333333346</v>
      </c>
      <c r="J132" s="38">
        <v>368.43333333333339</v>
      </c>
      <c r="K132" s="38">
        <v>373.36666666666667</v>
      </c>
      <c r="L132" s="38">
        <v>382.03333333333336</v>
      </c>
      <c r="M132" s="28">
        <v>364.7</v>
      </c>
      <c r="N132" s="28">
        <v>351.1</v>
      </c>
      <c r="O132" s="39">
        <v>19916000</v>
      </c>
      <c r="P132" s="40">
        <v>-1.7076300463922615E-2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1762.7</v>
      </c>
      <c r="F133" s="37">
        <v>1763.05</v>
      </c>
      <c r="G133" s="38">
        <v>1753.3999999999999</v>
      </c>
      <c r="H133" s="38">
        <v>1744.1</v>
      </c>
      <c r="I133" s="38">
        <v>1734.4499999999998</v>
      </c>
      <c r="J133" s="38">
        <v>1772.35</v>
      </c>
      <c r="K133" s="38">
        <v>1782</v>
      </c>
      <c r="L133" s="38">
        <v>1791.3</v>
      </c>
      <c r="M133" s="28">
        <v>1772.7</v>
      </c>
      <c r="N133" s="28">
        <v>1753.75</v>
      </c>
      <c r="O133" s="39">
        <v>14273225</v>
      </c>
      <c r="P133" s="40">
        <v>-8.9431868087994568E-3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6054.65</v>
      </c>
      <c r="F134" s="37">
        <v>6083.2666666666664</v>
      </c>
      <c r="G134" s="38">
        <v>6000.083333333333</v>
      </c>
      <c r="H134" s="38">
        <v>5945.5166666666664</v>
      </c>
      <c r="I134" s="38">
        <v>5862.333333333333</v>
      </c>
      <c r="J134" s="38">
        <v>6137.833333333333</v>
      </c>
      <c r="K134" s="38">
        <v>6221.0166666666673</v>
      </c>
      <c r="L134" s="38">
        <v>6275.583333333333</v>
      </c>
      <c r="M134" s="28">
        <v>6166.45</v>
      </c>
      <c r="N134" s="28">
        <v>6028.7</v>
      </c>
      <c r="O134" s="39">
        <v>1086150</v>
      </c>
      <c r="P134" s="40">
        <v>4.4877344877344877E-2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4778.8500000000004</v>
      </c>
      <c r="F135" s="37">
        <v>4802.583333333333</v>
      </c>
      <c r="G135" s="38">
        <v>4736.2166666666662</v>
      </c>
      <c r="H135" s="38">
        <v>4693.583333333333</v>
      </c>
      <c r="I135" s="38">
        <v>4627.2166666666662</v>
      </c>
      <c r="J135" s="38">
        <v>4845.2166666666662</v>
      </c>
      <c r="K135" s="38">
        <v>4911.583333333333</v>
      </c>
      <c r="L135" s="38">
        <v>4954.2166666666662</v>
      </c>
      <c r="M135" s="28">
        <v>4868.95</v>
      </c>
      <c r="N135" s="28">
        <v>4759.95</v>
      </c>
      <c r="O135" s="39">
        <v>565600</v>
      </c>
      <c r="P135" s="40">
        <v>8.0626671761559035E-2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751.6</v>
      </c>
      <c r="F136" s="37">
        <v>748.83333333333337</v>
      </c>
      <c r="G136" s="38">
        <v>744.9666666666667</v>
      </c>
      <c r="H136" s="38">
        <v>738.33333333333337</v>
      </c>
      <c r="I136" s="38">
        <v>734.4666666666667</v>
      </c>
      <c r="J136" s="38">
        <v>755.4666666666667</v>
      </c>
      <c r="K136" s="38">
        <v>759.33333333333326</v>
      </c>
      <c r="L136" s="38">
        <v>765.9666666666667</v>
      </c>
      <c r="M136" s="28">
        <v>752.7</v>
      </c>
      <c r="N136" s="28">
        <v>742.2</v>
      </c>
      <c r="O136" s="39">
        <v>9326200</v>
      </c>
      <c r="P136" s="40">
        <v>9.1149393856530849E-5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774.95</v>
      </c>
      <c r="F137" s="37">
        <v>772.88333333333333</v>
      </c>
      <c r="G137" s="38">
        <v>768.01666666666665</v>
      </c>
      <c r="H137" s="38">
        <v>761.08333333333337</v>
      </c>
      <c r="I137" s="38">
        <v>756.2166666666667</v>
      </c>
      <c r="J137" s="38">
        <v>779.81666666666661</v>
      </c>
      <c r="K137" s="38">
        <v>784.68333333333317</v>
      </c>
      <c r="L137" s="38">
        <v>791.61666666666656</v>
      </c>
      <c r="M137" s="28">
        <v>777.75</v>
      </c>
      <c r="N137" s="28">
        <v>765.95</v>
      </c>
      <c r="O137" s="39">
        <v>15505700</v>
      </c>
      <c r="P137" s="40">
        <v>-5.8653672622270352E-4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153.4</v>
      </c>
      <c r="F138" s="37">
        <v>152.41666666666666</v>
      </c>
      <c r="G138" s="38">
        <v>150.98333333333332</v>
      </c>
      <c r="H138" s="38">
        <v>148.56666666666666</v>
      </c>
      <c r="I138" s="38">
        <v>147.13333333333333</v>
      </c>
      <c r="J138" s="38">
        <v>154.83333333333331</v>
      </c>
      <c r="K138" s="38">
        <v>156.26666666666665</v>
      </c>
      <c r="L138" s="38">
        <v>158.68333333333331</v>
      </c>
      <c r="M138" s="28">
        <v>153.85</v>
      </c>
      <c r="N138" s="28">
        <v>150</v>
      </c>
      <c r="O138" s="39">
        <v>31776000</v>
      </c>
      <c r="P138" s="40">
        <v>-2.5395656974604344E-2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117.35</v>
      </c>
      <c r="F139" s="37">
        <v>116.63333333333333</v>
      </c>
      <c r="G139" s="38">
        <v>115.76666666666665</v>
      </c>
      <c r="H139" s="38">
        <v>114.18333333333332</v>
      </c>
      <c r="I139" s="38">
        <v>113.31666666666665</v>
      </c>
      <c r="J139" s="38">
        <v>118.21666666666665</v>
      </c>
      <c r="K139" s="38">
        <v>119.08333333333333</v>
      </c>
      <c r="L139" s="38">
        <v>120.66666666666666</v>
      </c>
      <c r="M139" s="28">
        <v>117.5</v>
      </c>
      <c r="N139" s="28">
        <v>115.05</v>
      </c>
      <c r="O139" s="39">
        <v>28233000</v>
      </c>
      <c r="P139" s="40">
        <v>-3.1192093885114267E-2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528.29999999999995</v>
      </c>
      <c r="F140" s="37">
        <v>524.7166666666667</v>
      </c>
      <c r="G140" s="38">
        <v>517.68333333333339</v>
      </c>
      <c r="H140" s="38">
        <v>507.06666666666672</v>
      </c>
      <c r="I140" s="38">
        <v>500.03333333333342</v>
      </c>
      <c r="J140" s="38">
        <v>535.33333333333337</v>
      </c>
      <c r="K140" s="38">
        <v>542.36666666666667</v>
      </c>
      <c r="L140" s="38">
        <v>552.98333333333335</v>
      </c>
      <c r="M140" s="28">
        <v>531.75</v>
      </c>
      <c r="N140" s="28">
        <v>514.1</v>
      </c>
      <c r="O140" s="39">
        <v>9062000</v>
      </c>
      <c r="P140" s="40">
        <v>3.1531018782014801E-2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7503.3</v>
      </c>
      <c r="F141" s="37">
        <v>7516.9500000000007</v>
      </c>
      <c r="G141" s="38">
        <v>7438.3000000000011</v>
      </c>
      <c r="H141" s="38">
        <v>7373.3</v>
      </c>
      <c r="I141" s="38">
        <v>7294.6500000000005</v>
      </c>
      <c r="J141" s="38">
        <v>7581.9500000000016</v>
      </c>
      <c r="K141" s="38">
        <v>7660.6000000000013</v>
      </c>
      <c r="L141" s="38">
        <v>7725.6000000000022</v>
      </c>
      <c r="M141" s="28">
        <v>7595.6</v>
      </c>
      <c r="N141" s="28">
        <v>7451.95</v>
      </c>
      <c r="O141" s="39">
        <v>2840200</v>
      </c>
      <c r="P141" s="40">
        <v>4.1364680926286018E-3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880.35</v>
      </c>
      <c r="F142" s="37">
        <v>879.46666666666658</v>
      </c>
      <c r="G142" s="38">
        <v>868.68333333333317</v>
      </c>
      <c r="H142" s="38">
        <v>857.01666666666654</v>
      </c>
      <c r="I142" s="38">
        <v>846.23333333333312</v>
      </c>
      <c r="J142" s="38">
        <v>891.13333333333321</v>
      </c>
      <c r="K142" s="38">
        <v>901.91666666666674</v>
      </c>
      <c r="L142" s="38">
        <v>913.58333333333326</v>
      </c>
      <c r="M142" s="28">
        <v>890.25</v>
      </c>
      <c r="N142" s="28">
        <v>867.8</v>
      </c>
      <c r="O142" s="39">
        <v>13170000</v>
      </c>
      <c r="P142" s="40">
        <v>1.9843190397831768E-2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1419.5</v>
      </c>
      <c r="F143" s="37">
        <v>1410.3666666666668</v>
      </c>
      <c r="G143" s="38">
        <v>1395.1333333333337</v>
      </c>
      <c r="H143" s="38">
        <v>1370.7666666666669</v>
      </c>
      <c r="I143" s="38">
        <v>1355.5333333333338</v>
      </c>
      <c r="J143" s="38">
        <v>1434.7333333333336</v>
      </c>
      <c r="K143" s="38">
        <v>1449.9666666666667</v>
      </c>
      <c r="L143" s="38">
        <v>1474.3333333333335</v>
      </c>
      <c r="M143" s="28">
        <v>1425.6</v>
      </c>
      <c r="N143" s="28">
        <v>1386</v>
      </c>
      <c r="O143" s="39">
        <v>2163350</v>
      </c>
      <c r="P143" s="40">
        <v>2.8452579034941763E-2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1981.95</v>
      </c>
      <c r="F144" s="37">
        <v>1957.7166666666665</v>
      </c>
      <c r="G144" s="38">
        <v>1922.4333333333329</v>
      </c>
      <c r="H144" s="38">
        <v>1862.9166666666665</v>
      </c>
      <c r="I144" s="38">
        <v>1827.633333333333</v>
      </c>
      <c r="J144" s="38">
        <v>2017.2333333333329</v>
      </c>
      <c r="K144" s="38">
        <v>2052.5166666666664</v>
      </c>
      <c r="L144" s="38">
        <v>2112.0333333333328</v>
      </c>
      <c r="M144" s="28">
        <v>1993</v>
      </c>
      <c r="N144" s="28">
        <v>1898.2</v>
      </c>
      <c r="O144" s="39">
        <v>767200</v>
      </c>
      <c r="P144" s="40">
        <v>-2.3421588594704685E-2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784.1</v>
      </c>
      <c r="F145" s="37">
        <v>788.04999999999984</v>
      </c>
      <c r="G145" s="38">
        <v>774.09999999999968</v>
      </c>
      <c r="H145" s="38">
        <v>764.0999999999998</v>
      </c>
      <c r="I145" s="38">
        <v>750.14999999999964</v>
      </c>
      <c r="J145" s="38">
        <v>798.04999999999973</v>
      </c>
      <c r="K145" s="38">
        <v>811.99999999999977</v>
      </c>
      <c r="L145" s="38">
        <v>821.99999999999977</v>
      </c>
      <c r="M145" s="28">
        <v>802</v>
      </c>
      <c r="N145" s="28">
        <v>778.05</v>
      </c>
      <c r="O145" s="39">
        <v>1744600</v>
      </c>
      <c r="P145" s="40">
        <v>1.7437452615617893E-2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770.8</v>
      </c>
      <c r="F146" s="37">
        <v>769.36666666666667</v>
      </c>
      <c r="G146" s="38">
        <v>759.23333333333335</v>
      </c>
      <c r="H146" s="38">
        <v>747.66666666666663</v>
      </c>
      <c r="I146" s="38">
        <v>737.5333333333333</v>
      </c>
      <c r="J146" s="38">
        <v>780.93333333333339</v>
      </c>
      <c r="K146" s="38">
        <v>791.06666666666683</v>
      </c>
      <c r="L146" s="38">
        <v>802.63333333333344</v>
      </c>
      <c r="M146" s="28">
        <v>779.5</v>
      </c>
      <c r="N146" s="28">
        <v>757.8</v>
      </c>
      <c r="O146" s="39">
        <v>3314400</v>
      </c>
      <c r="P146" s="40">
        <v>-1.3395249151634221E-2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3968.05</v>
      </c>
      <c r="F147" s="37">
        <v>3945.4666666666667</v>
      </c>
      <c r="G147" s="38">
        <v>3916.4333333333334</v>
      </c>
      <c r="H147" s="38">
        <v>3864.8166666666666</v>
      </c>
      <c r="I147" s="38">
        <v>3835.7833333333333</v>
      </c>
      <c r="J147" s="38">
        <v>3997.0833333333335</v>
      </c>
      <c r="K147" s="38">
        <v>4026.1166666666672</v>
      </c>
      <c r="L147" s="38">
        <v>4077.7333333333336</v>
      </c>
      <c r="M147" s="28">
        <v>3974.5</v>
      </c>
      <c r="N147" s="28">
        <v>3893.85</v>
      </c>
      <c r="O147" s="39">
        <v>2836600</v>
      </c>
      <c r="P147" s="40">
        <v>9.8255606977572085E-3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133.94999999999999</v>
      </c>
      <c r="F148" s="37">
        <v>134.65</v>
      </c>
      <c r="G148" s="38">
        <v>132.4</v>
      </c>
      <c r="H148" s="38">
        <v>130.85</v>
      </c>
      <c r="I148" s="38">
        <v>128.6</v>
      </c>
      <c r="J148" s="38">
        <v>136.20000000000002</v>
      </c>
      <c r="K148" s="38">
        <v>138.45000000000002</v>
      </c>
      <c r="L148" s="38">
        <v>140.00000000000003</v>
      </c>
      <c r="M148" s="28">
        <v>136.9</v>
      </c>
      <c r="N148" s="28">
        <v>133.1</v>
      </c>
      <c r="O148" s="39">
        <v>40148500</v>
      </c>
      <c r="P148" s="40">
        <v>2.2097478392586651E-2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3097.75</v>
      </c>
      <c r="F149" s="37">
        <v>3128.7833333333333</v>
      </c>
      <c r="G149" s="38">
        <v>2997.3166666666666</v>
      </c>
      <c r="H149" s="38">
        <v>2896.8833333333332</v>
      </c>
      <c r="I149" s="38">
        <v>2765.4166666666665</v>
      </c>
      <c r="J149" s="38">
        <v>3229.2166666666667</v>
      </c>
      <c r="K149" s="38">
        <v>3360.6833333333329</v>
      </c>
      <c r="L149" s="38">
        <v>3461.1166666666668</v>
      </c>
      <c r="M149" s="28">
        <v>3260.25</v>
      </c>
      <c r="N149" s="28">
        <v>3028.35</v>
      </c>
      <c r="O149" s="39">
        <v>1613675</v>
      </c>
      <c r="P149" s="40">
        <v>2.3418423973362929E-2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68451.7</v>
      </c>
      <c r="F150" s="37">
        <v>68487.916666666672</v>
      </c>
      <c r="G150" s="38">
        <v>68173.833333333343</v>
      </c>
      <c r="H150" s="38">
        <v>67895.966666666674</v>
      </c>
      <c r="I150" s="38">
        <v>67581.883333333346</v>
      </c>
      <c r="J150" s="38">
        <v>68765.78333333334</v>
      </c>
      <c r="K150" s="38">
        <v>69079.866666666683</v>
      </c>
      <c r="L150" s="38">
        <v>69357.733333333337</v>
      </c>
      <c r="M150" s="28">
        <v>68802</v>
      </c>
      <c r="N150" s="28">
        <v>68210.05</v>
      </c>
      <c r="O150" s="39">
        <v>80310</v>
      </c>
      <c r="P150" s="40">
        <v>-1.9054598754122389E-2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1336.15</v>
      </c>
      <c r="F151" s="37">
        <v>1342.1833333333334</v>
      </c>
      <c r="G151" s="38">
        <v>1326.4166666666667</v>
      </c>
      <c r="H151" s="38">
        <v>1316.6833333333334</v>
      </c>
      <c r="I151" s="38">
        <v>1300.9166666666667</v>
      </c>
      <c r="J151" s="38">
        <v>1351.9166666666667</v>
      </c>
      <c r="K151" s="38">
        <v>1367.6833333333332</v>
      </c>
      <c r="L151" s="38">
        <v>1377.4166666666667</v>
      </c>
      <c r="M151" s="28">
        <v>1357.95</v>
      </c>
      <c r="N151" s="28">
        <v>1332.45</v>
      </c>
      <c r="O151" s="39">
        <v>3461625</v>
      </c>
      <c r="P151" s="40">
        <v>2.3732948874348452E-2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337.35</v>
      </c>
      <c r="F152" s="37">
        <v>332.73333333333335</v>
      </c>
      <c r="G152" s="38">
        <v>322.61666666666667</v>
      </c>
      <c r="H152" s="38">
        <v>307.88333333333333</v>
      </c>
      <c r="I152" s="38">
        <v>297.76666666666665</v>
      </c>
      <c r="J152" s="38">
        <v>347.4666666666667</v>
      </c>
      <c r="K152" s="38">
        <v>357.58333333333337</v>
      </c>
      <c r="L152" s="38">
        <v>372.31666666666672</v>
      </c>
      <c r="M152" s="28">
        <v>342.85</v>
      </c>
      <c r="N152" s="28">
        <v>318</v>
      </c>
      <c r="O152" s="39">
        <v>3419200</v>
      </c>
      <c r="P152" s="40">
        <v>0.50175685172171469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117</v>
      </c>
      <c r="F153" s="37">
        <v>116.46666666666665</v>
      </c>
      <c r="G153" s="38">
        <v>114.5333333333333</v>
      </c>
      <c r="H153" s="38">
        <v>112.06666666666665</v>
      </c>
      <c r="I153" s="38">
        <v>110.1333333333333</v>
      </c>
      <c r="J153" s="38">
        <v>118.93333333333331</v>
      </c>
      <c r="K153" s="38">
        <v>120.86666666666667</v>
      </c>
      <c r="L153" s="38">
        <v>123.33333333333331</v>
      </c>
      <c r="M153" s="28">
        <v>118.4</v>
      </c>
      <c r="N153" s="28">
        <v>114</v>
      </c>
      <c r="O153" s="39">
        <v>95302000</v>
      </c>
      <c r="P153" s="40">
        <v>-1.1548972934849687E-2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4495.75</v>
      </c>
      <c r="F154" s="37">
        <v>4479.333333333333</v>
      </c>
      <c r="G154" s="38">
        <v>4433.6666666666661</v>
      </c>
      <c r="H154" s="38">
        <v>4371.583333333333</v>
      </c>
      <c r="I154" s="38">
        <v>4325.9166666666661</v>
      </c>
      <c r="J154" s="38">
        <v>4541.4166666666661</v>
      </c>
      <c r="K154" s="38">
        <v>4587.0833333333321</v>
      </c>
      <c r="L154" s="38">
        <v>4649.1666666666661</v>
      </c>
      <c r="M154" s="28">
        <v>4525</v>
      </c>
      <c r="N154" s="28">
        <v>4417.25</v>
      </c>
      <c r="O154" s="39">
        <v>1673750</v>
      </c>
      <c r="P154" s="40">
        <v>2.9683174407874501E-2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3975.05</v>
      </c>
      <c r="F155" s="37">
        <v>3981.0666666666671</v>
      </c>
      <c r="G155" s="38">
        <v>3923.983333333334</v>
      </c>
      <c r="H155" s="38">
        <v>3872.916666666667</v>
      </c>
      <c r="I155" s="38">
        <v>3815.8333333333339</v>
      </c>
      <c r="J155" s="38">
        <v>4032.1333333333341</v>
      </c>
      <c r="K155" s="38">
        <v>4089.2166666666672</v>
      </c>
      <c r="L155" s="38">
        <v>4140.2833333333347</v>
      </c>
      <c r="M155" s="28">
        <v>4038.15</v>
      </c>
      <c r="N155" s="28">
        <v>3930</v>
      </c>
      <c r="O155" s="39">
        <v>385875</v>
      </c>
      <c r="P155" s="40">
        <v>-1.0957324106113034E-2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38.799999999999997</v>
      </c>
      <c r="F156" s="37">
        <v>38.6</v>
      </c>
      <c r="G156" s="38">
        <v>38.25</v>
      </c>
      <c r="H156" s="38">
        <v>37.699999999999996</v>
      </c>
      <c r="I156" s="38">
        <v>37.349999999999994</v>
      </c>
      <c r="J156" s="38">
        <v>39.150000000000006</v>
      </c>
      <c r="K156" s="38">
        <v>39.500000000000014</v>
      </c>
      <c r="L156" s="38">
        <v>40.050000000000011</v>
      </c>
      <c r="M156" s="28">
        <v>38.950000000000003</v>
      </c>
      <c r="N156" s="28">
        <v>38.049999999999997</v>
      </c>
      <c r="O156" s="39">
        <v>24024000</v>
      </c>
      <c r="P156" s="40">
        <v>6.030150753768844E-3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17858.150000000001</v>
      </c>
      <c r="F157" s="37">
        <v>17766.25</v>
      </c>
      <c r="G157" s="38">
        <v>17633.900000000001</v>
      </c>
      <c r="H157" s="38">
        <v>17409.650000000001</v>
      </c>
      <c r="I157" s="38">
        <v>17277.300000000003</v>
      </c>
      <c r="J157" s="38">
        <v>17990.5</v>
      </c>
      <c r="K157" s="38">
        <v>18122.849999999999</v>
      </c>
      <c r="L157" s="38">
        <v>18347.099999999999</v>
      </c>
      <c r="M157" s="28">
        <v>17898.599999999999</v>
      </c>
      <c r="N157" s="28">
        <v>17542</v>
      </c>
      <c r="O157" s="39">
        <v>382125</v>
      </c>
      <c r="P157" s="40">
        <v>-1.8682588597842834E-2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150.65</v>
      </c>
      <c r="F158" s="37">
        <v>150.33333333333334</v>
      </c>
      <c r="G158" s="38">
        <v>148.81666666666669</v>
      </c>
      <c r="H158" s="38">
        <v>146.98333333333335</v>
      </c>
      <c r="I158" s="38">
        <v>145.4666666666667</v>
      </c>
      <c r="J158" s="38">
        <v>152.16666666666669</v>
      </c>
      <c r="K158" s="38">
        <v>153.68333333333334</v>
      </c>
      <c r="L158" s="38">
        <v>155.51666666666668</v>
      </c>
      <c r="M158" s="28">
        <v>151.85</v>
      </c>
      <c r="N158" s="28">
        <v>148.5</v>
      </c>
      <c r="O158" s="39">
        <v>70530900</v>
      </c>
      <c r="P158" s="40">
        <v>-1.8827476931680492E-2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132.4</v>
      </c>
      <c r="F159" s="37">
        <v>132.04999999999998</v>
      </c>
      <c r="G159" s="38">
        <v>131.44999999999996</v>
      </c>
      <c r="H159" s="38">
        <v>130.49999999999997</v>
      </c>
      <c r="I159" s="38">
        <v>129.89999999999995</v>
      </c>
      <c r="J159" s="38">
        <v>132.99999999999997</v>
      </c>
      <c r="K159" s="38">
        <v>133.6</v>
      </c>
      <c r="L159" s="38">
        <v>134.54999999999998</v>
      </c>
      <c r="M159" s="28">
        <v>132.65</v>
      </c>
      <c r="N159" s="28">
        <v>131.1</v>
      </c>
      <c r="O159" s="39">
        <v>48803400</v>
      </c>
      <c r="P159" s="40">
        <v>-1.1202217346113871E-2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928.9</v>
      </c>
      <c r="F160" s="37">
        <v>921.08333333333337</v>
      </c>
      <c r="G160" s="38">
        <v>909.31666666666672</v>
      </c>
      <c r="H160" s="38">
        <v>889.73333333333335</v>
      </c>
      <c r="I160" s="38">
        <v>877.9666666666667</v>
      </c>
      <c r="J160" s="38">
        <v>940.66666666666674</v>
      </c>
      <c r="K160" s="38">
        <v>952.43333333333339</v>
      </c>
      <c r="L160" s="38">
        <v>972.01666666666677</v>
      </c>
      <c r="M160" s="28">
        <v>932.85</v>
      </c>
      <c r="N160" s="28">
        <v>901.5</v>
      </c>
      <c r="O160" s="39">
        <v>2172800</v>
      </c>
      <c r="P160" s="40">
        <v>5.1846831582514401E-2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3536.8</v>
      </c>
      <c r="F161" s="37">
        <v>3518.2833333333333</v>
      </c>
      <c r="G161" s="38">
        <v>3488.6166666666668</v>
      </c>
      <c r="H161" s="38">
        <v>3440.4333333333334</v>
      </c>
      <c r="I161" s="38">
        <v>3410.7666666666669</v>
      </c>
      <c r="J161" s="38">
        <v>3566.4666666666667</v>
      </c>
      <c r="K161" s="38">
        <v>3596.1333333333337</v>
      </c>
      <c r="L161" s="38">
        <v>3644.3166666666666</v>
      </c>
      <c r="M161" s="28">
        <v>3547.95</v>
      </c>
      <c r="N161" s="28">
        <v>3470.1</v>
      </c>
      <c r="O161" s="39">
        <v>570625</v>
      </c>
      <c r="P161" s="40">
        <v>-5.0130775937227553E-3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166.65</v>
      </c>
      <c r="F162" s="37">
        <v>165.13333333333335</v>
      </c>
      <c r="G162" s="38">
        <v>163.06666666666672</v>
      </c>
      <c r="H162" s="38">
        <v>159.48333333333338</v>
      </c>
      <c r="I162" s="38">
        <v>157.41666666666674</v>
      </c>
      <c r="J162" s="38">
        <v>168.7166666666667</v>
      </c>
      <c r="K162" s="38">
        <v>170.78333333333336</v>
      </c>
      <c r="L162" s="38">
        <v>174.36666666666667</v>
      </c>
      <c r="M162" s="28">
        <v>167.2</v>
      </c>
      <c r="N162" s="28">
        <v>161.55000000000001</v>
      </c>
      <c r="O162" s="39">
        <v>41118000</v>
      </c>
      <c r="P162" s="40">
        <v>-3.6970243462578899E-2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42496.3</v>
      </c>
      <c r="F163" s="37">
        <v>42198.76666666667</v>
      </c>
      <c r="G163" s="38">
        <v>41797.53333333334</v>
      </c>
      <c r="H163" s="38">
        <v>41098.76666666667</v>
      </c>
      <c r="I163" s="38">
        <v>40697.53333333334</v>
      </c>
      <c r="J163" s="38">
        <v>42897.53333333334</v>
      </c>
      <c r="K163" s="38">
        <v>43298.766666666663</v>
      </c>
      <c r="L163" s="38">
        <v>43997.53333333334</v>
      </c>
      <c r="M163" s="28">
        <v>42600</v>
      </c>
      <c r="N163" s="28">
        <v>41500</v>
      </c>
      <c r="O163" s="39">
        <v>98070</v>
      </c>
      <c r="P163" s="40">
        <v>5.2275522755227555E-3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2165.9</v>
      </c>
      <c r="F164" s="37">
        <v>2145.2000000000003</v>
      </c>
      <c r="G164" s="38">
        <v>2115.7000000000007</v>
      </c>
      <c r="H164" s="38">
        <v>2065.5000000000005</v>
      </c>
      <c r="I164" s="38">
        <v>2036.0000000000009</v>
      </c>
      <c r="J164" s="38">
        <v>2195.4000000000005</v>
      </c>
      <c r="K164" s="38">
        <v>2224.8999999999996</v>
      </c>
      <c r="L164" s="38">
        <v>2275.1000000000004</v>
      </c>
      <c r="M164" s="28">
        <v>2174.6999999999998</v>
      </c>
      <c r="N164" s="28">
        <v>2095</v>
      </c>
      <c r="O164" s="39">
        <v>4941200</v>
      </c>
      <c r="P164" s="40">
        <v>-7.5121520106053909E-3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4442.05</v>
      </c>
      <c r="F165" s="37">
        <v>4435.7000000000007</v>
      </c>
      <c r="G165" s="38">
        <v>4397.5500000000011</v>
      </c>
      <c r="H165" s="38">
        <v>4353.05</v>
      </c>
      <c r="I165" s="38">
        <v>4314.9000000000005</v>
      </c>
      <c r="J165" s="38">
        <v>4480.2000000000016</v>
      </c>
      <c r="K165" s="38">
        <v>4518.3500000000013</v>
      </c>
      <c r="L165" s="38">
        <v>4562.8500000000022</v>
      </c>
      <c r="M165" s="28">
        <v>4473.8500000000004</v>
      </c>
      <c r="N165" s="28">
        <v>4391.2</v>
      </c>
      <c r="O165" s="39">
        <v>326550</v>
      </c>
      <c r="P165" s="40">
        <v>4.1512915129151293E-3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205.4</v>
      </c>
      <c r="F166" s="37">
        <v>203.9666666666667</v>
      </c>
      <c r="G166" s="38">
        <v>202.13333333333338</v>
      </c>
      <c r="H166" s="38">
        <v>198.86666666666667</v>
      </c>
      <c r="I166" s="38">
        <v>197.03333333333336</v>
      </c>
      <c r="J166" s="38">
        <v>207.23333333333341</v>
      </c>
      <c r="K166" s="38">
        <v>209.06666666666672</v>
      </c>
      <c r="L166" s="38">
        <v>212.33333333333343</v>
      </c>
      <c r="M166" s="28">
        <v>205.8</v>
      </c>
      <c r="N166" s="28">
        <v>200.7</v>
      </c>
      <c r="O166" s="39">
        <v>19563000</v>
      </c>
      <c r="P166" s="40">
        <v>5.8614838809193277E-3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112.8</v>
      </c>
      <c r="F167" s="37">
        <v>112.75</v>
      </c>
      <c r="G167" s="38">
        <v>112</v>
      </c>
      <c r="H167" s="38">
        <v>111.2</v>
      </c>
      <c r="I167" s="38">
        <v>110.45</v>
      </c>
      <c r="J167" s="38">
        <v>113.55</v>
      </c>
      <c r="K167" s="38">
        <v>114.3</v>
      </c>
      <c r="L167" s="38">
        <v>115.1</v>
      </c>
      <c r="M167" s="28">
        <v>113.5</v>
      </c>
      <c r="N167" s="28">
        <v>111.95</v>
      </c>
      <c r="O167" s="39">
        <v>40207000</v>
      </c>
      <c r="P167" s="40">
        <v>1.9013199245757385E-2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4366.7</v>
      </c>
      <c r="F168" s="37">
        <v>4393.333333333333</v>
      </c>
      <c r="G168" s="38">
        <v>4331.7166666666662</v>
      </c>
      <c r="H168" s="38">
        <v>4296.7333333333336</v>
      </c>
      <c r="I168" s="38">
        <v>4235.1166666666668</v>
      </c>
      <c r="J168" s="38">
        <v>4428.3166666666657</v>
      </c>
      <c r="K168" s="38">
        <v>4489.9333333333325</v>
      </c>
      <c r="L168" s="38">
        <v>4524.9166666666652</v>
      </c>
      <c r="M168" s="28">
        <v>4454.95</v>
      </c>
      <c r="N168" s="28">
        <v>4358.3500000000004</v>
      </c>
      <c r="O168" s="39">
        <v>120250</v>
      </c>
      <c r="P168" s="40">
        <v>8.3333333333333329E-2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2465.0500000000002</v>
      </c>
      <c r="F169" s="37">
        <v>2443.65</v>
      </c>
      <c r="G169" s="38">
        <v>2416.65</v>
      </c>
      <c r="H169" s="38">
        <v>2368.25</v>
      </c>
      <c r="I169" s="38">
        <v>2341.25</v>
      </c>
      <c r="J169" s="38">
        <v>2492.0500000000002</v>
      </c>
      <c r="K169" s="38">
        <v>2519.0500000000002</v>
      </c>
      <c r="L169" s="38">
        <v>2567.4500000000003</v>
      </c>
      <c r="M169" s="28">
        <v>2470.65</v>
      </c>
      <c r="N169" s="28">
        <v>2395.25</v>
      </c>
      <c r="O169" s="39">
        <v>2940250</v>
      </c>
      <c r="P169" s="40">
        <v>-1.7952571810287241E-2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2732.1</v>
      </c>
      <c r="F170" s="37">
        <v>2704.7999999999997</v>
      </c>
      <c r="G170" s="38">
        <v>2672.0499999999993</v>
      </c>
      <c r="H170" s="38">
        <v>2611.9999999999995</v>
      </c>
      <c r="I170" s="38">
        <v>2579.2499999999991</v>
      </c>
      <c r="J170" s="38">
        <v>2764.8499999999995</v>
      </c>
      <c r="K170" s="38">
        <v>2797.6000000000004</v>
      </c>
      <c r="L170" s="38">
        <v>2857.6499999999996</v>
      </c>
      <c r="M170" s="28">
        <v>2737.55</v>
      </c>
      <c r="N170" s="28">
        <v>2644.75</v>
      </c>
      <c r="O170" s="39">
        <v>1766750</v>
      </c>
      <c r="P170" s="40">
        <v>-2.2544951590594744E-2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36.049999999999997</v>
      </c>
      <c r="F171" s="37">
        <v>36.06666666666667</v>
      </c>
      <c r="G171" s="38">
        <v>35.683333333333337</v>
      </c>
      <c r="H171" s="38">
        <v>35.31666666666667</v>
      </c>
      <c r="I171" s="38">
        <v>34.933333333333337</v>
      </c>
      <c r="J171" s="38">
        <v>36.433333333333337</v>
      </c>
      <c r="K171" s="38">
        <v>36.816666666666677</v>
      </c>
      <c r="L171" s="38">
        <v>37.183333333333337</v>
      </c>
      <c r="M171" s="28">
        <v>36.450000000000003</v>
      </c>
      <c r="N171" s="28">
        <v>35.700000000000003</v>
      </c>
      <c r="O171" s="39">
        <v>205392000</v>
      </c>
      <c r="P171" s="40">
        <v>1.038961038961039E-2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2421.1</v>
      </c>
      <c r="F172" s="37">
        <v>2414.8666666666668</v>
      </c>
      <c r="G172" s="38">
        <v>2385.0833333333335</v>
      </c>
      <c r="H172" s="38">
        <v>2349.0666666666666</v>
      </c>
      <c r="I172" s="38">
        <v>2319.2833333333333</v>
      </c>
      <c r="J172" s="38">
        <v>2450.8833333333337</v>
      </c>
      <c r="K172" s="38">
        <v>2480.6666666666665</v>
      </c>
      <c r="L172" s="38">
        <v>2516.6833333333338</v>
      </c>
      <c r="M172" s="28">
        <v>2444.65</v>
      </c>
      <c r="N172" s="28">
        <v>2378.85</v>
      </c>
      <c r="O172" s="39">
        <v>640500</v>
      </c>
      <c r="P172" s="40">
        <v>4.7058823529411761E-3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210.4</v>
      </c>
      <c r="F173" s="37">
        <v>210.71666666666667</v>
      </c>
      <c r="G173" s="38">
        <v>209.58333333333334</v>
      </c>
      <c r="H173" s="38">
        <v>208.76666666666668</v>
      </c>
      <c r="I173" s="38">
        <v>207.63333333333335</v>
      </c>
      <c r="J173" s="38">
        <v>211.53333333333333</v>
      </c>
      <c r="K173" s="38">
        <v>212.66666666666666</v>
      </c>
      <c r="L173" s="38">
        <v>213.48333333333332</v>
      </c>
      <c r="M173" s="28">
        <v>211.85</v>
      </c>
      <c r="N173" s="28">
        <v>209.9</v>
      </c>
      <c r="O173" s="39">
        <v>34323188</v>
      </c>
      <c r="P173" s="40">
        <v>1.8676796454574231E-2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1731.25</v>
      </c>
      <c r="F174" s="37">
        <v>1723.55</v>
      </c>
      <c r="G174" s="38">
        <v>1700.1499999999999</v>
      </c>
      <c r="H174" s="38">
        <v>1669.05</v>
      </c>
      <c r="I174" s="38">
        <v>1645.6499999999999</v>
      </c>
      <c r="J174" s="38">
        <v>1754.6499999999999</v>
      </c>
      <c r="K174" s="38">
        <v>1778.05</v>
      </c>
      <c r="L174" s="38">
        <v>1809.1499999999999</v>
      </c>
      <c r="M174" s="28">
        <v>1746.95</v>
      </c>
      <c r="N174" s="28">
        <v>1692.45</v>
      </c>
      <c r="O174" s="39">
        <v>2916969</v>
      </c>
      <c r="P174" s="40">
        <v>7.7096483318304779E-2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184.15</v>
      </c>
      <c r="F175" s="37">
        <v>182.81666666666669</v>
      </c>
      <c r="G175" s="38">
        <v>180.83333333333337</v>
      </c>
      <c r="H175" s="38">
        <v>177.51666666666668</v>
      </c>
      <c r="I175" s="38">
        <v>175.53333333333336</v>
      </c>
      <c r="J175" s="38">
        <v>186.13333333333338</v>
      </c>
      <c r="K175" s="38">
        <v>188.11666666666667</v>
      </c>
      <c r="L175" s="38">
        <v>191.43333333333339</v>
      </c>
      <c r="M175" s="28">
        <v>184.8</v>
      </c>
      <c r="N175" s="28">
        <v>179.5</v>
      </c>
      <c r="O175" s="39">
        <v>6807500</v>
      </c>
      <c r="P175" s="40">
        <v>-1.5189873417721518E-2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753.95</v>
      </c>
      <c r="F176" s="37">
        <v>748</v>
      </c>
      <c r="G176" s="38">
        <v>738</v>
      </c>
      <c r="H176" s="38">
        <v>722.05</v>
      </c>
      <c r="I176" s="38">
        <v>712.05</v>
      </c>
      <c r="J176" s="38">
        <v>763.95</v>
      </c>
      <c r="K176" s="38">
        <v>773.95</v>
      </c>
      <c r="L176" s="38">
        <v>789.90000000000009</v>
      </c>
      <c r="M176" s="28">
        <v>758</v>
      </c>
      <c r="N176" s="28">
        <v>732.05</v>
      </c>
      <c r="O176" s="39">
        <v>2821150</v>
      </c>
      <c r="P176" s="40">
        <v>0.10522810522810523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133.9</v>
      </c>
      <c r="F177" s="37">
        <v>132.81666666666666</v>
      </c>
      <c r="G177" s="38">
        <v>131.38333333333333</v>
      </c>
      <c r="H177" s="38">
        <v>128.86666666666667</v>
      </c>
      <c r="I177" s="38">
        <v>127.43333333333334</v>
      </c>
      <c r="J177" s="38">
        <v>135.33333333333331</v>
      </c>
      <c r="K177" s="38">
        <v>136.76666666666665</v>
      </c>
      <c r="L177" s="38">
        <v>139.2833333333333</v>
      </c>
      <c r="M177" s="28">
        <v>134.25</v>
      </c>
      <c r="N177" s="28">
        <v>130.30000000000001</v>
      </c>
      <c r="O177" s="39">
        <v>41884700</v>
      </c>
      <c r="P177" s="40">
        <v>-2.0766994323688219E-4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124</v>
      </c>
      <c r="F178" s="37">
        <v>123.75</v>
      </c>
      <c r="G178" s="38">
        <v>123.3</v>
      </c>
      <c r="H178" s="38">
        <v>122.6</v>
      </c>
      <c r="I178" s="38">
        <v>122.14999999999999</v>
      </c>
      <c r="J178" s="38">
        <v>124.45</v>
      </c>
      <c r="K178" s="38">
        <v>124.89999999999999</v>
      </c>
      <c r="L178" s="38">
        <v>125.60000000000001</v>
      </c>
      <c r="M178" s="28">
        <v>124.2</v>
      </c>
      <c r="N178" s="28">
        <v>123.05</v>
      </c>
      <c r="O178" s="39">
        <v>28284000</v>
      </c>
      <c r="P178" s="40">
        <v>8.7738069762465232E-3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2413.1999999999998</v>
      </c>
      <c r="F179" s="37">
        <v>2405.0666666666666</v>
      </c>
      <c r="G179" s="38">
        <v>2392.4333333333334</v>
      </c>
      <c r="H179" s="38">
        <v>2371.666666666667</v>
      </c>
      <c r="I179" s="38">
        <v>2359.0333333333338</v>
      </c>
      <c r="J179" s="38">
        <v>2425.833333333333</v>
      </c>
      <c r="K179" s="38">
        <v>2438.4666666666662</v>
      </c>
      <c r="L179" s="38">
        <v>2459.2333333333327</v>
      </c>
      <c r="M179" s="28">
        <v>2417.6999999999998</v>
      </c>
      <c r="N179" s="28">
        <v>2384.3000000000002</v>
      </c>
      <c r="O179" s="39">
        <v>34495500</v>
      </c>
      <c r="P179" s="40">
        <v>-2.8439456136768505E-2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95.15</v>
      </c>
      <c r="F180" s="37">
        <v>94.783333333333346</v>
      </c>
      <c r="G180" s="38">
        <v>93.816666666666691</v>
      </c>
      <c r="H180" s="38">
        <v>92.483333333333348</v>
      </c>
      <c r="I180" s="38">
        <v>91.516666666666694</v>
      </c>
      <c r="J180" s="38">
        <v>96.116666666666688</v>
      </c>
      <c r="K180" s="38">
        <v>97.083333333333357</v>
      </c>
      <c r="L180" s="38">
        <v>98.416666666666686</v>
      </c>
      <c r="M180" s="28">
        <v>95.75</v>
      </c>
      <c r="N180" s="28">
        <v>93.45</v>
      </c>
      <c r="O180" s="39">
        <v>160706750</v>
      </c>
      <c r="P180" s="40">
        <v>-2.1177491682337624E-2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838.35</v>
      </c>
      <c r="F181" s="37">
        <v>833.51666666666677</v>
      </c>
      <c r="G181" s="38">
        <v>827.63333333333355</v>
      </c>
      <c r="H181" s="38">
        <v>816.91666666666674</v>
      </c>
      <c r="I181" s="38">
        <v>811.03333333333353</v>
      </c>
      <c r="J181" s="38">
        <v>844.23333333333358</v>
      </c>
      <c r="K181" s="38">
        <v>850.11666666666679</v>
      </c>
      <c r="L181" s="38">
        <v>860.8333333333336</v>
      </c>
      <c r="M181" s="28">
        <v>839.4</v>
      </c>
      <c r="N181" s="28">
        <v>822.8</v>
      </c>
      <c r="O181" s="39">
        <v>4504000</v>
      </c>
      <c r="P181" s="40">
        <v>-3.616520436550396E-2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1084.75</v>
      </c>
      <c r="F182" s="37">
        <v>1085.5833333333333</v>
      </c>
      <c r="G182" s="38">
        <v>1074.4166666666665</v>
      </c>
      <c r="H182" s="38">
        <v>1064.0833333333333</v>
      </c>
      <c r="I182" s="38">
        <v>1052.9166666666665</v>
      </c>
      <c r="J182" s="38">
        <v>1095.9166666666665</v>
      </c>
      <c r="K182" s="38">
        <v>1107.083333333333</v>
      </c>
      <c r="L182" s="38">
        <v>1117.4166666666665</v>
      </c>
      <c r="M182" s="28">
        <v>1096.75</v>
      </c>
      <c r="N182" s="28">
        <v>1075.25</v>
      </c>
      <c r="O182" s="39">
        <v>7971000</v>
      </c>
      <c r="P182" s="40">
        <v>3.3040687246294722E-3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494.05</v>
      </c>
      <c r="F183" s="37">
        <v>493.18333333333339</v>
      </c>
      <c r="G183" s="38">
        <v>490.96666666666681</v>
      </c>
      <c r="H183" s="38">
        <v>487.88333333333344</v>
      </c>
      <c r="I183" s="38">
        <v>485.66666666666686</v>
      </c>
      <c r="J183" s="38">
        <v>496.26666666666677</v>
      </c>
      <c r="K183" s="38">
        <v>498.48333333333335</v>
      </c>
      <c r="L183" s="38">
        <v>501.56666666666672</v>
      </c>
      <c r="M183" s="28">
        <v>495.4</v>
      </c>
      <c r="N183" s="28">
        <v>490.1</v>
      </c>
      <c r="O183" s="39">
        <v>69423000</v>
      </c>
      <c r="P183" s="40">
        <v>-1.8887923176393276E-2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23640.2</v>
      </c>
      <c r="F184" s="37">
        <v>23384.149999999998</v>
      </c>
      <c r="G184" s="38">
        <v>23039.099999999995</v>
      </c>
      <c r="H184" s="38">
        <v>22437.999999999996</v>
      </c>
      <c r="I184" s="38">
        <v>22092.949999999993</v>
      </c>
      <c r="J184" s="38">
        <v>23985.249999999996</v>
      </c>
      <c r="K184" s="38">
        <v>24330.3</v>
      </c>
      <c r="L184" s="38">
        <v>24931.399999999998</v>
      </c>
      <c r="M184" s="28">
        <v>23729.200000000001</v>
      </c>
      <c r="N184" s="28">
        <v>22783.05</v>
      </c>
      <c r="O184" s="39">
        <v>254275</v>
      </c>
      <c r="P184" s="40">
        <v>-7.0377479206653867E-2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2370.5</v>
      </c>
      <c r="F185" s="37">
        <v>2364.2333333333331</v>
      </c>
      <c r="G185" s="38">
        <v>2345.2666666666664</v>
      </c>
      <c r="H185" s="38">
        <v>2320.0333333333333</v>
      </c>
      <c r="I185" s="38">
        <v>2301.0666666666666</v>
      </c>
      <c r="J185" s="38">
        <v>2389.4666666666662</v>
      </c>
      <c r="K185" s="38">
        <v>2408.4333333333325</v>
      </c>
      <c r="L185" s="38">
        <v>2433.6666666666661</v>
      </c>
      <c r="M185" s="28">
        <v>2383.1999999999998</v>
      </c>
      <c r="N185" s="28">
        <v>2339</v>
      </c>
      <c r="O185" s="39">
        <v>1524050</v>
      </c>
      <c r="P185" s="40">
        <v>-1.9808984789529537E-2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2472.35</v>
      </c>
      <c r="F186" s="37">
        <v>2458.1333333333332</v>
      </c>
      <c r="G186" s="38">
        <v>2437.0666666666666</v>
      </c>
      <c r="H186" s="38">
        <v>2401.7833333333333</v>
      </c>
      <c r="I186" s="38">
        <v>2380.7166666666667</v>
      </c>
      <c r="J186" s="38">
        <v>2493.4166666666665</v>
      </c>
      <c r="K186" s="38">
        <v>2514.4833333333331</v>
      </c>
      <c r="L186" s="38">
        <v>2549.7666666666664</v>
      </c>
      <c r="M186" s="28">
        <v>2479.1999999999998</v>
      </c>
      <c r="N186" s="28">
        <v>2422.85</v>
      </c>
      <c r="O186" s="39">
        <v>3184125</v>
      </c>
      <c r="P186" s="40">
        <v>-4.0564971751412431E-2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1115.55</v>
      </c>
      <c r="F187" s="37">
        <v>1115.75</v>
      </c>
      <c r="G187" s="38">
        <v>1096.8</v>
      </c>
      <c r="H187" s="38">
        <v>1078.05</v>
      </c>
      <c r="I187" s="38">
        <v>1059.0999999999999</v>
      </c>
      <c r="J187" s="38">
        <v>1134.5</v>
      </c>
      <c r="K187" s="38">
        <v>1153.4499999999998</v>
      </c>
      <c r="L187" s="38">
        <v>1172.2</v>
      </c>
      <c r="M187" s="28">
        <v>1134.7</v>
      </c>
      <c r="N187" s="28">
        <v>1097</v>
      </c>
      <c r="O187" s="39">
        <v>4519600</v>
      </c>
      <c r="P187" s="40">
        <v>3.8415586802683574E-2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330</v>
      </c>
      <c r="F188" s="37">
        <v>325.40000000000003</v>
      </c>
      <c r="G188" s="38">
        <v>319.65000000000009</v>
      </c>
      <c r="H188" s="38">
        <v>309.30000000000007</v>
      </c>
      <c r="I188" s="38">
        <v>303.55000000000013</v>
      </c>
      <c r="J188" s="38">
        <v>335.75000000000006</v>
      </c>
      <c r="K188" s="38">
        <v>341.49999999999994</v>
      </c>
      <c r="L188" s="38">
        <v>351.85</v>
      </c>
      <c r="M188" s="28">
        <v>331.15</v>
      </c>
      <c r="N188" s="28">
        <v>315.05</v>
      </c>
      <c r="O188" s="39">
        <v>4857300</v>
      </c>
      <c r="P188" s="40">
        <v>-2.7392322941070465E-2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890.15</v>
      </c>
      <c r="F189" s="37">
        <v>890.08333333333337</v>
      </c>
      <c r="G189" s="38">
        <v>881.16666666666674</v>
      </c>
      <c r="H189" s="38">
        <v>872.18333333333339</v>
      </c>
      <c r="I189" s="38">
        <v>863.26666666666677</v>
      </c>
      <c r="J189" s="38">
        <v>899.06666666666672</v>
      </c>
      <c r="K189" s="38">
        <v>907.98333333333346</v>
      </c>
      <c r="L189" s="38">
        <v>916.9666666666667</v>
      </c>
      <c r="M189" s="28">
        <v>899</v>
      </c>
      <c r="N189" s="28">
        <v>881.1</v>
      </c>
      <c r="O189" s="39">
        <v>19701500</v>
      </c>
      <c r="P189" s="40">
        <v>-3.2518648379223816E-2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454.75</v>
      </c>
      <c r="F190" s="37">
        <v>453.34999999999997</v>
      </c>
      <c r="G190" s="38">
        <v>450.29999999999995</v>
      </c>
      <c r="H190" s="38">
        <v>445.84999999999997</v>
      </c>
      <c r="I190" s="38">
        <v>442.79999999999995</v>
      </c>
      <c r="J190" s="38">
        <v>457.79999999999995</v>
      </c>
      <c r="K190" s="38">
        <v>460.85</v>
      </c>
      <c r="L190" s="38">
        <v>465.29999999999995</v>
      </c>
      <c r="M190" s="28">
        <v>456.4</v>
      </c>
      <c r="N190" s="28">
        <v>448.9</v>
      </c>
      <c r="O190" s="39">
        <v>13743000</v>
      </c>
      <c r="P190" s="40">
        <v>9.6980383513334805E-3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574.85</v>
      </c>
      <c r="F191" s="37">
        <v>576.73333333333346</v>
      </c>
      <c r="G191" s="38">
        <v>570.76666666666688</v>
      </c>
      <c r="H191" s="38">
        <v>566.68333333333339</v>
      </c>
      <c r="I191" s="38">
        <v>560.71666666666681</v>
      </c>
      <c r="J191" s="38">
        <v>580.81666666666695</v>
      </c>
      <c r="K191" s="38">
        <v>586.78333333333342</v>
      </c>
      <c r="L191" s="38">
        <v>590.86666666666702</v>
      </c>
      <c r="M191" s="28">
        <v>582.70000000000005</v>
      </c>
      <c r="N191" s="28">
        <v>572.65</v>
      </c>
      <c r="O191" s="39">
        <v>873800</v>
      </c>
      <c r="P191" s="40">
        <v>9.7370983446932818E-4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942.05</v>
      </c>
      <c r="F192" s="37">
        <v>940.26666666666677</v>
      </c>
      <c r="G192" s="38">
        <v>931.58333333333348</v>
      </c>
      <c r="H192" s="38">
        <v>921.11666666666667</v>
      </c>
      <c r="I192" s="38">
        <v>912.43333333333339</v>
      </c>
      <c r="J192" s="38">
        <v>950.73333333333358</v>
      </c>
      <c r="K192" s="38">
        <v>959.41666666666674</v>
      </c>
      <c r="L192" s="38">
        <v>969.88333333333367</v>
      </c>
      <c r="M192" s="28">
        <v>948.95</v>
      </c>
      <c r="N192" s="28">
        <v>929.8</v>
      </c>
      <c r="O192" s="39">
        <v>5429000</v>
      </c>
      <c r="P192" s="40">
        <v>-9.8486230165967543E-3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1175.95</v>
      </c>
      <c r="F193" s="37">
        <v>1168.45</v>
      </c>
      <c r="G193" s="38">
        <v>1145.45</v>
      </c>
      <c r="H193" s="38">
        <v>1114.95</v>
      </c>
      <c r="I193" s="38">
        <v>1091.95</v>
      </c>
      <c r="J193" s="38">
        <v>1198.95</v>
      </c>
      <c r="K193" s="38">
        <v>1221.95</v>
      </c>
      <c r="L193" s="38">
        <v>1252.45</v>
      </c>
      <c r="M193" s="28">
        <v>1191.45</v>
      </c>
      <c r="N193" s="28">
        <v>1137.95</v>
      </c>
      <c r="O193" s="39">
        <v>2965600</v>
      </c>
      <c r="P193" s="40">
        <v>4.0999719180005618E-2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750.85</v>
      </c>
      <c r="F194" s="37">
        <v>750.55000000000007</v>
      </c>
      <c r="G194" s="38">
        <v>743.55000000000018</v>
      </c>
      <c r="H194" s="38">
        <v>736.25000000000011</v>
      </c>
      <c r="I194" s="38">
        <v>729.25000000000023</v>
      </c>
      <c r="J194" s="38">
        <v>757.85000000000014</v>
      </c>
      <c r="K194" s="38">
        <v>764.84999999999991</v>
      </c>
      <c r="L194" s="38">
        <v>772.15000000000009</v>
      </c>
      <c r="M194" s="28">
        <v>757.55</v>
      </c>
      <c r="N194" s="28">
        <v>743.25</v>
      </c>
      <c r="O194" s="39">
        <v>10344375</v>
      </c>
      <c r="P194" s="40">
        <v>-8.7322121604139716E-3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425.35</v>
      </c>
      <c r="F195" s="37">
        <v>424.5</v>
      </c>
      <c r="G195" s="38">
        <v>421.55</v>
      </c>
      <c r="H195" s="38">
        <v>417.75</v>
      </c>
      <c r="I195" s="38">
        <v>414.8</v>
      </c>
      <c r="J195" s="38">
        <v>428.3</v>
      </c>
      <c r="K195" s="38">
        <v>431.25000000000006</v>
      </c>
      <c r="L195" s="38">
        <v>435.05</v>
      </c>
      <c r="M195" s="28">
        <v>427.45</v>
      </c>
      <c r="N195" s="28">
        <v>420.7</v>
      </c>
      <c r="O195" s="39">
        <v>85351800</v>
      </c>
      <c r="P195" s="40">
        <v>-5.6934122685476762E-2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231.5</v>
      </c>
      <c r="F196" s="37">
        <v>231.23333333333335</v>
      </c>
      <c r="G196" s="38">
        <v>230.26666666666671</v>
      </c>
      <c r="H196" s="38">
        <v>229.03333333333336</v>
      </c>
      <c r="I196" s="38">
        <v>228.06666666666672</v>
      </c>
      <c r="J196" s="38">
        <v>232.4666666666667</v>
      </c>
      <c r="K196" s="38">
        <v>233.43333333333334</v>
      </c>
      <c r="L196" s="38">
        <v>234.66666666666669</v>
      </c>
      <c r="M196" s="28">
        <v>232.2</v>
      </c>
      <c r="N196" s="28">
        <v>230</v>
      </c>
      <c r="O196" s="39">
        <v>97503750</v>
      </c>
      <c r="P196" s="40">
        <v>0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1269.45</v>
      </c>
      <c r="F197" s="37">
        <v>1262.5166666666667</v>
      </c>
      <c r="G197" s="38">
        <v>1249.2333333333333</v>
      </c>
      <c r="H197" s="38">
        <v>1229.0166666666667</v>
      </c>
      <c r="I197" s="38">
        <v>1215.7333333333333</v>
      </c>
      <c r="J197" s="38">
        <v>1282.7333333333333</v>
      </c>
      <c r="K197" s="38">
        <v>1296.0166666666667</v>
      </c>
      <c r="L197" s="38">
        <v>1316.2333333333333</v>
      </c>
      <c r="M197" s="28">
        <v>1275.8</v>
      </c>
      <c r="N197" s="28">
        <v>1242.3</v>
      </c>
      <c r="O197" s="39">
        <v>38148850</v>
      </c>
      <c r="P197" s="40">
        <v>-2.4697126093334059E-2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3668.25</v>
      </c>
      <c r="F198" s="37">
        <v>3655.6666666666665</v>
      </c>
      <c r="G198" s="38">
        <v>3634.3833333333332</v>
      </c>
      <c r="H198" s="38">
        <v>3600.5166666666669</v>
      </c>
      <c r="I198" s="38">
        <v>3579.2333333333336</v>
      </c>
      <c r="J198" s="38">
        <v>3689.5333333333328</v>
      </c>
      <c r="K198" s="38">
        <v>3710.8166666666666</v>
      </c>
      <c r="L198" s="38">
        <v>3744.6833333333325</v>
      </c>
      <c r="M198" s="28">
        <v>3676.95</v>
      </c>
      <c r="N198" s="28">
        <v>3621.8</v>
      </c>
      <c r="O198" s="39">
        <v>13090950</v>
      </c>
      <c r="P198" s="40">
        <v>-1.8444996794619459E-2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1494.35</v>
      </c>
      <c r="F199" s="37">
        <v>1488.2166666666665</v>
      </c>
      <c r="G199" s="38">
        <v>1479.5333333333328</v>
      </c>
      <c r="H199" s="38">
        <v>1464.7166666666665</v>
      </c>
      <c r="I199" s="38">
        <v>1456.0333333333328</v>
      </c>
      <c r="J199" s="38">
        <v>1503.0333333333328</v>
      </c>
      <c r="K199" s="38">
        <v>1511.7166666666667</v>
      </c>
      <c r="L199" s="38">
        <v>1526.5333333333328</v>
      </c>
      <c r="M199" s="28">
        <v>1496.9</v>
      </c>
      <c r="N199" s="28">
        <v>1473.4</v>
      </c>
      <c r="O199" s="39">
        <v>14311200</v>
      </c>
      <c r="P199" s="40">
        <v>-6.3322779536743876E-3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2595.85</v>
      </c>
      <c r="F200" s="37">
        <v>2587.9833333333336</v>
      </c>
      <c r="G200" s="38">
        <v>2576.9666666666672</v>
      </c>
      <c r="H200" s="38">
        <v>2558.0833333333335</v>
      </c>
      <c r="I200" s="38">
        <v>2547.0666666666671</v>
      </c>
      <c r="J200" s="38">
        <v>2606.8666666666672</v>
      </c>
      <c r="K200" s="38">
        <v>2617.8833333333337</v>
      </c>
      <c r="L200" s="38">
        <v>2636.7666666666673</v>
      </c>
      <c r="M200" s="28">
        <v>2599</v>
      </c>
      <c r="N200" s="28">
        <v>2569.1</v>
      </c>
      <c r="O200" s="39">
        <v>4713375</v>
      </c>
      <c r="P200" s="40">
        <v>-2.1410775459358454E-2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2858</v>
      </c>
      <c r="F201" s="37">
        <v>2857.9833333333336</v>
      </c>
      <c r="G201" s="38">
        <v>2834.0166666666673</v>
      </c>
      <c r="H201" s="38">
        <v>2810.0333333333338</v>
      </c>
      <c r="I201" s="38">
        <v>2786.0666666666675</v>
      </c>
      <c r="J201" s="38">
        <v>2881.9666666666672</v>
      </c>
      <c r="K201" s="38">
        <v>2905.9333333333334</v>
      </c>
      <c r="L201" s="38">
        <v>2929.916666666667</v>
      </c>
      <c r="M201" s="28">
        <v>2881.95</v>
      </c>
      <c r="N201" s="28">
        <v>2834</v>
      </c>
      <c r="O201" s="39">
        <v>808750</v>
      </c>
      <c r="P201" s="40">
        <v>-6.7546822229045131E-3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486.35</v>
      </c>
      <c r="F202" s="37">
        <v>484.84999999999997</v>
      </c>
      <c r="G202" s="38">
        <v>481.49999999999994</v>
      </c>
      <c r="H202" s="38">
        <v>476.65</v>
      </c>
      <c r="I202" s="38">
        <v>473.29999999999995</v>
      </c>
      <c r="J202" s="38">
        <v>489.69999999999993</v>
      </c>
      <c r="K202" s="38">
        <v>493.04999999999995</v>
      </c>
      <c r="L202" s="38">
        <v>497.89999999999992</v>
      </c>
      <c r="M202" s="28">
        <v>488.2</v>
      </c>
      <c r="N202" s="28">
        <v>480</v>
      </c>
      <c r="O202" s="39">
        <v>3195000</v>
      </c>
      <c r="P202" s="40">
        <v>-1.9337016574585635E-2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1176.4000000000001</v>
      </c>
      <c r="F203" s="37">
        <v>1172.5500000000002</v>
      </c>
      <c r="G203" s="38">
        <v>1159.9000000000003</v>
      </c>
      <c r="H203" s="38">
        <v>1143.4000000000001</v>
      </c>
      <c r="I203" s="38">
        <v>1130.7500000000002</v>
      </c>
      <c r="J203" s="38">
        <v>1189.0500000000004</v>
      </c>
      <c r="K203" s="38">
        <v>1201.7</v>
      </c>
      <c r="L203" s="38">
        <v>1218.2000000000005</v>
      </c>
      <c r="M203" s="28">
        <v>1185.2</v>
      </c>
      <c r="N203" s="28">
        <v>1156.05</v>
      </c>
      <c r="O203" s="39">
        <v>2512850</v>
      </c>
      <c r="P203" s="40">
        <v>5.5120394545982009E-3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606.79999999999995</v>
      </c>
      <c r="F204" s="37">
        <v>603.5</v>
      </c>
      <c r="G204" s="38">
        <v>598.29999999999995</v>
      </c>
      <c r="H204" s="38">
        <v>589.79999999999995</v>
      </c>
      <c r="I204" s="38">
        <v>584.59999999999991</v>
      </c>
      <c r="J204" s="38">
        <v>612</v>
      </c>
      <c r="K204" s="38">
        <v>617.20000000000005</v>
      </c>
      <c r="L204" s="38">
        <v>625.70000000000005</v>
      </c>
      <c r="M204" s="28">
        <v>608.70000000000005</v>
      </c>
      <c r="N204" s="28">
        <v>595</v>
      </c>
      <c r="O204" s="39">
        <v>7995400</v>
      </c>
      <c r="P204" s="40">
        <v>3.3380182712579058E-3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1471.9</v>
      </c>
      <c r="F205" s="37">
        <v>1467.5666666666666</v>
      </c>
      <c r="G205" s="38">
        <v>1447.3333333333333</v>
      </c>
      <c r="H205" s="38">
        <v>1422.7666666666667</v>
      </c>
      <c r="I205" s="38">
        <v>1402.5333333333333</v>
      </c>
      <c r="J205" s="38">
        <v>1492.1333333333332</v>
      </c>
      <c r="K205" s="38">
        <v>1512.3666666666668</v>
      </c>
      <c r="L205" s="38">
        <v>1536.9333333333332</v>
      </c>
      <c r="M205" s="28">
        <v>1487.8</v>
      </c>
      <c r="N205" s="28">
        <v>1443</v>
      </c>
      <c r="O205" s="39">
        <v>1136100</v>
      </c>
      <c r="P205" s="40">
        <v>4.071817890349471E-2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6315.15</v>
      </c>
      <c r="F206" s="37">
        <v>6248.2666666666664</v>
      </c>
      <c r="G206" s="38">
        <v>6171.833333333333</v>
      </c>
      <c r="H206" s="38">
        <v>6028.5166666666664</v>
      </c>
      <c r="I206" s="38">
        <v>5952.083333333333</v>
      </c>
      <c r="J206" s="38">
        <v>6391.583333333333</v>
      </c>
      <c r="K206" s="38">
        <v>6468.0166666666673</v>
      </c>
      <c r="L206" s="38">
        <v>6611.333333333333</v>
      </c>
      <c r="M206" s="28">
        <v>6324.7</v>
      </c>
      <c r="N206" s="28">
        <v>6104.95</v>
      </c>
      <c r="O206" s="39">
        <v>3271100</v>
      </c>
      <c r="P206" s="40">
        <v>-1.3599903504010614E-2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753.6</v>
      </c>
      <c r="F207" s="37">
        <v>751.9</v>
      </c>
      <c r="G207" s="38">
        <v>747</v>
      </c>
      <c r="H207" s="38">
        <v>740.4</v>
      </c>
      <c r="I207" s="38">
        <v>735.5</v>
      </c>
      <c r="J207" s="38">
        <v>758.5</v>
      </c>
      <c r="K207" s="38">
        <v>763.39999999999986</v>
      </c>
      <c r="L207" s="38">
        <v>770</v>
      </c>
      <c r="M207" s="28">
        <v>756.8</v>
      </c>
      <c r="N207" s="28">
        <v>745.3</v>
      </c>
      <c r="O207" s="39">
        <v>24337300</v>
      </c>
      <c r="P207" s="40">
        <v>-2.1852680950858118E-3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374.45</v>
      </c>
      <c r="F208" s="37">
        <v>370.51666666666665</v>
      </c>
      <c r="G208" s="38">
        <v>363.93333333333328</v>
      </c>
      <c r="H208" s="38">
        <v>353.41666666666663</v>
      </c>
      <c r="I208" s="38">
        <v>346.83333333333326</v>
      </c>
      <c r="J208" s="38">
        <v>381.0333333333333</v>
      </c>
      <c r="K208" s="38">
        <v>387.61666666666667</v>
      </c>
      <c r="L208" s="38">
        <v>398.13333333333333</v>
      </c>
      <c r="M208" s="28">
        <v>377.1</v>
      </c>
      <c r="N208" s="28">
        <v>360</v>
      </c>
      <c r="O208" s="39">
        <v>61116500</v>
      </c>
      <c r="P208" s="40">
        <v>-8.6154469896614636E-4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1272.05</v>
      </c>
      <c r="F209" s="37">
        <v>1260.4000000000001</v>
      </c>
      <c r="G209" s="38">
        <v>1231.8000000000002</v>
      </c>
      <c r="H209" s="38">
        <v>1191.5500000000002</v>
      </c>
      <c r="I209" s="38">
        <v>1162.9500000000003</v>
      </c>
      <c r="J209" s="38">
        <v>1300.6500000000001</v>
      </c>
      <c r="K209" s="38">
        <v>1329.25</v>
      </c>
      <c r="L209" s="38">
        <v>1369.5</v>
      </c>
      <c r="M209" s="28">
        <v>1289</v>
      </c>
      <c r="N209" s="28">
        <v>1220.1500000000001</v>
      </c>
      <c r="O209" s="39">
        <v>4108000</v>
      </c>
      <c r="P209" s="40">
        <v>-3.6020180687551334E-2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1588.25</v>
      </c>
      <c r="F210" s="37">
        <v>1585.55</v>
      </c>
      <c r="G210" s="38">
        <v>1569.1999999999998</v>
      </c>
      <c r="H210" s="38">
        <v>1550.1499999999999</v>
      </c>
      <c r="I210" s="38">
        <v>1533.7999999999997</v>
      </c>
      <c r="J210" s="38">
        <v>1604.6</v>
      </c>
      <c r="K210" s="38">
        <v>1620.9499999999998</v>
      </c>
      <c r="L210" s="38">
        <v>1640</v>
      </c>
      <c r="M210" s="28">
        <v>1601.9</v>
      </c>
      <c r="N210" s="28">
        <v>1566.5</v>
      </c>
      <c r="O210" s="39">
        <v>816500</v>
      </c>
      <c r="P210" s="40">
        <v>0.18979963570127503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597.79999999999995</v>
      </c>
      <c r="F211" s="37">
        <v>596.26666666666665</v>
      </c>
      <c r="G211" s="38">
        <v>593.7833333333333</v>
      </c>
      <c r="H211" s="38">
        <v>589.76666666666665</v>
      </c>
      <c r="I211" s="38">
        <v>587.2833333333333</v>
      </c>
      <c r="J211" s="38">
        <v>600.2833333333333</v>
      </c>
      <c r="K211" s="38">
        <v>602.76666666666665</v>
      </c>
      <c r="L211" s="38">
        <v>606.7833333333333</v>
      </c>
      <c r="M211" s="28">
        <v>598.75</v>
      </c>
      <c r="N211" s="28">
        <v>592.25</v>
      </c>
      <c r="O211" s="39">
        <v>36643200</v>
      </c>
      <c r="P211" s="40">
        <v>-1.0563152096429267E-2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255.4</v>
      </c>
      <c r="F212" s="37">
        <v>256.25</v>
      </c>
      <c r="G212" s="38">
        <v>252.60000000000002</v>
      </c>
      <c r="H212" s="38">
        <v>249.8</v>
      </c>
      <c r="I212" s="38">
        <v>246.15000000000003</v>
      </c>
      <c r="J212" s="38">
        <v>259.05</v>
      </c>
      <c r="K212" s="38">
        <v>262.7</v>
      </c>
      <c r="L212" s="38">
        <v>265.5</v>
      </c>
      <c r="M212" s="28">
        <v>259.89999999999998</v>
      </c>
      <c r="N212" s="28">
        <v>253.45</v>
      </c>
      <c r="O212" s="39">
        <v>77466000</v>
      </c>
      <c r="P212" s="40">
        <v>1.4736511180099816E-2</v>
      </c>
    </row>
    <row r="213" spans="1:16" ht="12.75" customHeight="1">
      <c r="A213" s="28">
        <v>203</v>
      </c>
      <c r="B213" s="29" t="s">
        <v>47</v>
      </c>
      <c r="C213" s="30" t="s">
        <v>956</v>
      </c>
      <c r="D213" s="31">
        <v>44651</v>
      </c>
      <c r="E213" s="37">
        <v>375.8</v>
      </c>
      <c r="F213" s="37">
        <v>373.95</v>
      </c>
      <c r="G213" s="38">
        <v>371.45</v>
      </c>
      <c r="H213" s="38">
        <v>367.1</v>
      </c>
      <c r="I213" s="38">
        <v>364.6</v>
      </c>
      <c r="J213" s="38">
        <v>378.29999999999995</v>
      </c>
      <c r="K213" s="38">
        <v>380.79999999999995</v>
      </c>
      <c r="L213" s="38">
        <v>385.14999999999992</v>
      </c>
      <c r="M213" s="28">
        <v>376.45</v>
      </c>
      <c r="N213" s="28">
        <v>369.6</v>
      </c>
      <c r="O213" s="39">
        <v>17574700</v>
      </c>
      <c r="P213" s="40">
        <v>-1.4008886694643298E-2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21" sqref="F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3" t="s">
        <v>16</v>
      </c>
      <c r="B8" s="485"/>
      <c r="C8" s="489" t="s">
        <v>20</v>
      </c>
      <c r="D8" s="489" t="s">
        <v>21</v>
      </c>
      <c r="E8" s="480" t="s">
        <v>22</v>
      </c>
      <c r="F8" s="481"/>
      <c r="G8" s="482"/>
      <c r="H8" s="480" t="s">
        <v>23</v>
      </c>
      <c r="I8" s="481"/>
      <c r="J8" s="482"/>
      <c r="K8" s="23"/>
      <c r="L8" s="50"/>
      <c r="M8" s="50"/>
      <c r="N8" s="1"/>
      <c r="O8" s="1"/>
    </row>
    <row r="9" spans="1:15" ht="36" customHeight="1">
      <c r="A9" s="487"/>
      <c r="B9" s="488"/>
      <c r="C9" s="488"/>
      <c r="D9" s="48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16975.349999999999</v>
      </c>
      <c r="D10" s="32">
        <v>16933.7</v>
      </c>
      <c r="E10" s="32">
        <v>16879.5</v>
      </c>
      <c r="F10" s="32">
        <v>16783.649999999998</v>
      </c>
      <c r="G10" s="32">
        <v>16729.449999999997</v>
      </c>
      <c r="H10" s="32">
        <v>17029.550000000003</v>
      </c>
      <c r="I10" s="32">
        <v>17083.750000000007</v>
      </c>
      <c r="J10" s="32">
        <v>17179.600000000006</v>
      </c>
      <c r="K10" s="34">
        <v>16987.900000000001</v>
      </c>
      <c r="L10" s="34">
        <v>16837.849999999999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35748.25</v>
      </c>
      <c r="D11" s="37">
        <v>35672.050000000003</v>
      </c>
      <c r="E11" s="37">
        <v>35537.750000000007</v>
      </c>
      <c r="F11" s="37">
        <v>35327.250000000007</v>
      </c>
      <c r="G11" s="37">
        <v>35192.950000000012</v>
      </c>
      <c r="H11" s="37">
        <v>35882.550000000003</v>
      </c>
      <c r="I11" s="37">
        <v>36016.849999999991</v>
      </c>
      <c r="J11" s="37">
        <v>36227.35</v>
      </c>
      <c r="K11" s="28">
        <v>35806.35</v>
      </c>
      <c r="L11" s="28">
        <v>35461.550000000003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2462.6</v>
      </c>
      <c r="D12" s="37">
        <v>2453.3833333333332</v>
      </c>
      <c r="E12" s="37">
        <v>2441.2166666666662</v>
      </c>
      <c r="F12" s="37">
        <v>2419.833333333333</v>
      </c>
      <c r="G12" s="37">
        <v>2407.6666666666661</v>
      </c>
      <c r="H12" s="37">
        <v>2474.7666666666664</v>
      </c>
      <c r="I12" s="37">
        <v>2486.9333333333334</v>
      </c>
      <c r="J12" s="37">
        <v>2508.3166666666666</v>
      </c>
      <c r="K12" s="28">
        <v>2465.5500000000002</v>
      </c>
      <c r="L12" s="28">
        <v>2432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4843.3500000000004</v>
      </c>
      <c r="D13" s="37">
        <v>4827.833333333333</v>
      </c>
      <c r="E13" s="37">
        <v>4808.0166666666664</v>
      </c>
      <c r="F13" s="37">
        <v>4772.6833333333334</v>
      </c>
      <c r="G13" s="37">
        <v>4752.8666666666668</v>
      </c>
      <c r="H13" s="37">
        <v>4863.1666666666661</v>
      </c>
      <c r="I13" s="37">
        <v>4882.9833333333336</v>
      </c>
      <c r="J13" s="37">
        <v>4918.3166666666657</v>
      </c>
      <c r="K13" s="28">
        <v>4847.6499999999996</v>
      </c>
      <c r="L13" s="28">
        <v>4792.5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35729.65</v>
      </c>
      <c r="D14" s="37">
        <v>35629.1</v>
      </c>
      <c r="E14" s="37">
        <v>35470.25</v>
      </c>
      <c r="F14" s="37">
        <v>35210.85</v>
      </c>
      <c r="G14" s="37">
        <v>35052</v>
      </c>
      <c r="H14" s="37">
        <v>35888.5</v>
      </c>
      <c r="I14" s="37">
        <v>36047.349999999991</v>
      </c>
      <c r="J14" s="37">
        <v>36306.75</v>
      </c>
      <c r="K14" s="28">
        <v>35787.949999999997</v>
      </c>
      <c r="L14" s="28">
        <v>35369.699999999997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4029.9</v>
      </c>
      <c r="D15" s="37">
        <v>4013.3333333333335</v>
      </c>
      <c r="E15" s="37">
        <v>3992.9666666666672</v>
      </c>
      <c r="F15" s="37">
        <v>3956.0333333333338</v>
      </c>
      <c r="G15" s="37">
        <v>3935.6666666666674</v>
      </c>
      <c r="H15" s="37">
        <v>4050.2666666666669</v>
      </c>
      <c r="I15" s="37">
        <v>4070.6333333333328</v>
      </c>
      <c r="J15" s="37">
        <v>4107.5666666666666</v>
      </c>
      <c r="K15" s="28">
        <v>4033.7</v>
      </c>
      <c r="L15" s="28">
        <v>3976.4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7897.1</v>
      </c>
      <c r="D16" s="37">
        <v>7873.3666666666659</v>
      </c>
      <c r="E16" s="37">
        <v>7842.8333333333321</v>
      </c>
      <c r="F16" s="37">
        <v>7788.5666666666666</v>
      </c>
      <c r="G16" s="37">
        <v>7758.0333333333328</v>
      </c>
      <c r="H16" s="37">
        <v>7927.6333333333314</v>
      </c>
      <c r="I16" s="37">
        <v>7958.1666666666661</v>
      </c>
      <c r="J16" s="37">
        <v>8012.4333333333307</v>
      </c>
      <c r="K16" s="28">
        <v>7903.9</v>
      </c>
      <c r="L16" s="28">
        <v>7819.1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2129.15</v>
      </c>
      <c r="D17" s="37">
        <v>2109.3333333333335</v>
      </c>
      <c r="E17" s="37">
        <v>2086.3166666666671</v>
      </c>
      <c r="F17" s="37">
        <v>2043.4833333333336</v>
      </c>
      <c r="G17" s="37">
        <v>2020.4666666666672</v>
      </c>
      <c r="H17" s="37">
        <v>2152.166666666667</v>
      </c>
      <c r="I17" s="37">
        <v>2175.1833333333334</v>
      </c>
      <c r="J17" s="37">
        <v>2218.0166666666669</v>
      </c>
      <c r="K17" s="28">
        <v>2132.35</v>
      </c>
      <c r="L17" s="28">
        <v>2066.5</v>
      </c>
      <c r="M17" s="28">
        <v>3.9580299999999999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1178.8499999999999</v>
      </c>
      <c r="D18" s="37">
        <v>1178.4666666666667</v>
      </c>
      <c r="E18" s="37">
        <v>1162.0333333333333</v>
      </c>
      <c r="F18" s="37">
        <v>1145.2166666666667</v>
      </c>
      <c r="G18" s="37">
        <v>1128.7833333333333</v>
      </c>
      <c r="H18" s="37">
        <v>1195.2833333333333</v>
      </c>
      <c r="I18" s="37">
        <v>1211.7166666666667</v>
      </c>
      <c r="J18" s="37">
        <v>1228.5333333333333</v>
      </c>
      <c r="K18" s="28">
        <v>1194.9000000000001</v>
      </c>
      <c r="L18" s="28">
        <v>1161.6500000000001</v>
      </c>
      <c r="M18" s="28">
        <v>16.070350000000001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859.45</v>
      </c>
      <c r="D19" s="37">
        <v>860.91666666666663</v>
      </c>
      <c r="E19" s="37">
        <v>848.73333333333323</v>
      </c>
      <c r="F19" s="37">
        <v>838.01666666666665</v>
      </c>
      <c r="G19" s="37">
        <v>825.83333333333326</v>
      </c>
      <c r="H19" s="37">
        <v>871.63333333333321</v>
      </c>
      <c r="I19" s="37">
        <v>883.81666666666661</v>
      </c>
      <c r="J19" s="37">
        <v>894.53333333333319</v>
      </c>
      <c r="K19" s="28">
        <v>873.1</v>
      </c>
      <c r="L19" s="28">
        <v>850.2</v>
      </c>
      <c r="M19" s="28">
        <v>6.3783799999999999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1758</v>
      </c>
      <c r="D20" s="37">
        <v>1746.8833333333332</v>
      </c>
      <c r="E20" s="37">
        <v>1729.7666666666664</v>
      </c>
      <c r="F20" s="37">
        <v>1701.5333333333333</v>
      </c>
      <c r="G20" s="37">
        <v>1684.4166666666665</v>
      </c>
      <c r="H20" s="37">
        <v>1775.1166666666663</v>
      </c>
      <c r="I20" s="37">
        <v>1792.2333333333331</v>
      </c>
      <c r="J20" s="37">
        <v>1820.4666666666662</v>
      </c>
      <c r="K20" s="28">
        <v>1764</v>
      </c>
      <c r="L20" s="28">
        <v>1718.65</v>
      </c>
      <c r="M20" s="28">
        <v>12.69866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1833.65</v>
      </c>
      <c r="D21" s="37">
        <v>1829.1499999999999</v>
      </c>
      <c r="E21" s="37">
        <v>1815.2999999999997</v>
      </c>
      <c r="F21" s="37">
        <v>1796.9499999999998</v>
      </c>
      <c r="G21" s="37">
        <v>1783.0999999999997</v>
      </c>
      <c r="H21" s="37">
        <v>1847.4999999999998</v>
      </c>
      <c r="I21" s="37">
        <v>1861.3499999999997</v>
      </c>
      <c r="J21" s="37">
        <v>1879.6999999999998</v>
      </c>
      <c r="K21" s="28">
        <v>1843</v>
      </c>
      <c r="L21" s="28">
        <v>1810.8</v>
      </c>
      <c r="M21" s="28">
        <v>3.1589100000000001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723.8</v>
      </c>
      <c r="D22" s="37">
        <v>724.76666666666677</v>
      </c>
      <c r="E22" s="37">
        <v>720.03333333333353</v>
      </c>
      <c r="F22" s="37">
        <v>716.26666666666677</v>
      </c>
      <c r="G22" s="37">
        <v>711.53333333333353</v>
      </c>
      <c r="H22" s="37">
        <v>728.53333333333353</v>
      </c>
      <c r="I22" s="37">
        <v>733.26666666666688</v>
      </c>
      <c r="J22" s="37">
        <v>737.03333333333353</v>
      </c>
      <c r="K22" s="28">
        <v>729.5</v>
      </c>
      <c r="L22" s="28">
        <v>721</v>
      </c>
      <c r="M22" s="28">
        <v>26.930569999999999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1685.1</v>
      </c>
      <c r="D23" s="37">
        <v>1671</v>
      </c>
      <c r="E23" s="37">
        <v>1645.1</v>
      </c>
      <c r="F23" s="37">
        <v>1605.1</v>
      </c>
      <c r="G23" s="37">
        <v>1579.1999999999998</v>
      </c>
      <c r="H23" s="37">
        <v>1711</v>
      </c>
      <c r="I23" s="37">
        <v>1736.9</v>
      </c>
      <c r="J23" s="37">
        <v>1776.9</v>
      </c>
      <c r="K23" s="28">
        <v>1696.9</v>
      </c>
      <c r="L23" s="28">
        <v>1631</v>
      </c>
      <c r="M23" s="28">
        <v>3.0877500000000002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2305.4</v>
      </c>
      <c r="D24" s="37">
        <v>2285.0833333333335</v>
      </c>
      <c r="E24" s="37">
        <v>2255.2666666666669</v>
      </c>
      <c r="F24" s="37">
        <v>2205.1333333333332</v>
      </c>
      <c r="G24" s="37">
        <v>2175.3166666666666</v>
      </c>
      <c r="H24" s="37">
        <v>2335.2166666666672</v>
      </c>
      <c r="I24" s="37">
        <v>2365.0333333333338</v>
      </c>
      <c r="J24" s="37">
        <v>2415.1666666666674</v>
      </c>
      <c r="K24" s="28">
        <v>2314.9</v>
      </c>
      <c r="L24" s="28">
        <v>2234.9499999999998</v>
      </c>
      <c r="M24" s="28">
        <v>5.1027399999999998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108.55</v>
      </c>
      <c r="D25" s="37">
        <v>108.08333333333333</v>
      </c>
      <c r="E25" s="37">
        <v>105.66666666666666</v>
      </c>
      <c r="F25" s="37">
        <v>102.78333333333333</v>
      </c>
      <c r="G25" s="37">
        <v>100.36666666666666</v>
      </c>
      <c r="H25" s="37">
        <v>110.96666666666665</v>
      </c>
      <c r="I25" s="37">
        <v>113.38333333333331</v>
      </c>
      <c r="J25" s="37">
        <v>116.26666666666665</v>
      </c>
      <c r="K25" s="28">
        <v>110.5</v>
      </c>
      <c r="L25" s="28">
        <v>105.2</v>
      </c>
      <c r="M25" s="28">
        <v>68.276470000000003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278.3</v>
      </c>
      <c r="D26" s="37">
        <v>278.56666666666666</v>
      </c>
      <c r="E26" s="37">
        <v>275.98333333333335</v>
      </c>
      <c r="F26" s="37">
        <v>273.66666666666669</v>
      </c>
      <c r="G26" s="37">
        <v>271.08333333333337</v>
      </c>
      <c r="H26" s="37">
        <v>280.88333333333333</v>
      </c>
      <c r="I26" s="37">
        <v>283.4666666666667</v>
      </c>
      <c r="J26" s="37">
        <v>285.7833333333333</v>
      </c>
      <c r="K26" s="28">
        <v>281.14999999999998</v>
      </c>
      <c r="L26" s="28">
        <v>276.25</v>
      </c>
      <c r="M26" s="28">
        <v>13.684710000000001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1845.55</v>
      </c>
      <c r="D27" s="37">
        <v>1823.4666666666665</v>
      </c>
      <c r="E27" s="37">
        <v>1792.133333333333</v>
      </c>
      <c r="F27" s="37">
        <v>1738.7166666666665</v>
      </c>
      <c r="G27" s="37">
        <v>1707.383333333333</v>
      </c>
      <c r="H27" s="37">
        <v>1876.883333333333</v>
      </c>
      <c r="I27" s="37">
        <v>1908.2166666666665</v>
      </c>
      <c r="J27" s="37">
        <v>1961.633333333333</v>
      </c>
      <c r="K27" s="28">
        <v>1854.8</v>
      </c>
      <c r="L27" s="28">
        <v>1770.05</v>
      </c>
      <c r="M27" s="28">
        <v>0.58770999999999995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734.25</v>
      </c>
      <c r="D28" s="37">
        <v>735.16666666666663</v>
      </c>
      <c r="E28" s="37">
        <v>730.5333333333333</v>
      </c>
      <c r="F28" s="37">
        <v>726.81666666666672</v>
      </c>
      <c r="G28" s="37">
        <v>722.18333333333339</v>
      </c>
      <c r="H28" s="37">
        <v>738.88333333333321</v>
      </c>
      <c r="I28" s="37">
        <v>743.51666666666665</v>
      </c>
      <c r="J28" s="37">
        <v>747.23333333333312</v>
      </c>
      <c r="K28" s="28">
        <v>739.8</v>
      </c>
      <c r="L28" s="28">
        <v>731.45</v>
      </c>
      <c r="M28" s="28">
        <v>0.91618999999999995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3414.9</v>
      </c>
      <c r="D29" s="37">
        <v>3404.0166666666669</v>
      </c>
      <c r="E29" s="37">
        <v>3372.4833333333336</v>
      </c>
      <c r="F29" s="37">
        <v>3330.0666666666666</v>
      </c>
      <c r="G29" s="37">
        <v>3298.5333333333333</v>
      </c>
      <c r="H29" s="37">
        <v>3446.4333333333338</v>
      </c>
      <c r="I29" s="37">
        <v>3477.9666666666676</v>
      </c>
      <c r="J29" s="37">
        <v>3520.3833333333341</v>
      </c>
      <c r="K29" s="28">
        <v>3435.55</v>
      </c>
      <c r="L29" s="28">
        <v>3361.6</v>
      </c>
      <c r="M29" s="28">
        <v>0.99978999999999996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581.65</v>
      </c>
      <c r="D30" s="37">
        <v>579.69999999999993</v>
      </c>
      <c r="E30" s="37">
        <v>575.84999999999991</v>
      </c>
      <c r="F30" s="37">
        <v>570.04999999999995</v>
      </c>
      <c r="G30" s="37">
        <v>566.19999999999993</v>
      </c>
      <c r="H30" s="37">
        <v>585.49999999999989</v>
      </c>
      <c r="I30" s="37">
        <v>589.35</v>
      </c>
      <c r="J30" s="37">
        <v>595.14999999999986</v>
      </c>
      <c r="K30" s="28">
        <v>583.54999999999995</v>
      </c>
      <c r="L30" s="28">
        <v>573.9</v>
      </c>
      <c r="M30" s="28">
        <v>4.4583500000000003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309.35000000000002</v>
      </c>
      <c r="D31" s="37">
        <v>305.93333333333334</v>
      </c>
      <c r="E31" s="37">
        <v>300.41666666666669</v>
      </c>
      <c r="F31" s="37">
        <v>291.48333333333335</v>
      </c>
      <c r="G31" s="37">
        <v>285.9666666666667</v>
      </c>
      <c r="H31" s="37">
        <v>314.86666666666667</v>
      </c>
      <c r="I31" s="37">
        <v>320.38333333333333</v>
      </c>
      <c r="J31" s="37">
        <v>329.31666666666666</v>
      </c>
      <c r="K31" s="28">
        <v>311.45</v>
      </c>
      <c r="L31" s="28">
        <v>297</v>
      </c>
      <c r="M31" s="28">
        <v>68.763620000000003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4943.6499999999996</v>
      </c>
      <c r="D32" s="37">
        <v>4911</v>
      </c>
      <c r="E32" s="37">
        <v>4864.8500000000004</v>
      </c>
      <c r="F32" s="37">
        <v>4786.05</v>
      </c>
      <c r="G32" s="37">
        <v>4739.9000000000005</v>
      </c>
      <c r="H32" s="37">
        <v>4989.8</v>
      </c>
      <c r="I32" s="37">
        <v>5035.95</v>
      </c>
      <c r="J32" s="37">
        <v>5114.75</v>
      </c>
      <c r="K32" s="28">
        <v>4957.1499999999996</v>
      </c>
      <c r="L32" s="28">
        <v>4832.2</v>
      </c>
      <c r="M32" s="28">
        <v>4.7752100000000004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186.55</v>
      </c>
      <c r="D33" s="37">
        <v>186.23333333333335</v>
      </c>
      <c r="E33" s="37">
        <v>184.3666666666667</v>
      </c>
      <c r="F33" s="37">
        <v>182.18333333333337</v>
      </c>
      <c r="G33" s="37">
        <v>180.31666666666672</v>
      </c>
      <c r="H33" s="37">
        <v>188.41666666666669</v>
      </c>
      <c r="I33" s="37">
        <v>190.28333333333336</v>
      </c>
      <c r="J33" s="37">
        <v>192.46666666666667</v>
      </c>
      <c r="K33" s="28">
        <v>188.1</v>
      </c>
      <c r="L33" s="28">
        <v>184.05</v>
      </c>
      <c r="M33" s="28">
        <v>35.904730000000001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115.5</v>
      </c>
      <c r="D34" s="37">
        <v>114.31666666666668</v>
      </c>
      <c r="E34" s="37">
        <v>112.33333333333336</v>
      </c>
      <c r="F34" s="37">
        <v>109.16666666666669</v>
      </c>
      <c r="G34" s="37">
        <v>107.18333333333337</v>
      </c>
      <c r="H34" s="37">
        <v>117.48333333333335</v>
      </c>
      <c r="I34" s="37">
        <v>119.46666666666667</v>
      </c>
      <c r="J34" s="37">
        <v>122.63333333333334</v>
      </c>
      <c r="K34" s="28">
        <v>116.3</v>
      </c>
      <c r="L34" s="28">
        <v>111.15</v>
      </c>
      <c r="M34" s="28">
        <v>303.75130999999999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3042</v>
      </c>
      <c r="D35" s="37">
        <v>3034.25</v>
      </c>
      <c r="E35" s="37">
        <v>3018.5</v>
      </c>
      <c r="F35" s="37">
        <v>2995</v>
      </c>
      <c r="G35" s="37">
        <v>2979.25</v>
      </c>
      <c r="H35" s="37">
        <v>3057.75</v>
      </c>
      <c r="I35" s="37">
        <v>3073.5</v>
      </c>
      <c r="J35" s="37">
        <v>3097</v>
      </c>
      <c r="K35" s="28">
        <v>3050</v>
      </c>
      <c r="L35" s="28">
        <v>3010.75</v>
      </c>
      <c r="M35" s="28">
        <v>12.872339999999999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2039.25</v>
      </c>
      <c r="D36" s="37">
        <v>2021.2166666666665</v>
      </c>
      <c r="E36" s="37">
        <v>1993.083333333333</v>
      </c>
      <c r="F36" s="37">
        <v>1946.9166666666665</v>
      </c>
      <c r="G36" s="37">
        <v>1918.7833333333331</v>
      </c>
      <c r="H36" s="37">
        <v>2067.3833333333332</v>
      </c>
      <c r="I36" s="37">
        <v>2095.5166666666664</v>
      </c>
      <c r="J36" s="37">
        <v>2141.6833333333329</v>
      </c>
      <c r="K36" s="28">
        <v>2049.35</v>
      </c>
      <c r="L36" s="28">
        <v>1975.05</v>
      </c>
      <c r="M36" s="28">
        <v>3.4428399999999999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637.5</v>
      </c>
      <c r="D37" s="37">
        <v>632.31666666666672</v>
      </c>
      <c r="E37" s="37">
        <v>624.68333333333339</v>
      </c>
      <c r="F37" s="37">
        <v>611.86666666666667</v>
      </c>
      <c r="G37" s="37">
        <v>604.23333333333335</v>
      </c>
      <c r="H37" s="37">
        <v>645.13333333333344</v>
      </c>
      <c r="I37" s="37">
        <v>652.76666666666688</v>
      </c>
      <c r="J37" s="37">
        <v>665.58333333333348</v>
      </c>
      <c r="K37" s="28">
        <v>639.95000000000005</v>
      </c>
      <c r="L37" s="28">
        <v>619.5</v>
      </c>
      <c r="M37" s="28">
        <v>17.850739999999998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4169.55</v>
      </c>
      <c r="D38" s="37">
        <v>4188.7166666666672</v>
      </c>
      <c r="E38" s="37">
        <v>4133.8333333333339</v>
      </c>
      <c r="F38" s="37">
        <v>4098.1166666666668</v>
      </c>
      <c r="G38" s="37">
        <v>4043.2333333333336</v>
      </c>
      <c r="H38" s="37">
        <v>4224.4333333333343</v>
      </c>
      <c r="I38" s="37">
        <v>4279.3166666666675</v>
      </c>
      <c r="J38" s="37">
        <v>4315.0333333333347</v>
      </c>
      <c r="K38" s="28">
        <v>4243.6000000000004</v>
      </c>
      <c r="L38" s="28">
        <v>4153</v>
      </c>
      <c r="M38" s="28">
        <v>4.7035499999999999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723.85</v>
      </c>
      <c r="D39" s="37">
        <v>719.65</v>
      </c>
      <c r="E39" s="37">
        <v>713.3</v>
      </c>
      <c r="F39" s="37">
        <v>702.75</v>
      </c>
      <c r="G39" s="37">
        <v>696.4</v>
      </c>
      <c r="H39" s="37">
        <v>730.19999999999993</v>
      </c>
      <c r="I39" s="37">
        <v>736.55000000000007</v>
      </c>
      <c r="J39" s="37">
        <v>747.09999999999991</v>
      </c>
      <c r="K39" s="28">
        <v>726</v>
      </c>
      <c r="L39" s="28">
        <v>709.1</v>
      </c>
      <c r="M39" s="28">
        <v>100.3817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3569.8</v>
      </c>
      <c r="D40" s="37">
        <v>3547.6666666666665</v>
      </c>
      <c r="E40" s="37">
        <v>3503.1333333333332</v>
      </c>
      <c r="F40" s="37">
        <v>3436.4666666666667</v>
      </c>
      <c r="G40" s="37">
        <v>3391.9333333333334</v>
      </c>
      <c r="H40" s="37">
        <v>3614.333333333333</v>
      </c>
      <c r="I40" s="37">
        <v>3658.8666666666668</v>
      </c>
      <c r="J40" s="37">
        <v>3725.5333333333328</v>
      </c>
      <c r="K40" s="28">
        <v>3592.2</v>
      </c>
      <c r="L40" s="28">
        <v>3481</v>
      </c>
      <c r="M40" s="28">
        <v>2.6298699999999999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6840.6</v>
      </c>
      <c r="D41" s="37">
        <v>6827.7833333333328</v>
      </c>
      <c r="E41" s="37">
        <v>6756.1666666666661</v>
      </c>
      <c r="F41" s="37">
        <v>6671.7333333333336</v>
      </c>
      <c r="G41" s="37">
        <v>6600.1166666666668</v>
      </c>
      <c r="H41" s="37">
        <v>6912.2166666666653</v>
      </c>
      <c r="I41" s="37">
        <v>6983.8333333333321</v>
      </c>
      <c r="J41" s="37">
        <v>7068.2666666666646</v>
      </c>
      <c r="K41" s="28">
        <v>6899.4</v>
      </c>
      <c r="L41" s="28">
        <v>6743.35</v>
      </c>
      <c r="M41" s="28">
        <v>16.33596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16124.85</v>
      </c>
      <c r="D42" s="37">
        <v>16071.966666666665</v>
      </c>
      <c r="E42" s="37">
        <v>15903.933333333331</v>
      </c>
      <c r="F42" s="37">
        <v>15683.016666666665</v>
      </c>
      <c r="G42" s="37">
        <v>15514.98333333333</v>
      </c>
      <c r="H42" s="37">
        <v>16292.883333333331</v>
      </c>
      <c r="I42" s="37">
        <v>16460.916666666668</v>
      </c>
      <c r="J42" s="37">
        <v>16681.833333333332</v>
      </c>
      <c r="K42" s="28">
        <v>16240</v>
      </c>
      <c r="L42" s="28">
        <v>15851.05</v>
      </c>
      <c r="M42" s="28">
        <v>2.9831699999999999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5068.6499999999996</v>
      </c>
      <c r="D43" s="37">
        <v>5053.3666666666659</v>
      </c>
      <c r="E43" s="37">
        <v>5015.7833333333319</v>
      </c>
      <c r="F43" s="37">
        <v>4962.9166666666661</v>
      </c>
      <c r="G43" s="37">
        <v>4925.3333333333321</v>
      </c>
      <c r="H43" s="37">
        <v>5106.2333333333318</v>
      </c>
      <c r="I43" s="37">
        <v>5143.8166666666657</v>
      </c>
      <c r="J43" s="37">
        <v>5196.6833333333316</v>
      </c>
      <c r="K43" s="28">
        <v>5090.95</v>
      </c>
      <c r="L43" s="28">
        <v>5000.5</v>
      </c>
      <c r="M43" s="28">
        <v>0.19442999999999999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2059.1</v>
      </c>
      <c r="D44" s="37">
        <v>2050.4</v>
      </c>
      <c r="E44" s="37">
        <v>2030.8000000000002</v>
      </c>
      <c r="F44" s="37">
        <v>2002.5</v>
      </c>
      <c r="G44" s="37">
        <v>1982.9</v>
      </c>
      <c r="H44" s="37">
        <v>2078.7000000000003</v>
      </c>
      <c r="I44" s="37">
        <v>2098.2999999999997</v>
      </c>
      <c r="J44" s="37">
        <v>2126.6000000000004</v>
      </c>
      <c r="K44" s="28">
        <v>2070</v>
      </c>
      <c r="L44" s="28">
        <v>2022.1</v>
      </c>
      <c r="M44" s="28">
        <v>2.5567899999999999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294.45</v>
      </c>
      <c r="D45" s="37">
        <v>291.3</v>
      </c>
      <c r="E45" s="37">
        <v>286.65000000000003</v>
      </c>
      <c r="F45" s="37">
        <v>278.85000000000002</v>
      </c>
      <c r="G45" s="37">
        <v>274.20000000000005</v>
      </c>
      <c r="H45" s="37">
        <v>299.10000000000002</v>
      </c>
      <c r="I45" s="37">
        <v>303.75</v>
      </c>
      <c r="J45" s="37">
        <v>311.55</v>
      </c>
      <c r="K45" s="28">
        <v>295.95</v>
      </c>
      <c r="L45" s="28">
        <v>283.5</v>
      </c>
      <c r="M45" s="28">
        <v>100.63462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107.7</v>
      </c>
      <c r="D46" s="37">
        <v>107.78333333333335</v>
      </c>
      <c r="E46" s="37">
        <v>106.86666666666669</v>
      </c>
      <c r="F46" s="37">
        <v>106.03333333333335</v>
      </c>
      <c r="G46" s="37">
        <v>105.11666666666669</v>
      </c>
      <c r="H46" s="37">
        <v>108.61666666666669</v>
      </c>
      <c r="I46" s="37">
        <v>109.53333333333335</v>
      </c>
      <c r="J46" s="37">
        <v>110.36666666666669</v>
      </c>
      <c r="K46" s="28">
        <v>108.7</v>
      </c>
      <c r="L46" s="28">
        <v>106.95</v>
      </c>
      <c r="M46" s="28">
        <v>279.85665999999998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48.45</v>
      </c>
      <c r="D47" s="37">
        <v>48.316666666666663</v>
      </c>
      <c r="E47" s="37">
        <v>47.983333333333327</v>
      </c>
      <c r="F47" s="37">
        <v>47.516666666666666</v>
      </c>
      <c r="G47" s="37">
        <v>47.18333333333333</v>
      </c>
      <c r="H47" s="37">
        <v>48.783333333333324</v>
      </c>
      <c r="I47" s="37">
        <v>49.116666666666667</v>
      </c>
      <c r="J47" s="37">
        <v>49.583333333333321</v>
      </c>
      <c r="K47" s="28">
        <v>48.65</v>
      </c>
      <c r="L47" s="28">
        <v>47.85</v>
      </c>
      <c r="M47" s="28">
        <v>31.885069999999999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1911.5</v>
      </c>
      <c r="D48" s="37">
        <v>1888</v>
      </c>
      <c r="E48" s="37">
        <v>1860</v>
      </c>
      <c r="F48" s="37">
        <v>1808.5</v>
      </c>
      <c r="G48" s="37">
        <v>1780.5</v>
      </c>
      <c r="H48" s="37">
        <v>1939.5</v>
      </c>
      <c r="I48" s="37">
        <v>1967.5</v>
      </c>
      <c r="J48" s="37">
        <v>2019</v>
      </c>
      <c r="K48" s="28">
        <v>1916</v>
      </c>
      <c r="L48" s="28">
        <v>1836.5</v>
      </c>
      <c r="M48" s="28">
        <v>7.47417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705.8</v>
      </c>
      <c r="D49" s="37">
        <v>702.91666666666663</v>
      </c>
      <c r="E49" s="37">
        <v>698.88333333333321</v>
      </c>
      <c r="F49" s="37">
        <v>691.96666666666658</v>
      </c>
      <c r="G49" s="37">
        <v>687.93333333333317</v>
      </c>
      <c r="H49" s="37">
        <v>709.83333333333326</v>
      </c>
      <c r="I49" s="37">
        <v>713.86666666666679</v>
      </c>
      <c r="J49" s="37">
        <v>720.7833333333333</v>
      </c>
      <c r="K49" s="28">
        <v>706.95</v>
      </c>
      <c r="L49" s="28">
        <v>696</v>
      </c>
      <c r="M49" s="28">
        <v>6.7876799999999999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209</v>
      </c>
      <c r="D50" s="37">
        <v>208.5</v>
      </c>
      <c r="E50" s="37">
        <v>207.1</v>
      </c>
      <c r="F50" s="37">
        <v>205.2</v>
      </c>
      <c r="G50" s="37">
        <v>203.79999999999998</v>
      </c>
      <c r="H50" s="37">
        <v>210.4</v>
      </c>
      <c r="I50" s="37">
        <v>211.79999999999998</v>
      </c>
      <c r="J50" s="37">
        <v>213.70000000000002</v>
      </c>
      <c r="K50" s="28">
        <v>209.9</v>
      </c>
      <c r="L50" s="28">
        <v>206.6</v>
      </c>
      <c r="M50" s="28">
        <v>78.853819999999999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674.95</v>
      </c>
      <c r="D51" s="37">
        <v>669.66666666666663</v>
      </c>
      <c r="E51" s="37">
        <v>662.43333333333328</v>
      </c>
      <c r="F51" s="37">
        <v>649.91666666666663</v>
      </c>
      <c r="G51" s="37">
        <v>642.68333333333328</v>
      </c>
      <c r="H51" s="37">
        <v>682.18333333333328</v>
      </c>
      <c r="I51" s="37">
        <v>689.41666666666663</v>
      </c>
      <c r="J51" s="37">
        <v>701.93333333333328</v>
      </c>
      <c r="K51" s="28">
        <v>676.9</v>
      </c>
      <c r="L51" s="28">
        <v>657.15</v>
      </c>
      <c r="M51" s="28">
        <v>10.94758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51.2</v>
      </c>
      <c r="D52" s="37">
        <v>51.04999999999999</v>
      </c>
      <c r="E52" s="37">
        <v>50.699999999999982</v>
      </c>
      <c r="F52" s="37">
        <v>50.199999999999989</v>
      </c>
      <c r="G52" s="37">
        <v>49.84999999999998</v>
      </c>
      <c r="H52" s="37">
        <v>51.549999999999983</v>
      </c>
      <c r="I52" s="37">
        <v>51.899999999999991</v>
      </c>
      <c r="J52" s="37">
        <v>52.399999999999984</v>
      </c>
      <c r="K52" s="28">
        <v>51.4</v>
      </c>
      <c r="L52" s="28">
        <v>50.55</v>
      </c>
      <c r="M52" s="28">
        <v>164.57525999999999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356.3</v>
      </c>
      <c r="D53" s="37">
        <v>354.7166666666667</v>
      </c>
      <c r="E53" s="37">
        <v>351.73333333333341</v>
      </c>
      <c r="F53" s="37">
        <v>347.16666666666669</v>
      </c>
      <c r="G53" s="37">
        <v>344.18333333333339</v>
      </c>
      <c r="H53" s="37">
        <v>359.28333333333342</v>
      </c>
      <c r="I53" s="37">
        <v>362.26666666666677</v>
      </c>
      <c r="J53" s="37">
        <v>366.83333333333343</v>
      </c>
      <c r="K53" s="28">
        <v>357.7</v>
      </c>
      <c r="L53" s="28">
        <v>350.15</v>
      </c>
      <c r="M53" s="28">
        <v>47.224919999999997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712</v>
      </c>
      <c r="D54" s="37">
        <v>710.83333333333337</v>
      </c>
      <c r="E54" s="37">
        <v>706.16666666666674</v>
      </c>
      <c r="F54" s="37">
        <v>700.33333333333337</v>
      </c>
      <c r="G54" s="37">
        <v>695.66666666666674</v>
      </c>
      <c r="H54" s="37">
        <v>716.66666666666674</v>
      </c>
      <c r="I54" s="37">
        <v>721.33333333333348</v>
      </c>
      <c r="J54" s="37">
        <v>727.16666666666674</v>
      </c>
      <c r="K54" s="28">
        <v>715.5</v>
      </c>
      <c r="L54" s="28">
        <v>705</v>
      </c>
      <c r="M54" s="28">
        <v>38.437060000000002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329.2</v>
      </c>
      <c r="D55" s="37">
        <v>329.18333333333334</v>
      </c>
      <c r="E55" s="37">
        <v>327.51666666666665</v>
      </c>
      <c r="F55" s="37">
        <v>325.83333333333331</v>
      </c>
      <c r="G55" s="37">
        <v>324.16666666666663</v>
      </c>
      <c r="H55" s="37">
        <v>330.86666666666667</v>
      </c>
      <c r="I55" s="37">
        <v>332.5333333333333</v>
      </c>
      <c r="J55" s="37">
        <v>334.2166666666667</v>
      </c>
      <c r="K55" s="28">
        <v>330.85</v>
      </c>
      <c r="L55" s="28">
        <v>327.5</v>
      </c>
      <c r="M55" s="28">
        <v>14.61561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14081.6</v>
      </c>
      <c r="D56" s="37">
        <v>14107.166666666666</v>
      </c>
      <c r="E56" s="37">
        <v>13980.433333333332</v>
      </c>
      <c r="F56" s="37">
        <v>13879.266666666666</v>
      </c>
      <c r="G56" s="37">
        <v>13752.533333333333</v>
      </c>
      <c r="H56" s="37">
        <v>14208.333333333332</v>
      </c>
      <c r="I56" s="37">
        <v>14335.066666666666</v>
      </c>
      <c r="J56" s="37">
        <v>14436.233333333332</v>
      </c>
      <c r="K56" s="28">
        <v>14233.9</v>
      </c>
      <c r="L56" s="28">
        <v>14006</v>
      </c>
      <c r="M56" s="28">
        <v>1.04762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3313.65</v>
      </c>
      <c r="D57" s="37">
        <v>3288.0833333333335</v>
      </c>
      <c r="E57" s="37">
        <v>3257.8166666666671</v>
      </c>
      <c r="F57" s="37">
        <v>3201.9833333333336</v>
      </c>
      <c r="G57" s="37">
        <v>3171.7166666666672</v>
      </c>
      <c r="H57" s="37">
        <v>3343.916666666667</v>
      </c>
      <c r="I57" s="37">
        <v>3374.1833333333334</v>
      </c>
      <c r="J57" s="37">
        <v>3430.0166666666669</v>
      </c>
      <c r="K57" s="28">
        <v>3318.35</v>
      </c>
      <c r="L57" s="28">
        <v>3232.25</v>
      </c>
      <c r="M57" s="28">
        <v>2.3952200000000001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761.8</v>
      </c>
      <c r="D58" s="37">
        <v>751.26666666666677</v>
      </c>
      <c r="E58" s="37">
        <v>730.53333333333353</v>
      </c>
      <c r="F58" s="37">
        <v>699.26666666666677</v>
      </c>
      <c r="G58" s="37">
        <v>678.53333333333353</v>
      </c>
      <c r="H58" s="37">
        <v>782.53333333333353</v>
      </c>
      <c r="I58" s="37">
        <v>803.26666666666688</v>
      </c>
      <c r="J58" s="37">
        <v>834.53333333333353</v>
      </c>
      <c r="K58" s="28">
        <v>772</v>
      </c>
      <c r="L58" s="28">
        <v>720</v>
      </c>
      <c r="M58" s="28">
        <v>9.4947300000000006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224.4</v>
      </c>
      <c r="D59" s="37">
        <v>223.85</v>
      </c>
      <c r="E59" s="37">
        <v>221.85</v>
      </c>
      <c r="F59" s="37">
        <v>219.3</v>
      </c>
      <c r="G59" s="37">
        <v>217.3</v>
      </c>
      <c r="H59" s="37">
        <v>226.39999999999998</v>
      </c>
      <c r="I59" s="37">
        <v>228.39999999999998</v>
      </c>
      <c r="J59" s="37">
        <v>230.94999999999996</v>
      </c>
      <c r="K59" s="28">
        <v>225.85</v>
      </c>
      <c r="L59" s="28">
        <v>221.3</v>
      </c>
      <c r="M59" s="28">
        <v>86.643240000000006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105.9</v>
      </c>
      <c r="D60" s="37">
        <v>106.14999999999999</v>
      </c>
      <c r="E60" s="37">
        <v>105.49999999999999</v>
      </c>
      <c r="F60" s="37">
        <v>105.1</v>
      </c>
      <c r="G60" s="37">
        <v>104.44999999999999</v>
      </c>
      <c r="H60" s="37">
        <v>106.54999999999998</v>
      </c>
      <c r="I60" s="37">
        <v>107.19999999999999</v>
      </c>
      <c r="J60" s="37">
        <v>107.59999999999998</v>
      </c>
      <c r="K60" s="28">
        <v>106.8</v>
      </c>
      <c r="L60" s="28">
        <v>105.75</v>
      </c>
      <c r="M60" s="28">
        <v>9.1484000000000005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697.4</v>
      </c>
      <c r="D61" s="37">
        <v>700.53333333333342</v>
      </c>
      <c r="E61" s="37">
        <v>687.56666666666683</v>
      </c>
      <c r="F61" s="37">
        <v>677.73333333333346</v>
      </c>
      <c r="G61" s="37">
        <v>664.76666666666688</v>
      </c>
      <c r="H61" s="37">
        <v>710.36666666666679</v>
      </c>
      <c r="I61" s="37">
        <v>723.33333333333326</v>
      </c>
      <c r="J61" s="37">
        <v>733.16666666666674</v>
      </c>
      <c r="K61" s="28">
        <v>713.5</v>
      </c>
      <c r="L61" s="28">
        <v>690.7</v>
      </c>
      <c r="M61" s="28">
        <v>29.413599999999999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1055.8</v>
      </c>
      <c r="D62" s="37">
        <v>1060.9833333333333</v>
      </c>
      <c r="E62" s="37">
        <v>1043.9666666666667</v>
      </c>
      <c r="F62" s="37">
        <v>1032.1333333333334</v>
      </c>
      <c r="G62" s="37">
        <v>1015.1166666666668</v>
      </c>
      <c r="H62" s="37">
        <v>1072.8166666666666</v>
      </c>
      <c r="I62" s="37">
        <v>1089.8333333333335</v>
      </c>
      <c r="J62" s="37">
        <v>1101.6666666666665</v>
      </c>
      <c r="K62" s="28">
        <v>1078</v>
      </c>
      <c r="L62" s="28">
        <v>1049.1500000000001</v>
      </c>
      <c r="M62" s="28">
        <v>33.791379999999997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120.45</v>
      </c>
      <c r="D63" s="37">
        <v>120.7</v>
      </c>
      <c r="E63" s="37">
        <v>119.5</v>
      </c>
      <c r="F63" s="37">
        <v>118.55</v>
      </c>
      <c r="G63" s="37">
        <v>117.35</v>
      </c>
      <c r="H63" s="37">
        <v>121.65</v>
      </c>
      <c r="I63" s="37">
        <v>122.85000000000002</v>
      </c>
      <c r="J63" s="37">
        <v>123.80000000000001</v>
      </c>
      <c r="K63" s="28">
        <v>121.9</v>
      </c>
      <c r="L63" s="28">
        <v>119.75</v>
      </c>
      <c r="M63" s="28">
        <v>27.636890000000001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176.9</v>
      </c>
      <c r="D64" s="37">
        <v>175.86666666666667</v>
      </c>
      <c r="E64" s="37">
        <v>173.93333333333334</v>
      </c>
      <c r="F64" s="37">
        <v>170.96666666666667</v>
      </c>
      <c r="G64" s="37">
        <v>169.03333333333333</v>
      </c>
      <c r="H64" s="37">
        <v>178.83333333333334</v>
      </c>
      <c r="I64" s="37">
        <v>180.76666666666668</v>
      </c>
      <c r="J64" s="37">
        <v>183.73333333333335</v>
      </c>
      <c r="K64" s="28">
        <v>177.8</v>
      </c>
      <c r="L64" s="28">
        <v>172.9</v>
      </c>
      <c r="M64" s="28">
        <v>118.46738000000001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4350.45</v>
      </c>
      <c r="D65" s="37">
        <v>4303.7833333333328</v>
      </c>
      <c r="E65" s="37">
        <v>4247.6666666666661</v>
      </c>
      <c r="F65" s="37">
        <v>4144.8833333333332</v>
      </c>
      <c r="G65" s="37">
        <v>4088.7666666666664</v>
      </c>
      <c r="H65" s="37">
        <v>4406.5666666666657</v>
      </c>
      <c r="I65" s="37">
        <v>4462.6833333333325</v>
      </c>
      <c r="J65" s="37">
        <v>4565.4666666666653</v>
      </c>
      <c r="K65" s="28">
        <v>4359.8999999999996</v>
      </c>
      <c r="L65" s="28">
        <v>4201</v>
      </c>
      <c r="M65" s="28">
        <v>8.6034699999999997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1530.65</v>
      </c>
      <c r="D66" s="37">
        <v>1522.0666666666666</v>
      </c>
      <c r="E66" s="37">
        <v>1511.1333333333332</v>
      </c>
      <c r="F66" s="37">
        <v>1491.6166666666666</v>
      </c>
      <c r="G66" s="37">
        <v>1480.6833333333332</v>
      </c>
      <c r="H66" s="37">
        <v>1541.5833333333333</v>
      </c>
      <c r="I66" s="37">
        <v>1552.5166666666667</v>
      </c>
      <c r="J66" s="37">
        <v>1572.0333333333333</v>
      </c>
      <c r="K66" s="28">
        <v>1533</v>
      </c>
      <c r="L66" s="28">
        <v>1502.55</v>
      </c>
      <c r="M66" s="28">
        <v>3.83351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616.04999999999995</v>
      </c>
      <c r="D67" s="37">
        <v>609.26666666666665</v>
      </c>
      <c r="E67" s="37">
        <v>599.7833333333333</v>
      </c>
      <c r="F67" s="37">
        <v>583.51666666666665</v>
      </c>
      <c r="G67" s="37">
        <v>574.0333333333333</v>
      </c>
      <c r="H67" s="37">
        <v>625.5333333333333</v>
      </c>
      <c r="I67" s="37">
        <v>635.01666666666665</v>
      </c>
      <c r="J67" s="37">
        <v>651.2833333333333</v>
      </c>
      <c r="K67" s="28">
        <v>618.75</v>
      </c>
      <c r="L67" s="28">
        <v>593</v>
      </c>
      <c r="M67" s="28">
        <v>14.42863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799.8</v>
      </c>
      <c r="D68" s="37">
        <v>793.41666666666663</v>
      </c>
      <c r="E68" s="37">
        <v>785.13333333333321</v>
      </c>
      <c r="F68" s="37">
        <v>770.46666666666658</v>
      </c>
      <c r="G68" s="37">
        <v>762.18333333333317</v>
      </c>
      <c r="H68" s="37">
        <v>808.08333333333326</v>
      </c>
      <c r="I68" s="37">
        <v>816.36666666666679</v>
      </c>
      <c r="J68" s="37">
        <v>831.0333333333333</v>
      </c>
      <c r="K68" s="28">
        <v>801.7</v>
      </c>
      <c r="L68" s="28">
        <v>778.75</v>
      </c>
      <c r="M68" s="28">
        <v>4.9558499999999999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393.5</v>
      </c>
      <c r="D69" s="37">
        <v>393.9666666666667</v>
      </c>
      <c r="E69" s="37">
        <v>385.73333333333341</v>
      </c>
      <c r="F69" s="37">
        <v>377.9666666666667</v>
      </c>
      <c r="G69" s="37">
        <v>369.73333333333341</v>
      </c>
      <c r="H69" s="37">
        <v>401.73333333333341</v>
      </c>
      <c r="I69" s="37">
        <v>409.96666666666675</v>
      </c>
      <c r="J69" s="37">
        <v>417.73333333333341</v>
      </c>
      <c r="K69" s="28">
        <v>402.2</v>
      </c>
      <c r="L69" s="28">
        <v>386.2</v>
      </c>
      <c r="M69" s="28">
        <v>14.756679999999999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1026.5</v>
      </c>
      <c r="D70" s="37">
        <v>1029.45</v>
      </c>
      <c r="E70" s="37">
        <v>1011.8000000000002</v>
      </c>
      <c r="F70" s="37">
        <v>997.10000000000014</v>
      </c>
      <c r="G70" s="37">
        <v>979.45000000000027</v>
      </c>
      <c r="H70" s="37">
        <v>1044.1500000000001</v>
      </c>
      <c r="I70" s="37">
        <v>1061.8000000000002</v>
      </c>
      <c r="J70" s="37">
        <v>1076.5</v>
      </c>
      <c r="K70" s="28">
        <v>1047.0999999999999</v>
      </c>
      <c r="L70" s="28">
        <v>1014.75</v>
      </c>
      <c r="M70" s="28">
        <v>5.2619999999999996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355.5</v>
      </c>
      <c r="D71" s="37">
        <v>352.8</v>
      </c>
      <c r="E71" s="37">
        <v>349.20000000000005</v>
      </c>
      <c r="F71" s="37">
        <v>342.90000000000003</v>
      </c>
      <c r="G71" s="37">
        <v>339.30000000000007</v>
      </c>
      <c r="H71" s="37">
        <v>359.1</v>
      </c>
      <c r="I71" s="37">
        <v>362.70000000000005</v>
      </c>
      <c r="J71" s="37">
        <v>369</v>
      </c>
      <c r="K71" s="28">
        <v>356.4</v>
      </c>
      <c r="L71" s="28">
        <v>346.5</v>
      </c>
      <c r="M71" s="28">
        <v>61.674280000000003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564.70000000000005</v>
      </c>
      <c r="D72" s="37">
        <v>563.36666666666667</v>
      </c>
      <c r="E72" s="37">
        <v>560.73333333333335</v>
      </c>
      <c r="F72" s="37">
        <v>556.76666666666665</v>
      </c>
      <c r="G72" s="37">
        <v>554.13333333333333</v>
      </c>
      <c r="H72" s="37">
        <v>567.33333333333337</v>
      </c>
      <c r="I72" s="37">
        <v>569.96666666666681</v>
      </c>
      <c r="J72" s="37">
        <v>573.93333333333339</v>
      </c>
      <c r="K72" s="28">
        <v>566</v>
      </c>
      <c r="L72" s="28">
        <v>559.4</v>
      </c>
      <c r="M72" s="28">
        <v>16.859829999999999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1473.6</v>
      </c>
      <c r="D73" s="37">
        <v>1460.45</v>
      </c>
      <c r="E73" s="37">
        <v>1438.9</v>
      </c>
      <c r="F73" s="37">
        <v>1404.2</v>
      </c>
      <c r="G73" s="37">
        <v>1382.65</v>
      </c>
      <c r="H73" s="37">
        <v>1495.15</v>
      </c>
      <c r="I73" s="37">
        <v>1516.6999999999998</v>
      </c>
      <c r="J73" s="37">
        <v>1551.4</v>
      </c>
      <c r="K73" s="28">
        <v>1482</v>
      </c>
      <c r="L73" s="28">
        <v>1425.75</v>
      </c>
      <c r="M73" s="28">
        <v>4.0562699999999996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2222.85</v>
      </c>
      <c r="D74" s="37">
        <v>2229.15</v>
      </c>
      <c r="E74" s="37">
        <v>2208.7000000000003</v>
      </c>
      <c r="F74" s="37">
        <v>2194.5500000000002</v>
      </c>
      <c r="G74" s="37">
        <v>2174.1000000000004</v>
      </c>
      <c r="H74" s="37">
        <v>2243.3000000000002</v>
      </c>
      <c r="I74" s="37">
        <v>2263.75</v>
      </c>
      <c r="J74" s="37">
        <v>2277.9</v>
      </c>
      <c r="K74" s="28">
        <v>2249.6</v>
      </c>
      <c r="L74" s="28">
        <v>2215</v>
      </c>
      <c r="M74" s="28">
        <v>5.7260299999999997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72.150000000000006</v>
      </c>
      <c r="D75" s="37">
        <v>72.416666666666671</v>
      </c>
      <c r="E75" s="37">
        <v>70.933333333333337</v>
      </c>
      <c r="F75" s="37">
        <v>69.716666666666669</v>
      </c>
      <c r="G75" s="37">
        <v>68.233333333333334</v>
      </c>
      <c r="H75" s="37">
        <v>73.63333333333334</v>
      </c>
      <c r="I75" s="37">
        <v>75.11666666666666</v>
      </c>
      <c r="J75" s="37">
        <v>76.333333333333343</v>
      </c>
      <c r="K75" s="28">
        <v>73.900000000000006</v>
      </c>
      <c r="L75" s="28">
        <v>71.2</v>
      </c>
      <c r="M75" s="28">
        <v>31.482109999999999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4402.25</v>
      </c>
      <c r="D76" s="37">
        <v>4409.8166666666666</v>
      </c>
      <c r="E76" s="37">
        <v>4362.4333333333334</v>
      </c>
      <c r="F76" s="37">
        <v>4322.6166666666668</v>
      </c>
      <c r="G76" s="37">
        <v>4275.2333333333336</v>
      </c>
      <c r="H76" s="37">
        <v>4449.6333333333332</v>
      </c>
      <c r="I76" s="37">
        <v>4497.0166666666664</v>
      </c>
      <c r="J76" s="37">
        <v>4536.833333333333</v>
      </c>
      <c r="K76" s="28">
        <v>4457.2</v>
      </c>
      <c r="L76" s="28">
        <v>4370</v>
      </c>
      <c r="M76" s="28">
        <v>2.2758799999999999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4413.2</v>
      </c>
      <c r="D77" s="37">
        <v>4411.7166666666662</v>
      </c>
      <c r="E77" s="37">
        <v>4323.4833333333327</v>
      </c>
      <c r="F77" s="37">
        <v>4233.7666666666664</v>
      </c>
      <c r="G77" s="37">
        <v>4145.5333333333328</v>
      </c>
      <c r="H77" s="37">
        <v>4501.4333333333325</v>
      </c>
      <c r="I77" s="37">
        <v>4589.6666666666661</v>
      </c>
      <c r="J77" s="37">
        <v>4679.3833333333323</v>
      </c>
      <c r="K77" s="28">
        <v>4499.95</v>
      </c>
      <c r="L77" s="28">
        <v>4322</v>
      </c>
      <c r="M77" s="28">
        <v>5.3376599999999996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2699.4</v>
      </c>
      <c r="D78" s="37">
        <v>2681.3333333333335</v>
      </c>
      <c r="E78" s="37">
        <v>2653.666666666667</v>
      </c>
      <c r="F78" s="37">
        <v>2607.9333333333334</v>
      </c>
      <c r="G78" s="37">
        <v>2580.2666666666669</v>
      </c>
      <c r="H78" s="37">
        <v>2727.0666666666671</v>
      </c>
      <c r="I78" s="37">
        <v>2754.733333333334</v>
      </c>
      <c r="J78" s="37">
        <v>2800.4666666666672</v>
      </c>
      <c r="K78" s="28">
        <v>2709</v>
      </c>
      <c r="L78" s="28">
        <v>2635.6</v>
      </c>
      <c r="M78" s="28">
        <v>1.6257600000000001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3943.8</v>
      </c>
      <c r="D79" s="37">
        <v>3935.9333333333329</v>
      </c>
      <c r="E79" s="37">
        <v>3897.8666666666659</v>
      </c>
      <c r="F79" s="37">
        <v>3851.9333333333329</v>
      </c>
      <c r="G79" s="37">
        <v>3813.8666666666659</v>
      </c>
      <c r="H79" s="37">
        <v>3981.8666666666659</v>
      </c>
      <c r="I79" s="37">
        <v>4019.9333333333325</v>
      </c>
      <c r="J79" s="37">
        <v>4065.8666666666659</v>
      </c>
      <c r="K79" s="28">
        <v>3974</v>
      </c>
      <c r="L79" s="28">
        <v>3890</v>
      </c>
      <c r="M79" s="28">
        <v>3.5877599999999998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2357.9</v>
      </c>
      <c r="D80" s="37">
        <v>2351.3833333333332</v>
      </c>
      <c r="E80" s="37">
        <v>2328.9166666666665</v>
      </c>
      <c r="F80" s="37">
        <v>2299.9333333333334</v>
      </c>
      <c r="G80" s="37">
        <v>2277.4666666666667</v>
      </c>
      <c r="H80" s="37">
        <v>2380.3666666666663</v>
      </c>
      <c r="I80" s="37">
        <v>2402.8333333333335</v>
      </c>
      <c r="J80" s="37">
        <v>2431.8166666666662</v>
      </c>
      <c r="K80" s="28">
        <v>2373.85</v>
      </c>
      <c r="L80" s="28">
        <v>2322.4</v>
      </c>
      <c r="M80" s="28">
        <v>7.5834099999999998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475.95</v>
      </c>
      <c r="D81" s="37">
        <v>479.41666666666669</v>
      </c>
      <c r="E81" s="37">
        <v>471.03333333333336</v>
      </c>
      <c r="F81" s="37">
        <v>466.11666666666667</v>
      </c>
      <c r="G81" s="37">
        <v>457.73333333333335</v>
      </c>
      <c r="H81" s="37">
        <v>484.33333333333337</v>
      </c>
      <c r="I81" s="37">
        <v>492.7166666666667</v>
      </c>
      <c r="J81" s="37">
        <v>497.63333333333338</v>
      </c>
      <c r="K81" s="28">
        <v>487.8</v>
      </c>
      <c r="L81" s="28">
        <v>474.5</v>
      </c>
      <c r="M81" s="28">
        <v>2.6237400000000002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1208.05</v>
      </c>
      <c r="D82" s="37">
        <v>1222.4166666666667</v>
      </c>
      <c r="E82" s="37">
        <v>1182.6333333333334</v>
      </c>
      <c r="F82" s="37">
        <v>1157.2166666666667</v>
      </c>
      <c r="G82" s="37">
        <v>1117.4333333333334</v>
      </c>
      <c r="H82" s="37">
        <v>1247.8333333333335</v>
      </c>
      <c r="I82" s="37">
        <v>1287.6166666666668</v>
      </c>
      <c r="J82" s="37">
        <v>1313.0333333333335</v>
      </c>
      <c r="K82" s="28">
        <v>1262.2</v>
      </c>
      <c r="L82" s="28">
        <v>1197</v>
      </c>
      <c r="M82" s="28">
        <v>1.5931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1827.35</v>
      </c>
      <c r="D83" s="37">
        <v>1822.75</v>
      </c>
      <c r="E83" s="37">
        <v>1810.7</v>
      </c>
      <c r="F83" s="37">
        <v>1794.05</v>
      </c>
      <c r="G83" s="37">
        <v>1782</v>
      </c>
      <c r="H83" s="37">
        <v>1839.4</v>
      </c>
      <c r="I83" s="37">
        <v>1851.4500000000003</v>
      </c>
      <c r="J83" s="37">
        <v>1868.1000000000001</v>
      </c>
      <c r="K83" s="28">
        <v>1834.8</v>
      </c>
      <c r="L83" s="28">
        <v>1806.1</v>
      </c>
      <c r="M83" s="28">
        <v>14.578950000000001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156.30000000000001</v>
      </c>
      <c r="D84" s="37">
        <v>156.29999999999998</v>
      </c>
      <c r="E84" s="37">
        <v>155.34999999999997</v>
      </c>
      <c r="F84" s="37">
        <v>154.39999999999998</v>
      </c>
      <c r="G84" s="37">
        <v>153.44999999999996</v>
      </c>
      <c r="H84" s="37">
        <v>157.24999999999997</v>
      </c>
      <c r="I84" s="37">
        <v>158.19999999999996</v>
      </c>
      <c r="J84" s="37">
        <v>159.14999999999998</v>
      </c>
      <c r="K84" s="28">
        <v>157.25</v>
      </c>
      <c r="L84" s="28">
        <v>155.35</v>
      </c>
      <c r="M84" s="28">
        <v>16.431010000000001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98.35</v>
      </c>
      <c r="D85" s="37">
        <v>97.2</v>
      </c>
      <c r="E85" s="37">
        <v>95.7</v>
      </c>
      <c r="F85" s="37">
        <v>93.05</v>
      </c>
      <c r="G85" s="37">
        <v>91.55</v>
      </c>
      <c r="H85" s="37">
        <v>99.850000000000009</v>
      </c>
      <c r="I85" s="37">
        <v>101.35000000000001</v>
      </c>
      <c r="J85" s="37">
        <v>104.00000000000001</v>
      </c>
      <c r="K85" s="28">
        <v>98.7</v>
      </c>
      <c r="L85" s="28">
        <v>94.55</v>
      </c>
      <c r="M85" s="28">
        <v>236.49366000000001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253.7</v>
      </c>
      <c r="D86" s="37">
        <v>251.85</v>
      </c>
      <c r="E86" s="37">
        <v>248.7</v>
      </c>
      <c r="F86" s="37">
        <v>243.7</v>
      </c>
      <c r="G86" s="37">
        <v>240.54999999999998</v>
      </c>
      <c r="H86" s="37">
        <v>256.85000000000002</v>
      </c>
      <c r="I86" s="37">
        <v>260</v>
      </c>
      <c r="J86" s="37">
        <v>265</v>
      </c>
      <c r="K86" s="28">
        <v>255</v>
      </c>
      <c r="L86" s="28">
        <v>246.85</v>
      </c>
      <c r="M86" s="28">
        <v>20.35446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152.4</v>
      </c>
      <c r="D87" s="37">
        <v>151.06666666666669</v>
      </c>
      <c r="E87" s="37">
        <v>149.33333333333337</v>
      </c>
      <c r="F87" s="37">
        <v>146.26666666666668</v>
      </c>
      <c r="G87" s="37">
        <v>144.53333333333336</v>
      </c>
      <c r="H87" s="37">
        <v>154.13333333333338</v>
      </c>
      <c r="I87" s="37">
        <v>155.86666666666667</v>
      </c>
      <c r="J87" s="37">
        <v>158.93333333333339</v>
      </c>
      <c r="K87" s="28">
        <v>152.80000000000001</v>
      </c>
      <c r="L87" s="28">
        <v>148</v>
      </c>
      <c r="M87" s="28">
        <v>152.49761000000001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38.5</v>
      </c>
      <c r="D88" s="37">
        <v>38.383333333333333</v>
      </c>
      <c r="E88" s="37">
        <v>38.116666666666667</v>
      </c>
      <c r="F88" s="37">
        <v>37.733333333333334</v>
      </c>
      <c r="G88" s="37">
        <v>37.466666666666669</v>
      </c>
      <c r="H88" s="37">
        <v>38.766666666666666</v>
      </c>
      <c r="I88" s="37">
        <v>39.033333333333331</v>
      </c>
      <c r="J88" s="37">
        <v>39.416666666666664</v>
      </c>
      <c r="K88" s="28">
        <v>38.65</v>
      </c>
      <c r="L88" s="28">
        <v>38</v>
      </c>
      <c r="M88" s="28">
        <v>196.50498999999999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3303.25</v>
      </c>
      <c r="D89" s="37">
        <v>3311.7666666666664</v>
      </c>
      <c r="E89" s="37">
        <v>3273.6333333333328</v>
      </c>
      <c r="F89" s="37">
        <v>3244.0166666666664</v>
      </c>
      <c r="G89" s="37">
        <v>3205.8833333333328</v>
      </c>
      <c r="H89" s="37">
        <v>3341.3833333333328</v>
      </c>
      <c r="I89" s="37">
        <v>3379.516666666666</v>
      </c>
      <c r="J89" s="37">
        <v>3409.1333333333328</v>
      </c>
      <c r="K89" s="28">
        <v>3349.9</v>
      </c>
      <c r="L89" s="28">
        <v>3282.15</v>
      </c>
      <c r="M89" s="28">
        <v>0.89866000000000001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446.85</v>
      </c>
      <c r="D90" s="37">
        <v>446.26666666666665</v>
      </c>
      <c r="E90" s="37">
        <v>441.7833333333333</v>
      </c>
      <c r="F90" s="37">
        <v>436.71666666666664</v>
      </c>
      <c r="G90" s="37">
        <v>432.23333333333329</v>
      </c>
      <c r="H90" s="37">
        <v>451.33333333333331</v>
      </c>
      <c r="I90" s="37">
        <v>455.81666666666666</v>
      </c>
      <c r="J90" s="37">
        <v>460.88333333333333</v>
      </c>
      <c r="K90" s="28">
        <v>450.75</v>
      </c>
      <c r="L90" s="28">
        <v>441.2</v>
      </c>
      <c r="M90" s="28">
        <v>8.5334000000000003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747.25</v>
      </c>
      <c r="D91" s="37">
        <v>739.08333333333337</v>
      </c>
      <c r="E91" s="37">
        <v>728.16666666666674</v>
      </c>
      <c r="F91" s="37">
        <v>709.08333333333337</v>
      </c>
      <c r="G91" s="37">
        <v>698.16666666666674</v>
      </c>
      <c r="H91" s="37">
        <v>758.16666666666674</v>
      </c>
      <c r="I91" s="37">
        <v>769.08333333333348</v>
      </c>
      <c r="J91" s="37">
        <v>788.16666666666674</v>
      </c>
      <c r="K91" s="28">
        <v>750</v>
      </c>
      <c r="L91" s="28">
        <v>720</v>
      </c>
      <c r="M91" s="28">
        <v>13.244070000000001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489.15</v>
      </c>
      <c r="D92" s="37">
        <v>494.98333333333335</v>
      </c>
      <c r="E92" s="37">
        <v>480.16666666666669</v>
      </c>
      <c r="F92" s="37">
        <v>471.18333333333334</v>
      </c>
      <c r="G92" s="37">
        <v>456.36666666666667</v>
      </c>
      <c r="H92" s="37">
        <v>503.9666666666667</v>
      </c>
      <c r="I92" s="37">
        <v>518.7833333333333</v>
      </c>
      <c r="J92" s="37">
        <v>527.76666666666665</v>
      </c>
      <c r="K92" s="28">
        <v>509.8</v>
      </c>
      <c r="L92" s="28">
        <v>486</v>
      </c>
      <c r="M92" s="28">
        <v>1.9077200000000001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1526.35</v>
      </c>
      <c r="D93" s="37">
        <v>1517.0333333333335</v>
      </c>
      <c r="E93" s="37">
        <v>1499.3166666666671</v>
      </c>
      <c r="F93" s="37">
        <v>1472.2833333333335</v>
      </c>
      <c r="G93" s="37">
        <v>1454.5666666666671</v>
      </c>
      <c r="H93" s="37">
        <v>1544.0666666666671</v>
      </c>
      <c r="I93" s="37">
        <v>1561.7833333333338</v>
      </c>
      <c r="J93" s="37">
        <v>1588.8166666666671</v>
      </c>
      <c r="K93" s="28">
        <v>1534.75</v>
      </c>
      <c r="L93" s="28">
        <v>1490</v>
      </c>
      <c r="M93" s="28">
        <v>9.7276199999999999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1604.05</v>
      </c>
      <c r="D94" s="37">
        <v>1598.6999999999998</v>
      </c>
      <c r="E94" s="37">
        <v>1581.5499999999997</v>
      </c>
      <c r="F94" s="37">
        <v>1559.05</v>
      </c>
      <c r="G94" s="37">
        <v>1541.8999999999999</v>
      </c>
      <c r="H94" s="37">
        <v>1621.1999999999996</v>
      </c>
      <c r="I94" s="37">
        <v>1638.3499999999997</v>
      </c>
      <c r="J94" s="37">
        <v>1660.8499999999995</v>
      </c>
      <c r="K94" s="28">
        <v>1615.85</v>
      </c>
      <c r="L94" s="28">
        <v>1576.2</v>
      </c>
      <c r="M94" s="28">
        <v>14.01061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502.95</v>
      </c>
      <c r="D95" s="37">
        <v>508.16666666666669</v>
      </c>
      <c r="E95" s="37">
        <v>496.33333333333337</v>
      </c>
      <c r="F95" s="37">
        <v>489.7166666666667</v>
      </c>
      <c r="G95" s="37">
        <v>477.88333333333338</v>
      </c>
      <c r="H95" s="37">
        <v>514.7833333333333</v>
      </c>
      <c r="I95" s="37">
        <v>526.61666666666679</v>
      </c>
      <c r="J95" s="37">
        <v>533.23333333333335</v>
      </c>
      <c r="K95" s="28">
        <v>520</v>
      </c>
      <c r="L95" s="28">
        <v>501.55</v>
      </c>
      <c r="M95" s="28">
        <v>18.58079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262.5</v>
      </c>
      <c r="D96" s="37">
        <v>260.15000000000003</v>
      </c>
      <c r="E96" s="37">
        <v>255.70000000000005</v>
      </c>
      <c r="F96" s="37">
        <v>248.9</v>
      </c>
      <c r="G96" s="37">
        <v>244.45000000000002</v>
      </c>
      <c r="H96" s="37">
        <v>266.95000000000005</v>
      </c>
      <c r="I96" s="37">
        <v>271.39999999999998</v>
      </c>
      <c r="J96" s="37">
        <v>278.2000000000001</v>
      </c>
      <c r="K96" s="28">
        <v>264.60000000000002</v>
      </c>
      <c r="L96" s="28">
        <v>253.35</v>
      </c>
      <c r="M96" s="28">
        <v>21.071269999999998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1199.5</v>
      </c>
      <c r="D97" s="37">
        <v>1195.8166666666666</v>
      </c>
      <c r="E97" s="37">
        <v>1188.6833333333332</v>
      </c>
      <c r="F97" s="37">
        <v>1177.8666666666666</v>
      </c>
      <c r="G97" s="37">
        <v>1170.7333333333331</v>
      </c>
      <c r="H97" s="37">
        <v>1206.6333333333332</v>
      </c>
      <c r="I97" s="37">
        <v>1213.7666666666664</v>
      </c>
      <c r="J97" s="37">
        <v>1224.5833333333333</v>
      </c>
      <c r="K97" s="28">
        <v>1202.95</v>
      </c>
      <c r="L97" s="28">
        <v>1185</v>
      </c>
      <c r="M97" s="28">
        <v>18.940180000000002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2209.1999999999998</v>
      </c>
      <c r="D98" s="37">
        <v>2194.0333333333333</v>
      </c>
      <c r="E98" s="37">
        <v>2161.0666666666666</v>
      </c>
      <c r="F98" s="37">
        <v>2112.9333333333334</v>
      </c>
      <c r="G98" s="37">
        <v>2079.9666666666667</v>
      </c>
      <c r="H98" s="37">
        <v>2242.1666666666665</v>
      </c>
      <c r="I98" s="37">
        <v>2275.1333333333328</v>
      </c>
      <c r="J98" s="37">
        <v>2323.2666666666664</v>
      </c>
      <c r="K98" s="28">
        <v>2227</v>
      </c>
      <c r="L98" s="28">
        <v>2145.9</v>
      </c>
      <c r="M98" s="28">
        <v>4.80898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1448.15</v>
      </c>
      <c r="D99" s="37">
        <v>1446.45</v>
      </c>
      <c r="E99" s="37">
        <v>1437.9</v>
      </c>
      <c r="F99" s="37">
        <v>1427.65</v>
      </c>
      <c r="G99" s="37">
        <v>1419.1000000000001</v>
      </c>
      <c r="H99" s="37">
        <v>1456.7</v>
      </c>
      <c r="I99" s="37">
        <v>1465.2499999999998</v>
      </c>
      <c r="J99" s="37">
        <v>1475.5</v>
      </c>
      <c r="K99" s="28">
        <v>1455</v>
      </c>
      <c r="L99" s="28">
        <v>1436.2</v>
      </c>
      <c r="M99" s="28">
        <v>66.820539999999994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517.29999999999995</v>
      </c>
      <c r="D100" s="37">
        <v>515.23333333333335</v>
      </c>
      <c r="E100" s="37">
        <v>509.11666666666667</v>
      </c>
      <c r="F100" s="37">
        <v>500.93333333333334</v>
      </c>
      <c r="G100" s="37">
        <v>494.81666666666666</v>
      </c>
      <c r="H100" s="37">
        <v>523.41666666666674</v>
      </c>
      <c r="I100" s="37">
        <v>529.53333333333353</v>
      </c>
      <c r="J100" s="37">
        <v>537.7166666666667</v>
      </c>
      <c r="K100" s="28">
        <v>521.35</v>
      </c>
      <c r="L100" s="28">
        <v>507.05</v>
      </c>
      <c r="M100" s="28">
        <v>63.398420000000002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1136.3499999999999</v>
      </c>
      <c r="D101" s="37">
        <v>1123.7666666666667</v>
      </c>
      <c r="E101" s="37">
        <v>1108.5833333333333</v>
      </c>
      <c r="F101" s="37">
        <v>1080.8166666666666</v>
      </c>
      <c r="G101" s="37">
        <v>1065.6333333333332</v>
      </c>
      <c r="H101" s="37">
        <v>1151.5333333333333</v>
      </c>
      <c r="I101" s="37">
        <v>1166.7166666666667</v>
      </c>
      <c r="J101" s="37">
        <v>1194.4833333333333</v>
      </c>
      <c r="K101" s="28">
        <v>1138.95</v>
      </c>
      <c r="L101" s="28">
        <v>1096</v>
      </c>
      <c r="M101" s="28">
        <v>16.69435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2369.5</v>
      </c>
      <c r="D102" s="37">
        <v>2360.3333333333335</v>
      </c>
      <c r="E102" s="37">
        <v>2344.166666666667</v>
      </c>
      <c r="F102" s="37">
        <v>2318.8333333333335</v>
      </c>
      <c r="G102" s="37">
        <v>2302.666666666667</v>
      </c>
      <c r="H102" s="37">
        <v>2385.666666666667</v>
      </c>
      <c r="I102" s="37">
        <v>2401.8333333333339</v>
      </c>
      <c r="J102" s="37">
        <v>2427.166666666667</v>
      </c>
      <c r="K102" s="28">
        <v>2376.5</v>
      </c>
      <c r="L102" s="28">
        <v>2335</v>
      </c>
      <c r="M102" s="28">
        <v>4.9350699999999996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572.70000000000005</v>
      </c>
      <c r="D103" s="37">
        <v>570.46666666666658</v>
      </c>
      <c r="E103" s="37">
        <v>565.53333333333319</v>
      </c>
      <c r="F103" s="37">
        <v>558.36666666666656</v>
      </c>
      <c r="G103" s="37">
        <v>553.43333333333317</v>
      </c>
      <c r="H103" s="37">
        <v>577.63333333333321</v>
      </c>
      <c r="I103" s="37">
        <v>582.56666666666661</v>
      </c>
      <c r="J103" s="37">
        <v>589.73333333333323</v>
      </c>
      <c r="K103" s="28">
        <v>575.4</v>
      </c>
      <c r="L103" s="28">
        <v>563.29999999999995</v>
      </c>
      <c r="M103" s="28">
        <v>104.85661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1462.15</v>
      </c>
      <c r="D104" s="37">
        <v>1441.4333333333332</v>
      </c>
      <c r="E104" s="37">
        <v>1401.8166666666664</v>
      </c>
      <c r="F104" s="37">
        <v>1341.4833333333331</v>
      </c>
      <c r="G104" s="37">
        <v>1301.8666666666663</v>
      </c>
      <c r="H104" s="37">
        <v>1501.7666666666664</v>
      </c>
      <c r="I104" s="37">
        <v>1541.3833333333332</v>
      </c>
      <c r="J104" s="37">
        <v>1601.7166666666665</v>
      </c>
      <c r="K104" s="28">
        <v>1481.05</v>
      </c>
      <c r="L104" s="28">
        <v>1381.1</v>
      </c>
      <c r="M104" s="28">
        <v>24.043489999999998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115.25</v>
      </c>
      <c r="D105" s="37">
        <v>115.43333333333332</v>
      </c>
      <c r="E105" s="37">
        <v>114.16666666666664</v>
      </c>
      <c r="F105" s="37">
        <v>113.08333333333331</v>
      </c>
      <c r="G105" s="37">
        <v>111.81666666666663</v>
      </c>
      <c r="H105" s="37">
        <v>116.51666666666665</v>
      </c>
      <c r="I105" s="37">
        <v>117.78333333333333</v>
      </c>
      <c r="J105" s="37">
        <v>118.86666666666666</v>
      </c>
      <c r="K105" s="28">
        <v>116.7</v>
      </c>
      <c r="L105" s="28">
        <v>114.35</v>
      </c>
      <c r="M105" s="28">
        <v>47.315019999999997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278.35000000000002</v>
      </c>
      <c r="D106" s="37">
        <v>276.33333333333331</v>
      </c>
      <c r="E106" s="37">
        <v>273.41666666666663</v>
      </c>
      <c r="F106" s="37">
        <v>268.48333333333329</v>
      </c>
      <c r="G106" s="37">
        <v>265.56666666666661</v>
      </c>
      <c r="H106" s="37">
        <v>281.26666666666665</v>
      </c>
      <c r="I106" s="37">
        <v>284.18333333333328</v>
      </c>
      <c r="J106" s="37">
        <v>289.11666666666667</v>
      </c>
      <c r="K106" s="28">
        <v>279.25</v>
      </c>
      <c r="L106" s="28">
        <v>271.39999999999998</v>
      </c>
      <c r="M106" s="28">
        <v>48.979280000000003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2072.15</v>
      </c>
      <c r="D107" s="37">
        <v>2061.4</v>
      </c>
      <c r="E107" s="37">
        <v>2042.8000000000002</v>
      </c>
      <c r="F107" s="37">
        <v>2013.45</v>
      </c>
      <c r="G107" s="37">
        <v>1994.8500000000001</v>
      </c>
      <c r="H107" s="37">
        <v>2090.75</v>
      </c>
      <c r="I107" s="37">
        <v>2109.3499999999995</v>
      </c>
      <c r="J107" s="37">
        <v>2138.7000000000003</v>
      </c>
      <c r="K107" s="28">
        <v>2080</v>
      </c>
      <c r="L107" s="28">
        <v>2032.05</v>
      </c>
      <c r="M107" s="28">
        <v>28.086849999999998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309.95</v>
      </c>
      <c r="D108" s="37">
        <v>310.5333333333333</v>
      </c>
      <c r="E108" s="37">
        <v>307.41666666666663</v>
      </c>
      <c r="F108" s="37">
        <v>304.88333333333333</v>
      </c>
      <c r="G108" s="37">
        <v>301.76666666666665</v>
      </c>
      <c r="H108" s="37">
        <v>313.06666666666661</v>
      </c>
      <c r="I108" s="37">
        <v>316.18333333333328</v>
      </c>
      <c r="J108" s="37">
        <v>318.71666666666658</v>
      </c>
      <c r="K108" s="28">
        <v>313.64999999999998</v>
      </c>
      <c r="L108" s="28">
        <v>308</v>
      </c>
      <c r="M108" s="28">
        <v>11.197419999999999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2292.1</v>
      </c>
      <c r="D109" s="37">
        <v>2294.9166666666665</v>
      </c>
      <c r="E109" s="37">
        <v>2269.833333333333</v>
      </c>
      <c r="F109" s="37">
        <v>2247.5666666666666</v>
      </c>
      <c r="G109" s="37">
        <v>2222.4833333333331</v>
      </c>
      <c r="H109" s="37">
        <v>2317.1833333333329</v>
      </c>
      <c r="I109" s="37">
        <v>2342.266666666666</v>
      </c>
      <c r="J109" s="37">
        <v>2364.5333333333328</v>
      </c>
      <c r="K109" s="28">
        <v>2320</v>
      </c>
      <c r="L109" s="28">
        <v>2272.65</v>
      </c>
      <c r="M109" s="28">
        <v>35.586010000000002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708</v>
      </c>
      <c r="D110" s="37">
        <v>706.88333333333333</v>
      </c>
      <c r="E110" s="37">
        <v>702.36666666666667</v>
      </c>
      <c r="F110" s="37">
        <v>696.73333333333335</v>
      </c>
      <c r="G110" s="37">
        <v>692.2166666666667</v>
      </c>
      <c r="H110" s="37">
        <v>712.51666666666665</v>
      </c>
      <c r="I110" s="37">
        <v>717.0333333333333</v>
      </c>
      <c r="J110" s="37">
        <v>722.66666666666663</v>
      </c>
      <c r="K110" s="28">
        <v>711.4</v>
      </c>
      <c r="L110" s="28">
        <v>701.25</v>
      </c>
      <c r="M110" s="28">
        <v>146.21688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1219.2</v>
      </c>
      <c r="D111" s="37">
        <v>1225.3499999999999</v>
      </c>
      <c r="E111" s="37">
        <v>1202.4499999999998</v>
      </c>
      <c r="F111" s="37">
        <v>1185.6999999999998</v>
      </c>
      <c r="G111" s="37">
        <v>1162.7999999999997</v>
      </c>
      <c r="H111" s="37">
        <v>1242.0999999999999</v>
      </c>
      <c r="I111" s="37">
        <v>1265</v>
      </c>
      <c r="J111" s="37">
        <v>1281.75</v>
      </c>
      <c r="K111" s="28">
        <v>1248.25</v>
      </c>
      <c r="L111" s="28">
        <v>1208.5999999999999</v>
      </c>
      <c r="M111" s="28">
        <v>11.801679999999999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468.5</v>
      </c>
      <c r="D112" s="37">
        <v>467.08333333333331</v>
      </c>
      <c r="E112" s="37">
        <v>463.41666666666663</v>
      </c>
      <c r="F112" s="37">
        <v>458.33333333333331</v>
      </c>
      <c r="G112" s="37">
        <v>454.66666666666663</v>
      </c>
      <c r="H112" s="37">
        <v>472.16666666666663</v>
      </c>
      <c r="I112" s="37">
        <v>475.83333333333326</v>
      </c>
      <c r="J112" s="37">
        <v>480.91666666666663</v>
      </c>
      <c r="K112" s="28">
        <v>470.75</v>
      </c>
      <c r="L112" s="28">
        <v>462</v>
      </c>
      <c r="M112" s="28">
        <v>16.72222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600.15</v>
      </c>
      <c r="D113" s="37">
        <v>603.08333333333337</v>
      </c>
      <c r="E113" s="37">
        <v>595.06666666666672</v>
      </c>
      <c r="F113" s="37">
        <v>589.98333333333335</v>
      </c>
      <c r="G113" s="37">
        <v>581.9666666666667</v>
      </c>
      <c r="H113" s="37">
        <v>608.16666666666674</v>
      </c>
      <c r="I113" s="37">
        <v>616.18333333333339</v>
      </c>
      <c r="J113" s="37">
        <v>621.26666666666677</v>
      </c>
      <c r="K113" s="28">
        <v>611.1</v>
      </c>
      <c r="L113" s="28">
        <v>598</v>
      </c>
      <c r="M113" s="28">
        <v>8.0478299999999994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42</v>
      </c>
      <c r="D114" s="37">
        <v>41.766666666666673</v>
      </c>
      <c r="E114" s="37">
        <v>41.333333333333343</v>
      </c>
      <c r="F114" s="37">
        <v>40.666666666666671</v>
      </c>
      <c r="G114" s="37">
        <v>40.233333333333341</v>
      </c>
      <c r="H114" s="37">
        <v>42.433333333333344</v>
      </c>
      <c r="I114" s="37">
        <v>42.866666666666667</v>
      </c>
      <c r="J114" s="37">
        <v>43.533333333333346</v>
      </c>
      <c r="K114" s="28">
        <v>42.2</v>
      </c>
      <c r="L114" s="28">
        <v>41.1</v>
      </c>
      <c r="M114" s="28">
        <v>214.72058999999999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242.6</v>
      </c>
      <c r="D115" s="37">
        <v>241.56666666666669</v>
      </c>
      <c r="E115" s="37">
        <v>240.13333333333338</v>
      </c>
      <c r="F115" s="37">
        <v>237.66666666666669</v>
      </c>
      <c r="G115" s="37">
        <v>236.23333333333338</v>
      </c>
      <c r="H115" s="37">
        <v>244.03333333333339</v>
      </c>
      <c r="I115" s="37">
        <v>245.46666666666673</v>
      </c>
      <c r="J115" s="37">
        <v>247.93333333333339</v>
      </c>
      <c r="K115" s="28">
        <v>243</v>
      </c>
      <c r="L115" s="28">
        <v>239.1</v>
      </c>
      <c r="M115" s="28">
        <v>216.29521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4464.6000000000004</v>
      </c>
      <c r="D116" s="37">
        <v>4451.416666666667</v>
      </c>
      <c r="E116" s="37">
        <v>4379.2333333333336</v>
      </c>
      <c r="F116" s="37">
        <v>4293.8666666666668</v>
      </c>
      <c r="G116" s="37">
        <v>4221.6833333333334</v>
      </c>
      <c r="H116" s="37">
        <v>4536.7833333333338</v>
      </c>
      <c r="I116" s="37">
        <v>4608.9666666666662</v>
      </c>
      <c r="J116" s="37">
        <v>4694.3333333333339</v>
      </c>
      <c r="K116" s="28">
        <v>4523.6000000000004</v>
      </c>
      <c r="L116" s="28">
        <v>4366.05</v>
      </c>
      <c r="M116" s="28">
        <v>1.2391799999999999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151.25</v>
      </c>
      <c r="D117" s="37">
        <v>150.70000000000002</v>
      </c>
      <c r="E117" s="37">
        <v>149.15000000000003</v>
      </c>
      <c r="F117" s="37">
        <v>147.05000000000001</v>
      </c>
      <c r="G117" s="37">
        <v>145.50000000000003</v>
      </c>
      <c r="H117" s="37">
        <v>152.80000000000004</v>
      </c>
      <c r="I117" s="37">
        <v>154.35000000000005</v>
      </c>
      <c r="J117" s="37">
        <v>156.45000000000005</v>
      </c>
      <c r="K117" s="28">
        <v>152.25</v>
      </c>
      <c r="L117" s="28">
        <v>148.6</v>
      </c>
      <c r="M117" s="28">
        <v>13.627789999999999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210.8</v>
      </c>
      <c r="D118" s="37">
        <v>208.11666666666667</v>
      </c>
      <c r="E118" s="37">
        <v>204.43333333333334</v>
      </c>
      <c r="F118" s="37">
        <v>198.06666666666666</v>
      </c>
      <c r="G118" s="37">
        <v>194.38333333333333</v>
      </c>
      <c r="H118" s="37">
        <v>214.48333333333335</v>
      </c>
      <c r="I118" s="37">
        <v>218.16666666666669</v>
      </c>
      <c r="J118" s="37">
        <v>224.53333333333336</v>
      </c>
      <c r="K118" s="28">
        <v>211.8</v>
      </c>
      <c r="L118" s="28">
        <v>201.75</v>
      </c>
      <c r="M118" s="28">
        <v>80.514499999999998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121.95</v>
      </c>
      <c r="D119" s="37">
        <v>121.33333333333333</v>
      </c>
      <c r="E119" s="37">
        <v>120.06666666666666</v>
      </c>
      <c r="F119" s="37">
        <v>118.18333333333334</v>
      </c>
      <c r="G119" s="37">
        <v>116.91666666666667</v>
      </c>
      <c r="H119" s="37">
        <v>123.21666666666665</v>
      </c>
      <c r="I119" s="37">
        <v>124.48333333333333</v>
      </c>
      <c r="J119" s="37">
        <v>126.36666666666665</v>
      </c>
      <c r="K119" s="28">
        <v>122.6</v>
      </c>
      <c r="L119" s="28">
        <v>119.45</v>
      </c>
      <c r="M119" s="28">
        <v>101.17834999999999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768.25</v>
      </c>
      <c r="D120" s="37">
        <v>768.75</v>
      </c>
      <c r="E120" s="37">
        <v>763.9</v>
      </c>
      <c r="F120" s="37">
        <v>759.55</v>
      </c>
      <c r="G120" s="37">
        <v>754.69999999999993</v>
      </c>
      <c r="H120" s="37">
        <v>773.1</v>
      </c>
      <c r="I120" s="37">
        <v>777.94999999999993</v>
      </c>
      <c r="J120" s="37">
        <v>782.30000000000007</v>
      </c>
      <c r="K120" s="28">
        <v>773.6</v>
      </c>
      <c r="L120" s="28">
        <v>764.4</v>
      </c>
      <c r="M120" s="28">
        <v>24.566800000000001</v>
      </c>
      <c r="N120" s="1"/>
      <c r="O120" s="1"/>
    </row>
    <row r="121" spans="1:15" ht="12.75" customHeight="1">
      <c r="A121" s="53">
        <v>112</v>
      </c>
      <c r="B121" s="28" t="s">
        <v>828</v>
      </c>
      <c r="C121" s="28">
        <v>22.25</v>
      </c>
      <c r="D121" s="37">
        <v>22.233333333333334</v>
      </c>
      <c r="E121" s="37">
        <v>22.116666666666667</v>
      </c>
      <c r="F121" s="37">
        <v>21.983333333333334</v>
      </c>
      <c r="G121" s="37">
        <v>21.866666666666667</v>
      </c>
      <c r="H121" s="37">
        <v>22.366666666666667</v>
      </c>
      <c r="I121" s="37">
        <v>22.483333333333334</v>
      </c>
      <c r="J121" s="37">
        <v>22.616666666666667</v>
      </c>
      <c r="K121" s="28">
        <v>22.35</v>
      </c>
      <c r="L121" s="28">
        <v>22.1</v>
      </c>
      <c r="M121" s="28">
        <v>44.233080000000001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390.55</v>
      </c>
      <c r="D122" s="37">
        <v>387.83333333333331</v>
      </c>
      <c r="E122" s="37">
        <v>383.16666666666663</v>
      </c>
      <c r="F122" s="37">
        <v>375.7833333333333</v>
      </c>
      <c r="G122" s="37">
        <v>371.11666666666662</v>
      </c>
      <c r="H122" s="37">
        <v>395.21666666666664</v>
      </c>
      <c r="I122" s="37">
        <v>399.88333333333327</v>
      </c>
      <c r="J122" s="37">
        <v>407.26666666666665</v>
      </c>
      <c r="K122" s="28">
        <v>392.5</v>
      </c>
      <c r="L122" s="28">
        <v>380.45</v>
      </c>
      <c r="M122" s="28">
        <v>32.183250000000001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214.45</v>
      </c>
      <c r="D123" s="37">
        <v>214.08333333333334</v>
      </c>
      <c r="E123" s="37">
        <v>211.86666666666667</v>
      </c>
      <c r="F123" s="37">
        <v>209.28333333333333</v>
      </c>
      <c r="G123" s="37">
        <v>207.06666666666666</v>
      </c>
      <c r="H123" s="37">
        <v>216.66666666666669</v>
      </c>
      <c r="I123" s="37">
        <v>218.88333333333333</v>
      </c>
      <c r="J123" s="37">
        <v>221.4666666666667</v>
      </c>
      <c r="K123" s="28">
        <v>216.3</v>
      </c>
      <c r="L123" s="28">
        <v>211.5</v>
      </c>
      <c r="M123" s="28">
        <v>34.646340000000002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928.65</v>
      </c>
      <c r="D124" s="37">
        <v>925.4</v>
      </c>
      <c r="E124" s="37">
        <v>914.8</v>
      </c>
      <c r="F124" s="37">
        <v>900.94999999999993</v>
      </c>
      <c r="G124" s="37">
        <v>890.34999999999991</v>
      </c>
      <c r="H124" s="37">
        <v>939.25</v>
      </c>
      <c r="I124" s="37">
        <v>949.85000000000014</v>
      </c>
      <c r="J124" s="37">
        <v>963.7</v>
      </c>
      <c r="K124" s="28">
        <v>936</v>
      </c>
      <c r="L124" s="28">
        <v>911.55</v>
      </c>
      <c r="M124" s="28">
        <v>57.053640000000001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4474.5</v>
      </c>
      <c r="D125" s="37">
        <v>4462.833333333333</v>
      </c>
      <c r="E125" s="37">
        <v>4412.6666666666661</v>
      </c>
      <c r="F125" s="37">
        <v>4350.833333333333</v>
      </c>
      <c r="G125" s="37">
        <v>4300.6666666666661</v>
      </c>
      <c r="H125" s="37">
        <v>4524.6666666666661</v>
      </c>
      <c r="I125" s="37">
        <v>4574.8333333333321</v>
      </c>
      <c r="J125" s="37">
        <v>4636.6666666666661</v>
      </c>
      <c r="K125" s="28">
        <v>4513</v>
      </c>
      <c r="L125" s="28">
        <v>4401</v>
      </c>
      <c r="M125" s="28">
        <v>5.1335800000000003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1889.4</v>
      </c>
      <c r="D126" s="37">
        <v>1877.45</v>
      </c>
      <c r="E126" s="37">
        <v>1860.95</v>
      </c>
      <c r="F126" s="37">
        <v>1832.5</v>
      </c>
      <c r="G126" s="37">
        <v>1816</v>
      </c>
      <c r="H126" s="37">
        <v>1905.9</v>
      </c>
      <c r="I126" s="37">
        <v>1922.4</v>
      </c>
      <c r="J126" s="37">
        <v>1950.8500000000001</v>
      </c>
      <c r="K126" s="28">
        <v>1893.95</v>
      </c>
      <c r="L126" s="28">
        <v>1849</v>
      </c>
      <c r="M126" s="28">
        <v>52.339790000000001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1899.8</v>
      </c>
      <c r="D127" s="37">
        <v>1896.5166666666667</v>
      </c>
      <c r="E127" s="37">
        <v>1869.2833333333333</v>
      </c>
      <c r="F127" s="37">
        <v>1838.7666666666667</v>
      </c>
      <c r="G127" s="37">
        <v>1811.5333333333333</v>
      </c>
      <c r="H127" s="37">
        <v>1927.0333333333333</v>
      </c>
      <c r="I127" s="37">
        <v>1954.2666666666664</v>
      </c>
      <c r="J127" s="37">
        <v>1984.7833333333333</v>
      </c>
      <c r="K127" s="28">
        <v>1923.75</v>
      </c>
      <c r="L127" s="28">
        <v>1866</v>
      </c>
      <c r="M127" s="28">
        <v>15.524039999999999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1000.1</v>
      </c>
      <c r="D128" s="37">
        <v>991.38333333333321</v>
      </c>
      <c r="E128" s="37">
        <v>977.76666666666642</v>
      </c>
      <c r="F128" s="37">
        <v>955.43333333333317</v>
      </c>
      <c r="G128" s="37">
        <v>941.81666666666638</v>
      </c>
      <c r="H128" s="37">
        <v>1013.7166666666665</v>
      </c>
      <c r="I128" s="37">
        <v>1027.3333333333333</v>
      </c>
      <c r="J128" s="37">
        <v>1049.6666666666665</v>
      </c>
      <c r="K128" s="28">
        <v>1005</v>
      </c>
      <c r="L128" s="28">
        <v>969.05</v>
      </c>
      <c r="M128" s="28">
        <v>3.66323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307.55</v>
      </c>
      <c r="D129" s="37">
        <v>308.56666666666666</v>
      </c>
      <c r="E129" s="37">
        <v>302.48333333333335</v>
      </c>
      <c r="F129" s="37">
        <v>297.41666666666669</v>
      </c>
      <c r="G129" s="37">
        <v>291.33333333333337</v>
      </c>
      <c r="H129" s="37">
        <v>313.63333333333333</v>
      </c>
      <c r="I129" s="37">
        <v>319.7166666666667</v>
      </c>
      <c r="J129" s="37">
        <v>324.7833333333333</v>
      </c>
      <c r="K129" s="28">
        <v>314.64999999999998</v>
      </c>
      <c r="L129" s="28">
        <v>303.5</v>
      </c>
      <c r="M129" s="28">
        <v>1.6401699999999999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655.25</v>
      </c>
      <c r="D130" s="37">
        <v>655.16666666666663</v>
      </c>
      <c r="E130" s="37">
        <v>647.58333333333326</v>
      </c>
      <c r="F130" s="37">
        <v>639.91666666666663</v>
      </c>
      <c r="G130" s="37">
        <v>632.33333333333326</v>
      </c>
      <c r="H130" s="37">
        <v>662.83333333333326</v>
      </c>
      <c r="I130" s="37">
        <v>670.41666666666652</v>
      </c>
      <c r="J130" s="37">
        <v>678.08333333333326</v>
      </c>
      <c r="K130" s="28">
        <v>662.75</v>
      </c>
      <c r="L130" s="28">
        <v>647.5</v>
      </c>
      <c r="M130" s="28">
        <v>31.50421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465.1</v>
      </c>
      <c r="D131" s="37">
        <v>463.7</v>
      </c>
      <c r="E131" s="37">
        <v>455.5</v>
      </c>
      <c r="F131" s="37">
        <v>445.90000000000003</v>
      </c>
      <c r="G131" s="37">
        <v>437.70000000000005</v>
      </c>
      <c r="H131" s="37">
        <v>473.29999999999995</v>
      </c>
      <c r="I131" s="37">
        <v>481.49999999999989</v>
      </c>
      <c r="J131" s="37">
        <v>491.09999999999991</v>
      </c>
      <c r="K131" s="28">
        <v>471.9</v>
      </c>
      <c r="L131" s="28">
        <v>454.1</v>
      </c>
      <c r="M131" s="28">
        <v>76.021060000000006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2563.4499999999998</v>
      </c>
      <c r="D132" s="37">
        <v>2562.3166666666666</v>
      </c>
      <c r="E132" s="37">
        <v>2536.1333333333332</v>
      </c>
      <c r="F132" s="37">
        <v>2508.8166666666666</v>
      </c>
      <c r="G132" s="37">
        <v>2482.6333333333332</v>
      </c>
      <c r="H132" s="37">
        <v>2589.6333333333332</v>
      </c>
      <c r="I132" s="37">
        <v>2615.8166666666666</v>
      </c>
      <c r="J132" s="37">
        <v>2643.1333333333332</v>
      </c>
      <c r="K132" s="28">
        <v>2588.5</v>
      </c>
      <c r="L132" s="28">
        <v>2535</v>
      </c>
      <c r="M132" s="28">
        <v>17.511430000000001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1760.5</v>
      </c>
      <c r="D133" s="37">
        <v>1762.6833333333334</v>
      </c>
      <c r="E133" s="37">
        <v>1750.5666666666668</v>
      </c>
      <c r="F133" s="37">
        <v>1740.6333333333334</v>
      </c>
      <c r="G133" s="37">
        <v>1728.5166666666669</v>
      </c>
      <c r="H133" s="37">
        <v>1772.6166666666668</v>
      </c>
      <c r="I133" s="37">
        <v>1784.7333333333336</v>
      </c>
      <c r="J133" s="37">
        <v>1794.6666666666667</v>
      </c>
      <c r="K133" s="28">
        <v>1774.8</v>
      </c>
      <c r="L133" s="28">
        <v>1752.75</v>
      </c>
      <c r="M133" s="28">
        <v>29.272410000000001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66.599999999999994</v>
      </c>
      <c r="D134" s="37">
        <v>66.333333333333329</v>
      </c>
      <c r="E134" s="37">
        <v>65.766666666666652</v>
      </c>
      <c r="F134" s="37">
        <v>64.933333333333323</v>
      </c>
      <c r="G134" s="37">
        <v>64.366666666666646</v>
      </c>
      <c r="H134" s="37">
        <v>67.166666666666657</v>
      </c>
      <c r="I134" s="37">
        <v>67.733333333333348</v>
      </c>
      <c r="J134" s="37">
        <v>68.566666666666663</v>
      </c>
      <c r="K134" s="28">
        <v>66.900000000000006</v>
      </c>
      <c r="L134" s="28">
        <v>65.5</v>
      </c>
      <c r="M134" s="28">
        <v>56.494390000000003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4754.8999999999996</v>
      </c>
      <c r="D135" s="37">
        <v>4782.95</v>
      </c>
      <c r="E135" s="37">
        <v>4709.95</v>
      </c>
      <c r="F135" s="37">
        <v>4665</v>
      </c>
      <c r="G135" s="37">
        <v>4592</v>
      </c>
      <c r="H135" s="37">
        <v>4827.8999999999996</v>
      </c>
      <c r="I135" s="37">
        <v>4900.8999999999996</v>
      </c>
      <c r="J135" s="37">
        <v>4945.8499999999995</v>
      </c>
      <c r="K135" s="28">
        <v>4855.95</v>
      </c>
      <c r="L135" s="28">
        <v>4738</v>
      </c>
      <c r="M135" s="28">
        <v>2.94753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362.9</v>
      </c>
      <c r="D136" s="37">
        <v>358.8</v>
      </c>
      <c r="E136" s="37">
        <v>354.1</v>
      </c>
      <c r="F136" s="37">
        <v>345.3</v>
      </c>
      <c r="G136" s="37">
        <v>340.6</v>
      </c>
      <c r="H136" s="37">
        <v>367.6</v>
      </c>
      <c r="I136" s="37">
        <v>372.29999999999995</v>
      </c>
      <c r="J136" s="37">
        <v>381.1</v>
      </c>
      <c r="K136" s="28">
        <v>363.5</v>
      </c>
      <c r="L136" s="28">
        <v>350</v>
      </c>
      <c r="M136" s="28">
        <v>42.04815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6025.7</v>
      </c>
      <c r="D137" s="37">
        <v>6074.8833333333341</v>
      </c>
      <c r="E137" s="37">
        <v>5955.9166666666679</v>
      </c>
      <c r="F137" s="37">
        <v>5886.1333333333341</v>
      </c>
      <c r="G137" s="37">
        <v>5767.1666666666679</v>
      </c>
      <c r="H137" s="37">
        <v>6144.6666666666679</v>
      </c>
      <c r="I137" s="37">
        <v>6263.6333333333332</v>
      </c>
      <c r="J137" s="37">
        <v>6333.4166666666679</v>
      </c>
      <c r="K137" s="28">
        <v>6193.85</v>
      </c>
      <c r="L137" s="28">
        <v>6005.1</v>
      </c>
      <c r="M137" s="28">
        <v>3.4073500000000001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1756.2</v>
      </c>
      <c r="D138" s="37">
        <v>1757.6833333333334</v>
      </c>
      <c r="E138" s="37">
        <v>1744.7166666666667</v>
      </c>
      <c r="F138" s="37">
        <v>1733.2333333333333</v>
      </c>
      <c r="G138" s="37">
        <v>1720.2666666666667</v>
      </c>
      <c r="H138" s="37">
        <v>1769.1666666666667</v>
      </c>
      <c r="I138" s="37">
        <v>1782.1333333333334</v>
      </c>
      <c r="J138" s="37">
        <v>1793.6166666666668</v>
      </c>
      <c r="K138" s="28">
        <v>1770.65</v>
      </c>
      <c r="L138" s="28">
        <v>1746.2</v>
      </c>
      <c r="M138" s="28">
        <v>21.019089999999998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579</v>
      </c>
      <c r="D139" s="37">
        <v>575.65</v>
      </c>
      <c r="E139" s="37">
        <v>567.79999999999995</v>
      </c>
      <c r="F139" s="37">
        <v>556.6</v>
      </c>
      <c r="G139" s="37">
        <v>548.75</v>
      </c>
      <c r="H139" s="37">
        <v>586.84999999999991</v>
      </c>
      <c r="I139" s="37">
        <v>594.70000000000005</v>
      </c>
      <c r="J139" s="37">
        <v>605.89999999999986</v>
      </c>
      <c r="K139" s="28">
        <v>583.5</v>
      </c>
      <c r="L139" s="28">
        <v>564.45000000000005</v>
      </c>
      <c r="M139" s="28">
        <v>17.26221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749.6</v>
      </c>
      <c r="D140" s="37">
        <v>746.86666666666667</v>
      </c>
      <c r="E140" s="37">
        <v>742.73333333333335</v>
      </c>
      <c r="F140" s="37">
        <v>735.86666666666667</v>
      </c>
      <c r="G140" s="37">
        <v>731.73333333333335</v>
      </c>
      <c r="H140" s="37">
        <v>753.73333333333335</v>
      </c>
      <c r="I140" s="37">
        <v>757.86666666666679</v>
      </c>
      <c r="J140" s="37">
        <v>764.73333333333335</v>
      </c>
      <c r="K140" s="28">
        <v>751</v>
      </c>
      <c r="L140" s="28">
        <v>740</v>
      </c>
      <c r="M140" s="28">
        <v>9.3186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68370.45</v>
      </c>
      <c r="D141" s="37">
        <v>68468.999999999985</v>
      </c>
      <c r="E141" s="37">
        <v>68088.099999999977</v>
      </c>
      <c r="F141" s="37">
        <v>67805.749999999985</v>
      </c>
      <c r="G141" s="37">
        <v>67424.849999999977</v>
      </c>
      <c r="H141" s="37">
        <v>68751.349999999977</v>
      </c>
      <c r="I141" s="37">
        <v>69132.249999999971</v>
      </c>
      <c r="J141" s="37">
        <v>69414.599999999977</v>
      </c>
      <c r="K141" s="28">
        <v>68849.899999999994</v>
      </c>
      <c r="L141" s="28">
        <v>68186.649999999994</v>
      </c>
      <c r="M141" s="28">
        <v>7.5929999999999997E-2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768.85</v>
      </c>
      <c r="D142" s="37">
        <v>767.30000000000007</v>
      </c>
      <c r="E142" s="37">
        <v>757.65000000000009</v>
      </c>
      <c r="F142" s="37">
        <v>746.45</v>
      </c>
      <c r="G142" s="37">
        <v>736.80000000000007</v>
      </c>
      <c r="H142" s="37">
        <v>778.50000000000011</v>
      </c>
      <c r="I142" s="37">
        <v>788.15</v>
      </c>
      <c r="J142" s="37">
        <v>799.35000000000014</v>
      </c>
      <c r="K142" s="28">
        <v>776.95</v>
      </c>
      <c r="L142" s="28">
        <v>756.1</v>
      </c>
      <c r="M142" s="28">
        <v>5.7241999999999997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152.80000000000001</v>
      </c>
      <c r="D143" s="37">
        <v>151.91666666666666</v>
      </c>
      <c r="E143" s="37">
        <v>150.58333333333331</v>
      </c>
      <c r="F143" s="37">
        <v>148.36666666666665</v>
      </c>
      <c r="G143" s="37">
        <v>147.0333333333333</v>
      </c>
      <c r="H143" s="37">
        <v>154.13333333333333</v>
      </c>
      <c r="I143" s="37">
        <v>155.46666666666664</v>
      </c>
      <c r="J143" s="37">
        <v>157.68333333333334</v>
      </c>
      <c r="K143" s="28">
        <v>153.25</v>
      </c>
      <c r="L143" s="28">
        <v>149.69999999999999</v>
      </c>
      <c r="M143" s="28">
        <v>29.578330000000001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773.65</v>
      </c>
      <c r="D144" s="37">
        <v>771.55000000000007</v>
      </c>
      <c r="E144" s="37">
        <v>767.10000000000014</v>
      </c>
      <c r="F144" s="37">
        <v>760.55000000000007</v>
      </c>
      <c r="G144" s="37">
        <v>756.10000000000014</v>
      </c>
      <c r="H144" s="37">
        <v>778.10000000000014</v>
      </c>
      <c r="I144" s="37">
        <v>782.55000000000018</v>
      </c>
      <c r="J144" s="37">
        <v>789.10000000000014</v>
      </c>
      <c r="K144" s="28">
        <v>776</v>
      </c>
      <c r="L144" s="28">
        <v>765</v>
      </c>
      <c r="M144" s="28">
        <v>22.776309999999999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116.75</v>
      </c>
      <c r="D145" s="37">
        <v>116.14999999999999</v>
      </c>
      <c r="E145" s="37">
        <v>115.34999999999998</v>
      </c>
      <c r="F145" s="37">
        <v>113.94999999999999</v>
      </c>
      <c r="G145" s="37">
        <v>113.14999999999998</v>
      </c>
      <c r="H145" s="37">
        <v>117.54999999999998</v>
      </c>
      <c r="I145" s="37">
        <v>118.35</v>
      </c>
      <c r="J145" s="37">
        <v>119.74999999999999</v>
      </c>
      <c r="K145" s="28">
        <v>116.95</v>
      </c>
      <c r="L145" s="28">
        <v>114.75</v>
      </c>
      <c r="M145" s="28">
        <v>43.312669999999997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525.45000000000005</v>
      </c>
      <c r="D146" s="37">
        <v>522.85</v>
      </c>
      <c r="E146" s="37">
        <v>515.80000000000007</v>
      </c>
      <c r="F146" s="37">
        <v>506.15000000000009</v>
      </c>
      <c r="G146" s="37">
        <v>499.10000000000014</v>
      </c>
      <c r="H146" s="37">
        <v>532.5</v>
      </c>
      <c r="I146" s="37">
        <v>539.54999999999995</v>
      </c>
      <c r="J146" s="37">
        <v>549.19999999999993</v>
      </c>
      <c r="K146" s="28">
        <v>529.9</v>
      </c>
      <c r="L146" s="28">
        <v>513.20000000000005</v>
      </c>
      <c r="M146" s="28">
        <v>29.65305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7485.8</v>
      </c>
      <c r="D147" s="37">
        <v>7507.1833333333334</v>
      </c>
      <c r="E147" s="37">
        <v>7418.6166666666668</v>
      </c>
      <c r="F147" s="37">
        <v>7351.4333333333334</v>
      </c>
      <c r="G147" s="37">
        <v>7262.8666666666668</v>
      </c>
      <c r="H147" s="37">
        <v>7574.3666666666668</v>
      </c>
      <c r="I147" s="37">
        <v>7662.9333333333343</v>
      </c>
      <c r="J147" s="37">
        <v>7730.1166666666668</v>
      </c>
      <c r="K147" s="28">
        <v>7595.75</v>
      </c>
      <c r="L147" s="28">
        <v>7440</v>
      </c>
      <c r="M147" s="28">
        <v>5.84457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780.9</v>
      </c>
      <c r="D148" s="37">
        <v>785.7166666666667</v>
      </c>
      <c r="E148" s="37">
        <v>771.43333333333339</v>
      </c>
      <c r="F148" s="37">
        <v>761.9666666666667</v>
      </c>
      <c r="G148" s="37">
        <v>747.68333333333339</v>
      </c>
      <c r="H148" s="37">
        <v>795.18333333333339</v>
      </c>
      <c r="I148" s="37">
        <v>809.4666666666667</v>
      </c>
      <c r="J148" s="37">
        <v>818.93333333333339</v>
      </c>
      <c r="K148" s="28">
        <v>800</v>
      </c>
      <c r="L148" s="28">
        <v>776.25</v>
      </c>
      <c r="M148" s="28">
        <v>3.1459700000000002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3948.75</v>
      </c>
      <c r="D149" s="37">
        <v>3930.4</v>
      </c>
      <c r="E149" s="37">
        <v>3898.4500000000003</v>
      </c>
      <c r="F149" s="37">
        <v>3848.15</v>
      </c>
      <c r="G149" s="37">
        <v>3816.2000000000003</v>
      </c>
      <c r="H149" s="37">
        <v>3980.7000000000003</v>
      </c>
      <c r="I149" s="37">
        <v>4012.65</v>
      </c>
      <c r="J149" s="37">
        <v>4062.9500000000003</v>
      </c>
      <c r="K149" s="28">
        <v>3962.35</v>
      </c>
      <c r="L149" s="28">
        <v>3880.1</v>
      </c>
      <c r="M149" s="28">
        <v>8.4528599999999994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3098</v>
      </c>
      <c r="D150" s="37">
        <v>3130.25</v>
      </c>
      <c r="E150" s="37">
        <v>2990.85</v>
      </c>
      <c r="F150" s="37">
        <v>2883.7</v>
      </c>
      <c r="G150" s="37">
        <v>2744.2999999999997</v>
      </c>
      <c r="H150" s="37">
        <v>3237.4</v>
      </c>
      <c r="I150" s="37">
        <v>3376.7999999999997</v>
      </c>
      <c r="J150" s="37">
        <v>3483.9500000000003</v>
      </c>
      <c r="K150" s="28">
        <v>3269.65</v>
      </c>
      <c r="L150" s="28">
        <v>3023.1</v>
      </c>
      <c r="M150" s="28">
        <v>13.28257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1331.05</v>
      </c>
      <c r="D151" s="37">
        <v>1338.3333333333333</v>
      </c>
      <c r="E151" s="37">
        <v>1319.7666666666664</v>
      </c>
      <c r="F151" s="37">
        <v>1308.4833333333331</v>
      </c>
      <c r="G151" s="37">
        <v>1289.9166666666663</v>
      </c>
      <c r="H151" s="37">
        <v>1349.6166666666666</v>
      </c>
      <c r="I151" s="37">
        <v>1368.1833333333336</v>
      </c>
      <c r="J151" s="37">
        <v>1379.4666666666667</v>
      </c>
      <c r="K151" s="28">
        <v>1356.9</v>
      </c>
      <c r="L151" s="28">
        <v>1327.05</v>
      </c>
      <c r="M151" s="28">
        <v>7.9086600000000002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839.25</v>
      </c>
      <c r="D152" s="37">
        <v>837.38333333333333</v>
      </c>
      <c r="E152" s="37">
        <v>829.86666666666667</v>
      </c>
      <c r="F152" s="37">
        <v>820.48333333333335</v>
      </c>
      <c r="G152" s="37">
        <v>812.9666666666667</v>
      </c>
      <c r="H152" s="37">
        <v>846.76666666666665</v>
      </c>
      <c r="I152" s="37">
        <v>854.2833333333333</v>
      </c>
      <c r="J152" s="37">
        <v>863.66666666666663</v>
      </c>
      <c r="K152" s="28">
        <v>844.9</v>
      </c>
      <c r="L152" s="28">
        <v>828</v>
      </c>
      <c r="M152" s="28">
        <v>1.5045999999999999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150.55000000000001</v>
      </c>
      <c r="D153" s="37">
        <v>150.79999999999998</v>
      </c>
      <c r="E153" s="37">
        <v>148.59999999999997</v>
      </c>
      <c r="F153" s="37">
        <v>146.64999999999998</v>
      </c>
      <c r="G153" s="37">
        <v>144.44999999999996</v>
      </c>
      <c r="H153" s="37">
        <v>152.74999999999997</v>
      </c>
      <c r="I153" s="37">
        <v>154.94999999999996</v>
      </c>
      <c r="J153" s="37">
        <v>156.89999999999998</v>
      </c>
      <c r="K153" s="28">
        <v>153</v>
      </c>
      <c r="L153" s="28">
        <v>148.85</v>
      </c>
      <c r="M153" s="28">
        <v>66.394750000000002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132.75</v>
      </c>
      <c r="D154" s="37">
        <v>132.43333333333334</v>
      </c>
      <c r="E154" s="37">
        <v>131.86666666666667</v>
      </c>
      <c r="F154" s="37">
        <v>130.98333333333335</v>
      </c>
      <c r="G154" s="37">
        <v>130.41666666666669</v>
      </c>
      <c r="H154" s="37">
        <v>133.31666666666666</v>
      </c>
      <c r="I154" s="37">
        <v>133.88333333333333</v>
      </c>
      <c r="J154" s="37">
        <v>134.76666666666665</v>
      </c>
      <c r="K154" s="28">
        <v>133</v>
      </c>
      <c r="L154" s="28">
        <v>131.55000000000001</v>
      </c>
      <c r="M154" s="28">
        <v>55.618659999999998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117</v>
      </c>
      <c r="D155" s="37">
        <v>116.56666666666666</v>
      </c>
      <c r="E155" s="37">
        <v>114.68333333333332</v>
      </c>
      <c r="F155" s="37">
        <v>112.36666666666666</v>
      </c>
      <c r="G155" s="37">
        <v>110.48333333333332</v>
      </c>
      <c r="H155" s="37">
        <v>118.88333333333333</v>
      </c>
      <c r="I155" s="37">
        <v>120.76666666666665</v>
      </c>
      <c r="J155" s="37">
        <v>123.08333333333333</v>
      </c>
      <c r="K155" s="28">
        <v>118.45</v>
      </c>
      <c r="L155" s="28">
        <v>114.25</v>
      </c>
      <c r="M155" s="28">
        <v>247.17094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3954.3</v>
      </c>
      <c r="D156" s="37">
        <v>3962.0166666666664</v>
      </c>
      <c r="E156" s="37">
        <v>3904.0333333333328</v>
      </c>
      <c r="F156" s="37">
        <v>3853.7666666666664</v>
      </c>
      <c r="G156" s="37">
        <v>3795.7833333333328</v>
      </c>
      <c r="H156" s="37">
        <v>4012.2833333333328</v>
      </c>
      <c r="I156" s="37">
        <v>4070.2666666666664</v>
      </c>
      <c r="J156" s="37">
        <v>4120.5333333333328</v>
      </c>
      <c r="K156" s="28">
        <v>4020</v>
      </c>
      <c r="L156" s="28">
        <v>3911.75</v>
      </c>
      <c r="M156" s="28">
        <v>1.86039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17823.400000000001</v>
      </c>
      <c r="D157" s="37">
        <v>17726.633333333335</v>
      </c>
      <c r="E157" s="37">
        <v>17567.76666666667</v>
      </c>
      <c r="F157" s="37">
        <v>17312.133333333335</v>
      </c>
      <c r="G157" s="37">
        <v>17153.26666666667</v>
      </c>
      <c r="H157" s="37">
        <v>17982.26666666667</v>
      </c>
      <c r="I157" s="37">
        <v>18141.133333333331</v>
      </c>
      <c r="J157" s="37">
        <v>18396.76666666667</v>
      </c>
      <c r="K157" s="28">
        <v>17885.5</v>
      </c>
      <c r="L157" s="28">
        <v>17471</v>
      </c>
      <c r="M157" s="28">
        <v>0.4839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335.7</v>
      </c>
      <c r="D158" s="37">
        <v>331.46666666666664</v>
      </c>
      <c r="E158" s="37">
        <v>321.38333333333327</v>
      </c>
      <c r="F158" s="37">
        <v>307.06666666666661</v>
      </c>
      <c r="G158" s="37">
        <v>296.98333333333323</v>
      </c>
      <c r="H158" s="37">
        <v>345.7833333333333</v>
      </c>
      <c r="I158" s="37">
        <v>355.86666666666667</v>
      </c>
      <c r="J158" s="37">
        <v>370.18333333333334</v>
      </c>
      <c r="K158" s="28">
        <v>341.55</v>
      </c>
      <c r="L158" s="28">
        <v>317.14999999999998</v>
      </c>
      <c r="M158" s="28">
        <v>17.394739999999999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926.55</v>
      </c>
      <c r="D159" s="37">
        <v>918.43333333333328</v>
      </c>
      <c r="E159" s="37">
        <v>905.96666666666658</v>
      </c>
      <c r="F159" s="37">
        <v>885.38333333333333</v>
      </c>
      <c r="G159" s="37">
        <v>872.91666666666663</v>
      </c>
      <c r="H159" s="37">
        <v>939.01666666666654</v>
      </c>
      <c r="I159" s="37">
        <v>951.48333333333323</v>
      </c>
      <c r="J159" s="37">
        <v>972.06666666666649</v>
      </c>
      <c r="K159" s="28">
        <v>930.9</v>
      </c>
      <c r="L159" s="28">
        <v>897.85</v>
      </c>
      <c r="M159" s="28">
        <v>10.40788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167.3</v>
      </c>
      <c r="D160" s="37">
        <v>165.66666666666666</v>
      </c>
      <c r="E160" s="37">
        <v>163.48333333333332</v>
      </c>
      <c r="F160" s="37">
        <v>159.66666666666666</v>
      </c>
      <c r="G160" s="37">
        <v>157.48333333333332</v>
      </c>
      <c r="H160" s="37">
        <v>169.48333333333332</v>
      </c>
      <c r="I160" s="37">
        <v>171.66666666666666</v>
      </c>
      <c r="J160" s="37">
        <v>175.48333333333332</v>
      </c>
      <c r="K160" s="28">
        <v>167.85</v>
      </c>
      <c r="L160" s="28">
        <v>161.85</v>
      </c>
      <c r="M160" s="28">
        <v>255.45119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234.3</v>
      </c>
      <c r="D161" s="37">
        <v>232.75</v>
      </c>
      <c r="E161" s="37">
        <v>228.6</v>
      </c>
      <c r="F161" s="37">
        <v>222.9</v>
      </c>
      <c r="G161" s="37">
        <v>218.75</v>
      </c>
      <c r="H161" s="37">
        <v>238.45</v>
      </c>
      <c r="I161" s="37">
        <v>242.59999999999997</v>
      </c>
      <c r="J161" s="37">
        <v>248.29999999999998</v>
      </c>
      <c r="K161" s="28">
        <v>236.9</v>
      </c>
      <c r="L161" s="28">
        <v>227.05</v>
      </c>
      <c r="M161" s="28">
        <v>21.258189999999999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2728.6</v>
      </c>
      <c r="D162" s="37">
        <v>2708.35</v>
      </c>
      <c r="E162" s="37">
        <v>2682.2999999999997</v>
      </c>
      <c r="F162" s="37">
        <v>2636</v>
      </c>
      <c r="G162" s="37">
        <v>2609.9499999999998</v>
      </c>
      <c r="H162" s="37">
        <v>2754.6499999999996</v>
      </c>
      <c r="I162" s="37">
        <v>2780.7</v>
      </c>
      <c r="J162" s="37">
        <v>2826.9999999999995</v>
      </c>
      <c r="K162" s="28">
        <v>2734.4</v>
      </c>
      <c r="L162" s="28">
        <v>2662.05</v>
      </c>
      <c r="M162" s="28">
        <v>2.02536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42354.95</v>
      </c>
      <c r="D163" s="37">
        <v>42092.883333333331</v>
      </c>
      <c r="E163" s="37">
        <v>41618.816666666666</v>
      </c>
      <c r="F163" s="37">
        <v>40882.683333333334</v>
      </c>
      <c r="G163" s="37">
        <v>40408.616666666669</v>
      </c>
      <c r="H163" s="37">
        <v>42829.016666666663</v>
      </c>
      <c r="I163" s="37">
        <v>43303.083333333328</v>
      </c>
      <c r="J163" s="37">
        <v>44039.21666666666</v>
      </c>
      <c r="K163" s="28">
        <v>42566.95</v>
      </c>
      <c r="L163" s="28">
        <v>41356.75</v>
      </c>
      <c r="M163" s="28">
        <v>0.24232999999999999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204.9</v>
      </c>
      <c r="D164" s="37">
        <v>203.38333333333333</v>
      </c>
      <c r="E164" s="37">
        <v>201.51666666666665</v>
      </c>
      <c r="F164" s="37">
        <v>198.13333333333333</v>
      </c>
      <c r="G164" s="37">
        <v>196.26666666666665</v>
      </c>
      <c r="H164" s="37">
        <v>206.76666666666665</v>
      </c>
      <c r="I164" s="37">
        <v>208.63333333333333</v>
      </c>
      <c r="J164" s="37">
        <v>212.01666666666665</v>
      </c>
      <c r="K164" s="28">
        <v>205.25</v>
      </c>
      <c r="L164" s="28">
        <v>200</v>
      </c>
      <c r="M164" s="28">
        <v>22.366859999999999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4344.75</v>
      </c>
      <c r="D165" s="37">
        <v>4382.416666666667</v>
      </c>
      <c r="E165" s="37">
        <v>4299.8333333333339</v>
      </c>
      <c r="F165" s="37">
        <v>4254.916666666667</v>
      </c>
      <c r="G165" s="37">
        <v>4172.3333333333339</v>
      </c>
      <c r="H165" s="37">
        <v>4427.3333333333339</v>
      </c>
      <c r="I165" s="37">
        <v>4509.9166666666679</v>
      </c>
      <c r="J165" s="37">
        <v>4554.8333333333339</v>
      </c>
      <c r="K165" s="28">
        <v>4465</v>
      </c>
      <c r="L165" s="28">
        <v>4337.5</v>
      </c>
      <c r="M165" s="28">
        <v>0.39929999999999999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2462.9</v>
      </c>
      <c r="D166" s="37">
        <v>2440.4666666666667</v>
      </c>
      <c r="E166" s="37">
        <v>2412.9333333333334</v>
      </c>
      <c r="F166" s="37">
        <v>2362.9666666666667</v>
      </c>
      <c r="G166" s="37">
        <v>2335.4333333333334</v>
      </c>
      <c r="H166" s="37">
        <v>2490.4333333333334</v>
      </c>
      <c r="I166" s="37">
        <v>2517.9666666666672</v>
      </c>
      <c r="J166" s="37">
        <v>2567.9333333333334</v>
      </c>
      <c r="K166" s="28">
        <v>2468</v>
      </c>
      <c r="L166" s="28">
        <v>2390.5</v>
      </c>
      <c r="M166" s="28">
        <v>5.8103999999999996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2161.4</v>
      </c>
      <c r="D167" s="37">
        <v>2139.7666666666669</v>
      </c>
      <c r="E167" s="37">
        <v>2109.6333333333337</v>
      </c>
      <c r="F167" s="37">
        <v>2057.8666666666668</v>
      </c>
      <c r="G167" s="37">
        <v>2027.7333333333336</v>
      </c>
      <c r="H167" s="37">
        <v>2191.5333333333338</v>
      </c>
      <c r="I167" s="37">
        <v>2221.666666666667</v>
      </c>
      <c r="J167" s="37">
        <v>2273.4333333333338</v>
      </c>
      <c r="K167" s="28">
        <v>2169.9</v>
      </c>
      <c r="L167" s="28">
        <v>2088</v>
      </c>
      <c r="M167" s="28">
        <v>5.8151900000000003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2418.5</v>
      </c>
      <c r="D168" s="37">
        <v>2412.1</v>
      </c>
      <c r="E168" s="37">
        <v>2383.9499999999998</v>
      </c>
      <c r="F168" s="37">
        <v>2349.4</v>
      </c>
      <c r="G168" s="37">
        <v>2321.25</v>
      </c>
      <c r="H168" s="37">
        <v>2446.6499999999996</v>
      </c>
      <c r="I168" s="37">
        <v>2474.8000000000002</v>
      </c>
      <c r="J168" s="37">
        <v>2509.3499999999995</v>
      </c>
      <c r="K168" s="28">
        <v>2440.25</v>
      </c>
      <c r="L168" s="28">
        <v>2377.5500000000002</v>
      </c>
      <c r="M168" s="28">
        <v>3.0541800000000001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112.45</v>
      </c>
      <c r="D169" s="37">
        <v>112.40000000000002</v>
      </c>
      <c r="E169" s="37">
        <v>111.70000000000005</v>
      </c>
      <c r="F169" s="37">
        <v>110.95000000000003</v>
      </c>
      <c r="G169" s="37">
        <v>110.25000000000006</v>
      </c>
      <c r="H169" s="37">
        <v>113.15000000000003</v>
      </c>
      <c r="I169" s="37">
        <v>113.85</v>
      </c>
      <c r="J169" s="37">
        <v>114.60000000000002</v>
      </c>
      <c r="K169" s="28">
        <v>113.1</v>
      </c>
      <c r="L169" s="28">
        <v>111.65</v>
      </c>
      <c r="M169" s="28">
        <v>53.01088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209.35</v>
      </c>
      <c r="D170" s="37">
        <v>210.0333333333333</v>
      </c>
      <c r="E170" s="37">
        <v>208.26666666666659</v>
      </c>
      <c r="F170" s="37">
        <v>207.18333333333328</v>
      </c>
      <c r="G170" s="37">
        <v>205.41666666666657</v>
      </c>
      <c r="H170" s="37">
        <v>211.11666666666662</v>
      </c>
      <c r="I170" s="37">
        <v>212.88333333333333</v>
      </c>
      <c r="J170" s="37">
        <v>213.96666666666664</v>
      </c>
      <c r="K170" s="28">
        <v>211.8</v>
      </c>
      <c r="L170" s="28">
        <v>208.95</v>
      </c>
      <c r="M170" s="28">
        <v>89.503309999999999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459.8</v>
      </c>
      <c r="D171" s="37">
        <v>455.26666666666665</v>
      </c>
      <c r="E171" s="37">
        <v>444.58333333333331</v>
      </c>
      <c r="F171" s="37">
        <v>429.36666666666667</v>
      </c>
      <c r="G171" s="37">
        <v>418.68333333333334</v>
      </c>
      <c r="H171" s="37">
        <v>470.48333333333329</v>
      </c>
      <c r="I171" s="37">
        <v>481.16666666666669</v>
      </c>
      <c r="J171" s="37">
        <v>496.38333333333327</v>
      </c>
      <c r="K171" s="28">
        <v>465.95</v>
      </c>
      <c r="L171" s="28">
        <v>440.05</v>
      </c>
      <c r="M171" s="28">
        <v>9.3798600000000008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15318.75</v>
      </c>
      <c r="D172" s="37">
        <v>15305.916666666666</v>
      </c>
      <c r="E172" s="37">
        <v>15112.833333333332</v>
      </c>
      <c r="F172" s="37">
        <v>14906.916666666666</v>
      </c>
      <c r="G172" s="37">
        <v>14713.833333333332</v>
      </c>
      <c r="H172" s="37">
        <v>15511.833333333332</v>
      </c>
      <c r="I172" s="37">
        <v>15704.916666666664</v>
      </c>
      <c r="J172" s="37">
        <v>15910.833333333332</v>
      </c>
      <c r="K172" s="28">
        <v>15499</v>
      </c>
      <c r="L172" s="28">
        <v>15100</v>
      </c>
      <c r="M172" s="28">
        <v>0.23315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35.9</v>
      </c>
      <c r="D173" s="37">
        <v>35.966666666666669</v>
      </c>
      <c r="E173" s="37">
        <v>35.583333333333336</v>
      </c>
      <c r="F173" s="37">
        <v>35.266666666666666</v>
      </c>
      <c r="G173" s="37">
        <v>34.883333333333333</v>
      </c>
      <c r="H173" s="37">
        <v>36.283333333333339</v>
      </c>
      <c r="I173" s="37">
        <v>36.666666666666664</v>
      </c>
      <c r="J173" s="37">
        <v>36.983333333333341</v>
      </c>
      <c r="K173" s="28">
        <v>36.35</v>
      </c>
      <c r="L173" s="28">
        <v>35.65</v>
      </c>
      <c r="M173" s="28">
        <v>484.92102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133.30000000000001</v>
      </c>
      <c r="D174" s="37">
        <v>132.70000000000002</v>
      </c>
      <c r="E174" s="37">
        <v>131.70000000000005</v>
      </c>
      <c r="F174" s="37">
        <v>130.10000000000002</v>
      </c>
      <c r="G174" s="37">
        <v>129.10000000000005</v>
      </c>
      <c r="H174" s="37">
        <v>134.30000000000004</v>
      </c>
      <c r="I174" s="37">
        <v>135.29999999999998</v>
      </c>
      <c r="J174" s="37">
        <v>136.90000000000003</v>
      </c>
      <c r="K174" s="28">
        <v>133.69999999999999</v>
      </c>
      <c r="L174" s="28">
        <v>131.1</v>
      </c>
      <c r="M174" s="28">
        <v>123.28480999999999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123.4</v>
      </c>
      <c r="D175" s="37">
        <v>123.23333333333333</v>
      </c>
      <c r="E175" s="37">
        <v>122.71666666666667</v>
      </c>
      <c r="F175" s="37">
        <v>122.03333333333333</v>
      </c>
      <c r="G175" s="37">
        <v>121.51666666666667</v>
      </c>
      <c r="H175" s="37">
        <v>123.91666666666667</v>
      </c>
      <c r="I175" s="37">
        <v>124.43333333333335</v>
      </c>
      <c r="J175" s="37">
        <v>125.11666666666667</v>
      </c>
      <c r="K175" s="28">
        <v>123.75</v>
      </c>
      <c r="L175" s="28">
        <v>122.55</v>
      </c>
      <c r="M175" s="28">
        <v>39.886620000000001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2403.35</v>
      </c>
      <c r="D176" s="37">
        <v>2396.1166666666668</v>
      </c>
      <c r="E176" s="37">
        <v>2384.3333333333335</v>
      </c>
      <c r="F176" s="37">
        <v>2365.3166666666666</v>
      </c>
      <c r="G176" s="37">
        <v>2353.5333333333333</v>
      </c>
      <c r="H176" s="37">
        <v>2415.1333333333337</v>
      </c>
      <c r="I176" s="37">
        <v>2426.9166666666665</v>
      </c>
      <c r="J176" s="37">
        <v>2445.9333333333338</v>
      </c>
      <c r="K176" s="28">
        <v>2407.9</v>
      </c>
      <c r="L176" s="28">
        <v>2377.1</v>
      </c>
      <c r="M176" s="28">
        <v>51.456440000000001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836.4</v>
      </c>
      <c r="D177" s="37">
        <v>832.26666666666677</v>
      </c>
      <c r="E177" s="37">
        <v>826.93333333333351</v>
      </c>
      <c r="F177" s="37">
        <v>817.4666666666667</v>
      </c>
      <c r="G177" s="37">
        <v>812.13333333333344</v>
      </c>
      <c r="H177" s="37">
        <v>841.73333333333358</v>
      </c>
      <c r="I177" s="37">
        <v>847.06666666666683</v>
      </c>
      <c r="J177" s="37">
        <v>856.53333333333364</v>
      </c>
      <c r="K177" s="28">
        <v>837.6</v>
      </c>
      <c r="L177" s="28">
        <v>822.8</v>
      </c>
      <c r="M177" s="28">
        <v>8.3570100000000007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1085.75</v>
      </c>
      <c r="D178" s="37">
        <v>1086.1833333333334</v>
      </c>
      <c r="E178" s="37">
        <v>1074.5666666666668</v>
      </c>
      <c r="F178" s="37">
        <v>1063.3833333333334</v>
      </c>
      <c r="G178" s="37">
        <v>1051.7666666666669</v>
      </c>
      <c r="H178" s="37">
        <v>1097.3666666666668</v>
      </c>
      <c r="I178" s="37">
        <v>1108.9833333333336</v>
      </c>
      <c r="J178" s="37">
        <v>1120.1666666666667</v>
      </c>
      <c r="K178" s="28">
        <v>1097.8</v>
      </c>
      <c r="L178" s="28">
        <v>1075</v>
      </c>
      <c r="M178" s="28">
        <v>16.16431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2469.1999999999998</v>
      </c>
      <c r="D179" s="37">
        <v>2455.8333333333335</v>
      </c>
      <c r="E179" s="37">
        <v>2434.3666666666668</v>
      </c>
      <c r="F179" s="37">
        <v>2399.5333333333333</v>
      </c>
      <c r="G179" s="37">
        <v>2378.0666666666666</v>
      </c>
      <c r="H179" s="37">
        <v>2490.666666666667</v>
      </c>
      <c r="I179" s="37">
        <v>2512.1333333333332</v>
      </c>
      <c r="J179" s="37">
        <v>2546.9666666666672</v>
      </c>
      <c r="K179" s="28">
        <v>2477.3000000000002</v>
      </c>
      <c r="L179" s="28">
        <v>2421</v>
      </c>
      <c r="M179" s="28">
        <v>7.8177000000000003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7425.6</v>
      </c>
      <c r="D180" s="37">
        <v>7417.2</v>
      </c>
      <c r="E180" s="37">
        <v>7368.4</v>
      </c>
      <c r="F180" s="37">
        <v>7311.2</v>
      </c>
      <c r="G180" s="37">
        <v>7262.4</v>
      </c>
      <c r="H180" s="37">
        <v>7474.4</v>
      </c>
      <c r="I180" s="37">
        <v>7523.2000000000007</v>
      </c>
      <c r="J180" s="37">
        <v>7580.4</v>
      </c>
      <c r="K180" s="28">
        <v>7466</v>
      </c>
      <c r="L180" s="28">
        <v>7360</v>
      </c>
      <c r="M180" s="28">
        <v>0.15564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23595.45</v>
      </c>
      <c r="D181" s="37">
        <v>23357.733333333337</v>
      </c>
      <c r="E181" s="37">
        <v>23000.616666666676</v>
      </c>
      <c r="F181" s="37">
        <v>22405.78333333334</v>
      </c>
      <c r="G181" s="37">
        <v>22048.666666666679</v>
      </c>
      <c r="H181" s="37">
        <v>23952.566666666673</v>
      </c>
      <c r="I181" s="37">
        <v>24309.683333333334</v>
      </c>
      <c r="J181" s="37">
        <v>24904.51666666667</v>
      </c>
      <c r="K181" s="28">
        <v>23714.85</v>
      </c>
      <c r="L181" s="28">
        <v>22762.9</v>
      </c>
      <c r="M181" s="28">
        <v>0.58201000000000003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1109.5</v>
      </c>
      <c r="D182" s="37">
        <v>1111.5666666666666</v>
      </c>
      <c r="E182" s="37">
        <v>1093.1333333333332</v>
      </c>
      <c r="F182" s="37">
        <v>1076.7666666666667</v>
      </c>
      <c r="G182" s="37">
        <v>1058.3333333333333</v>
      </c>
      <c r="H182" s="37">
        <v>1127.9333333333332</v>
      </c>
      <c r="I182" s="37">
        <v>1146.3666666666666</v>
      </c>
      <c r="J182" s="37">
        <v>1162.7333333333331</v>
      </c>
      <c r="K182" s="28">
        <v>1130</v>
      </c>
      <c r="L182" s="28">
        <v>1095.2</v>
      </c>
      <c r="M182" s="28">
        <v>15.054500000000001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2359.1999999999998</v>
      </c>
      <c r="D183" s="37">
        <v>2355.9500000000003</v>
      </c>
      <c r="E183" s="37">
        <v>2334.2500000000005</v>
      </c>
      <c r="F183" s="37">
        <v>2309.3000000000002</v>
      </c>
      <c r="G183" s="37">
        <v>2287.6000000000004</v>
      </c>
      <c r="H183" s="37">
        <v>2380.9000000000005</v>
      </c>
      <c r="I183" s="37">
        <v>2402.6000000000004</v>
      </c>
      <c r="J183" s="37">
        <v>2427.5500000000006</v>
      </c>
      <c r="K183" s="28">
        <v>2377.65</v>
      </c>
      <c r="L183" s="28">
        <v>2331</v>
      </c>
      <c r="M183" s="28">
        <v>1.4464399999999999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492.75</v>
      </c>
      <c r="D184" s="37">
        <v>492.14999999999992</v>
      </c>
      <c r="E184" s="37">
        <v>489.99999999999983</v>
      </c>
      <c r="F184" s="37">
        <v>487.24999999999989</v>
      </c>
      <c r="G184" s="37">
        <v>485.0999999999998</v>
      </c>
      <c r="H184" s="37">
        <v>494.89999999999986</v>
      </c>
      <c r="I184" s="37">
        <v>497.04999999999995</v>
      </c>
      <c r="J184" s="37">
        <v>499.7999999999999</v>
      </c>
      <c r="K184" s="28">
        <v>494.3</v>
      </c>
      <c r="L184" s="28">
        <v>489.4</v>
      </c>
      <c r="M184" s="28">
        <v>162.11287999999999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97.2</v>
      </c>
      <c r="D185" s="37">
        <v>96.883333333333326</v>
      </c>
      <c r="E185" s="37">
        <v>96.316666666666649</v>
      </c>
      <c r="F185" s="37">
        <v>95.433333333333323</v>
      </c>
      <c r="G185" s="37">
        <v>94.866666666666646</v>
      </c>
      <c r="H185" s="37">
        <v>97.766666666666652</v>
      </c>
      <c r="I185" s="37">
        <v>98.333333333333314</v>
      </c>
      <c r="J185" s="37">
        <v>99.216666666666654</v>
      </c>
      <c r="K185" s="28">
        <v>97.45</v>
      </c>
      <c r="L185" s="28">
        <v>96</v>
      </c>
      <c r="M185" s="28">
        <v>302.12948999999998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889.2</v>
      </c>
      <c r="D186" s="37">
        <v>889.88333333333333</v>
      </c>
      <c r="E186" s="37">
        <v>879.76666666666665</v>
      </c>
      <c r="F186" s="37">
        <v>870.33333333333337</v>
      </c>
      <c r="G186" s="37">
        <v>860.2166666666667</v>
      </c>
      <c r="H186" s="37">
        <v>899.31666666666661</v>
      </c>
      <c r="I186" s="37">
        <v>909.43333333333317</v>
      </c>
      <c r="J186" s="37">
        <v>918.86666666666656</v>
      </c>
      <c r="K186" s="28">
        <v>900</v>
      </c>
      <c r="L186" s="28">
        <v>880.45</v>
      </c>
      <c r="M186" s="28">
        <v>31.343070000000001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458</v>
      </c>
      <c r="D187" s="37">
        <v>456.64999999999992</v>
      </c>
      <c r="E187" s="37">
        <v>453.74999999999983</v>
      </c>
      <c r="F187" s="37">
        <v>449.49999999999989</v>
      </c>
      <c r="G187" s="37">
        <v>446.5999999999998</v>
      </c>
      <c r="H187" s="37">
        <v>460.89999999999986</v>
      </c>
      <c r="I187" s="37">
        <v>463.79999999999995</v>
      </c>
      <c r="J187" s="37">
        <v>468.0499999999999</v>
      </c>
      <c r="K187" s="28">
        <v>459.55</v>
      </c>
      <c r="L187" s="28">
        <v>452.4</v>
      </c>
      <c r="M187" s="28">
        <v>5.2558699999999998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572.15</v>
      </c>
      <c r="D188" s="37">
        <v>574.4</v>
      </c>
      <c r="E188" s="37">
        <v>567.04999999999995</v>
      </c>
      <c r="F188" s="37">
        <v>561.94999999999993</v>
      </c>
      <c r="G188" s="37">
        <v>554.59999999999991</v>
      </c>
      <c r="H188" s="37">
        <v>579.5</v>
      </c>
      <c r="I188" s="37">
        <v>586.85000000000014</v>
      </c>
      <c r="J188" s="37">
        <v>591.95000000000005</v>
      </c>
      <c r="K188" s="28">
        <v>581.75</v>
      </c>
      <c r="L188" s="28">
        <v>569.29999999999995</v>
      </c>
      <c r="M188" s="28">
        <v>1.8116300000000001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609.70000000000005</v>
      </c>
      <c r="D189" s="37">
        <v>607.36666666666667</v>
      </c>
      <c r="E189" s="37">
        <v>602.83333333333337</v>
      </c>
      <c r="F189" s="37">
        <v>595.9666666666667</v>
      </c>
      <c r="G189" s="37">
        <v>591.43333333333339</v>
      </c>
      <c r="H189" s="37">
        <v>614.23333333333335</v>
      </c>
      <c r="I189" s="37">
        <v>618.76666666666665</v>
      </c>
      <c r="J189" s="37">
        <v>625.63333333333333</v>
      </c>
      <c r="K189" s="28">
        <v>611.9</v>
      </c>
      <c r="L189" s="28">
        <v>600.5</v>
      </c>
      <c r="M189" s="28">
        <v>12.388479999999999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938.05</v>
      </c>
      <c r="D190" s="37">
        <v>936.63333333333333</v>
      </c>
      <c r="E190" s="37">
        <v>928.41666666666663</v>
      </c>
      <c r="F190" s="37">
        <v>918.7833333333333</v>
      </c>
      <c r="G190" s="37">
        <v>910.56666666666661</v>
      </c>
      <c r="H190" s="37">
        <v>946.26666666666665</v>
      </c>
      <c r="I190" s="37">
        <v>954.48333333333335</v>
      </c>
      <c r="J190" s="37">
        <v>964.11666666666667</v>
      </c>
      <c r="K190" s="28">
        <v>944.85</v>
      </c>
      <c r="L190" s="28">
        <v>927</v>
      </c>
      <c r="M190" s="28">
        <v>8.7396799999999999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1169.25</v>
      </c>
      <c r="D191" s="37">
        <v>1163.3333333333333</v>
      </c>
      <c r="E191" s="37">
        <v>1140.9166666666665</v>
      </c>
      <c r="F191" s="37">
        <v>1112.5833333333333</v>
      </c>
      <c r="G191" s="37">
        <v>1090.1666666666665</v>
      </c>
      <c r="H191" s="37">
        <v>1191.6666666666665</v>
      </c>
      <c r="I191" s="37">
        <v>1214.083333333333</v>
      </c>
      <c r="J191" s="37">
        <v>1242.4166666666665</v>
      </c>
      <c r="K191" s="28">
        <v>1185.75</v>
      </c>
      <c r="L191" s="28">
        <v>1135</v>
      </c>
      <c r="M191" s="28">
        <v>10.2081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3655.9</v>
      </c>
      <c r="D192" s="37">
        <v>3646.7166666666667</v>
      </c>
      <c r="E192" s="37">
        <v>3625.4333333333334</v>
      </c>
      <c r="F192" s="37">
        <v>3594.9666666666667</v>
      </c>
      <c r="G192" s="37">
        <v>3573.6833333333334</v>
      </c>
      <c r="H192" s="37">
        <v>3677.1833333333334</v>
      </c>
      <c r="I192" s="37">
        <v>3698.4666666666672</v>
      </c>
      <c r="J192" s="37">
        <v>3728.9333333333334</v>
      </c>
      <c r="K192" s="28">
        <v>3668</v>
      </c>
      <c r="L192" s="28">
        <v>3616.25</v>
      </c>
      <c r="M192" s="28">
        <v>30.90475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747.85</v>
      </c>
      <c r="D193" s="37">
        <v>748</v>
      </c>
      <c r="E193" s="37">
        <v>740.45</v>
      </c>
      <c r="F193" s="37">
        <v>733.05000000000007</v>
      </c>
      <c r="G193" s="37">
        <v>725.50000000000011</v>
      </c>
      <c r="H193" s="37">
        <v>755.4</v>
      </c>
      <c r="I193" s="37">
        <v>762.94999999999993</v>
      </c>
      <c r="J193" s="37">
        <v>770.34999999999991</v>
      </c>
      <c r="K193" s="28">
        <v>755.55</v>
      </c>
      <c r="L193" s="28">
        <v>740.6</v>
      </c>
      <c r="M193" s="28">
        <v>19.59778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7213.4</v>
      </c>
      <c r="D194" s="37">
        <v>7179.1333333333341</v>
      </c>
      <c r="E194" s="37">
        <v>7109.2666666666682</v>
      </c>
      <c r="F194" s="37">
        <v>7005.1333333333341</v>
      </c>
      <c r="G194" s="37">
        <v>6935.2666666666682</v>
      </c>
      <c r="H194" s="37">
        <v>7283.2666666666682</v>
      </c>
      <c r="I194" s="37">
        <v>7353.133333333335</v>
      </c>
      <c r="J194" s="37">
        <v>7457.2666666666682</v>
      </c>
      <c r="K194" s="28">
        <v>7249</v>
      </c>
      <c r="L194" s="28">
        <v>7075</v>
      </c>
      <c r="M194" s="28">
        <v>1.7134499999999999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424.9</v>
      </c>
      <c r="D195" s="37">
        <v>424.7166666666667</v>
      </c>
      <c r="E195" s="37">
        <v>420.88333333333338</v>
      </c>
      <c r="F195" s="37">
        <v>416.86666666666667</v>
      </c>
      <c r="G195" s="37">
        <v>413.03333333333336</v>
      </c>
      <c r="H195" s="37">
        <v>428.73333333333341</v>
      </c>
      <c r="I195" s="37">
        <v>432.56666666666666</v>
      </c>
      <c r="J195" s="37">
        <v>436.58333333333343</v>
      </c>
      <c r="K195" s="28">
        <v>428.55</v>
      </c>
      <c r="L195" s="28">
        <v>420.7</v>
      </c>
      <c r="M195" s="28">
        <v>271.9117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230.45</v>
      </c>
      <c r="D196" s="37">
        <v>230.4</v>
      </c>
      <c r="E196" s="37">
        <v>229.10000000000002</v>
      </c>
      <c r="F196" s="37">
        <v>227.75000000000003</v>
      </c>
      <c r="G196" s="37">
        <v>226.45000000000005</v>
      </c>
      <c r="H196" s="37">
        <v>231.75</v>
      </c>
      <c r="I196" s="37">
        <v>233.05</v>
      </c>
      <c r="J196" s="37">
        <v>234.39999999999998</v>
      </c>
      <c r="K196" s="28">
        <v>231.7</v>
      </c>
      <c r="L196" s="28">
        <v>229.05</v>
      </c>
      <c r="M196" s="28">
        <v>124.28032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1265.25</v>
      </c>
      <c r="D197" s="37">
        <v>1258.8833333333332</v>
      </c>
      <c r="E197" s="37">
        <v>1246.5666666666664</v>
      </c>
      <c r="F197" s="37">
        <v>1227.8833333333332</v>
      </c>
      <c r="G197" s="37">
        <v>1215.5666666666664</v>
      </c>
      <c r="H197" s="37">
        <v>1277.5666666666664</v>
      </c>
      <c r="I197" s="37">
        <v>1289.883333333333</v>
      </c>
      <c r="J197" s="37">
        <v>1308.5666666666664</v>
      </c>
      <c r="K197" s="28">
        <v>1271.2</v>
      </c>
      <c r="L197" s="28">
        <v>1240.2</v>
      </c>
      <c r="M197" s="28">
        <v>63.024509999999999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1489.9</v>
      </c>
      <c r="D198" s="37">
        <v>1484.2666666666667</v>
      </c>
      <c r="E198" s="37">
        <v>1474.0333333333333</v>
      </c>
      <c r="F198" s="37">
        <v>1458.1666666666667</v>
      </c>
      <c r="G198" s="37">
        <v>1447.9333333333334</v>
      </c>
      <c r="H198" s="37">
        <v>1500.1333333333332</v>
      </c>
      <c r="I198" s="37">
        <v>1510.3666666666663</v>
      </c>
      <c r="J198" s="37">
        <v>1526.2333333333331</v>
      </c>
      <c r="K198" s="28">
        <v>1494.5</v>
      </c>
      <c r="L198" s="28">
        <v>1468.4</v>
      </c>
      <c r="M198" s="28">
        <v>14.539440000000001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749.85</v>
      </c>
      <c r="D199" s="37">
        <v>744.91666666666663</v>
      </c>
      <c r="E199" s="37">
        <v>735.83333333333326</v>
      </c>
      <c r="F199" s="37">
        <v>721.81666666666661</v>
      </c>
      <c r="G199" s="37">
        <v>712.73333333333323</v>
      </c>
      <c r="H199" s="37">
        <v>758.93333333333328</v>
      </c>
      <c r="I199" s="37">
        <v>768.01666666666654</v>
      </c>
      <c r="J199" s="37">
        <v>782.0333333333333</v>
      </c>
      <c r="K199" s="28">
        <v>754</v>
      </c>
      <c r="L199" s="28">
        <v>730.9</v>
      </c>
      <c r="M199" s="28">
        <v>9.1540800000000004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2587.3000000000002</v>
      </c>
      <c r="D200" s="37">
        <v>2582.2666666666669</v>
      </c>
      <c r="E200" s="37">
        <v>2571.0333333333338</v>
      </c>
      <c r="F200" s="37">
        <v>2554.7666666666669</v>
      </c>
      <c r="G200" s="37">
        <v>2543.5333333333338</v>
      </c>
      <c r="H200" s="37">
        <v>2598.5333333333338</v>
      </c>
      <c r="I200" s="37">
        <v>2609.7666666666664</v>
      </c>
      <c r="J200" s="37">
        <v>2626.0333333333338</v>
      </c>
      <c r="K200" s="28">
        <v>2593.5</v>
      </c>
      <c r="L200" s="28">
        <v>2566</v>
      </c>
      <c r="M200" s="28">
        <v>7.5719700000000003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2850</v>
      </c>
      <c r="D201" s="37">
        <v>2857.5500000000006</v>
      </c>
      <c r="E201" s="37">
        <v>2822.5000000000014</v>
      </c>
      <c r="F201" s="37">
        <v>2795.0000000000009</v>
      </c>
      <c r="G201" s="37">
        <v>2759.9500000000016</v>
      </c>
      <c r="H201" s="37">
        <v>2885.0500000000011</v>
      </c>
      <c r="I201" s="37">
        <v>2920.1000000000004</v>
      </c>
      <c r="J201" s="37">
        <v>2947.6000000000008</v>
      </c>
      <c r="K201" s="28">
        <v>2892.6</v>
      </c>
      <c r="L201" s="28">
        <v>2830.05</v>
      </c>
      <c r="M201" s="28">
        <v>0.98663000000000001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486.1</v>
      </c>
      <c r="D202" s="37">
        <v>484.63333333333338</v>
      </c>
      <c r="E202" s="37">
        <v>481.26666666666677</v>
      </c>
      <c r="F202" s="37">
        <v>476.43333333333339</v>
      </c>
      <c r="G202" s="37">
        <v>473.06666666666678</v>
      </c>
      <c r="H202" s="37">
        <v>489.46666666666675</v>
      </c>
      <c r="I202" s="37">
        <v>492.83333333333343</v>
      </c>
      <c r="J202" s="37">
        <v>497.66666666666674</v>
      </c>
      <c r="K202" s="28">
        <v>488</v>
      </c>
      <c r="L202" s="28">
        <v>479.8</v>
      </c>
      <c r="M202" s="28">
        <v>3.89812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1171.25</v>
      </c>
      <c r="D203" s="37">
        <v>1171.8999999999999</v>
      </c>
      <c r="E203" s="37">
        <v>1152.3499999999997</v>
      </c>
      <c r="F203" s="37">
        <v>1133.4499999999998</v>
      </c>
      <c r="G203" s="37">
        <v>1113.8999999999996</v>
      </c>
      <c r="H203" s="37">
        <v>1190.7999999999997</v>
      </c>
      <c r="I203" s="37">
        <v>1210.3499999999999</v>
      </c>
      <c r="J203" s="37">
        <v>1229.2499999999998</v>
      </c>
      <c r="K203" s="28">
        <v>1191.45</v>
      </c>
      <c r="L203" s="28">
        <v>1153</v>
      </c>
      <c r="M203" s="28">
        <v>4.86972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752.45</v>
      </c>
      <c r="D204" s="37">
        <v>751</v>
      </c>
      <c r="E204" s="37">
        <v>745.35</v>
      </c>
      <c r="F204" s="37">
        <v>738.25</v>
      </c>
      <c r="G204" s="37">
        <v>732.6</v>
      </c>
      <c r="H204" s="37">
        <v>758.1</v>
      </c>
      <c r="I204" s="37">
        <v>763.75000000000011</v>
      </c>
      <c r="J204" s="37">
        <v>770.85</v>
      </c>
      <c r="K204" s="28">
        <v>756.65</v>
      </c>
      <c r="L204" s="28">
        <v>743.9</v>
      </c>
      <c r="M204" s="28">
        <v>28.7959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6305.9</v>
      </c>
      <c r="D205" s="37">
        <v>6234.3666666666659</v>
      </c>
      <c r="E205" s="37">
        <v>6151.5333333333319</v>
      </c>
      <c r="F205" s="37">
        <v>5997.1666666666661</v>
      </c>
      <c r="G205" s="37">
        <v>5914.3333333333321</v>
      </c>
      <c r="H205" s="37">
        <v>6388.7333333333318</v>
      </c>
      <c r="I205" s="37">
        <v>6471.5666666666657</v>
      </c>
      <c r="J205" s="37">
        <v>6625.9333333333316</v>
      </c>
      <c r="K205" s="28">
        <v>6317.2</v>
      </c>
      <c r="L205" s="28">
        <v>6080</v>
      </c>
      <c r="M205" s="28">
        <v>8.8892900000000008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40</v>
      </c>
      <c r="D206" s="37">
        <v>40.083333333333336</v>
      </c>
      <c r="E206" s="37">
        <v>39.81666666666667</v>
      </c>
      <c r="F206" s="37">
        <v>39.633333333333333</v>
      </c>
      <c r="G206" s="37">
        <v>39.366666666666667</v>
      </c>
      <c r="H206" s="37">
        <v>40.266666666666673</v>
      </c>
      <c r="I206" s="37">
        <v>40.533333333333339</v>
      </c>
      <c r="J206" s="37">
        <v>40.716666666666676</v>
      </c>
      <c r="K206" s="28">
        <v>40.35</v>
      </c>
      <c r="L206" s="28">
        <v>39.9</v>
      </c>
      <c r="M206" s="28">
        <v>53.944940000000003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1465.25</v>
      </c>
      <c r="D207" s="37">
        <v>1462.2166666666665</v>
      </c>
      <c r="E207" s="37">
        <v>1441.0333333333328</v>
      </c>
      <c r="F207" s="37">
        <v>1416.8166666666664</v>
      </c>
      <c r="G207" s="37">
        <v>1395.6333333333328</v>
      </c>
      <c r="H207" s="37">
        <v>1486.4333333333329</v>
      </c>
      <c r="I207" s="37">
        <v>1507.6166666666668</v>
      </c>
      <c r="J207" s="37">
        <v>1531.833333333333</v>
      </c>
      <c r="K207" s="28">
        <v>1483.4</v>
      </c>
      <c r="L207" s="28">
        <v>1438</v>
      </c>
      <c r="M207" s="28">
        <v>2.49519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877.25</v>
      </c>
      <c r="D208" s="37">
        <v>877.56666666666661</v>
      </c>
      <c r="E208" s="37">
        <v>865.68333333333317</v>
      </c>
      <c r="F208" s="37">
        <v>854.11666666666656</v>
      </c>
      <c r="G208" s="37">
        <v>842.23333333333312</v>
      </c>
      <c r="H208" s="37">
        <v>889.13333333333321</v>
      </c>
      <c r="I208" s="37">
        <v>901.01666666666665</v>
      </c>
      <c r="J208" s="37">
        <v>912.58333333333326</v>
      </c>
      <c r="K208" s="28">
        <v>889.45</v>
      </c>
      <c r="L208" s="28">
        <v>866</v>
      </c>
      <c r="M208" s="28">
        <v>19.66583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940.8</v>
      </c>
      <c r="D209" s="37">
        <v>938.98333333333323</v>
      </c>
      <c r="E209" s="37">
        <v>929.41666666666652</v>
      </c>
      <c r="F209" s="37">
        <v>918.0333333333333</v>
      </c>
      <c r="G209" s="37">
        <v>908.46666666666658</v>
      </c>
      <c r="H209" s="37">
        <v>950.36666666666645</v>
      </c>
      <c r="I209" s="37">
        <v>959.93333333333328</v>
      </c>
      <c r="J209" s="37">
        <v>971.31666666666638</v>
      </c>
      <c r="K209" s="28">
        <v>948.55</v>
      </c>
      <c r="L209" s="28">
        <v>927.6</v>
      </c>
      <c r="M209" s="28">
        <v>2.58148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373.35</v>
      </c>
      <c r="D210" s="37">
        <v>369.38333333333338</v>
      </c>
      <c r="E210" s="37">
        <v>363.26666666666677</v>
      </c>
      <c r="F210" s="37">
        <v>353.18333333333339</v>
      </c>
      <c r="G210" s="37">
        <v>347.06666666666678</v>
      </c>
      <c r="H210" s="37">
        <v>379.46666666666675</v>
      </c>
      <c r="I210" s="37">
        <v>385.58333333333343</v>
      </c>
      <c r="J210" s="37">
        <v>395.66666666666674</v>
      </c>
      <c r="K210" s="28">
        <v>375.5</v>
      </c>
      <c r="L210" s="28">
        <v>359.3</v>
      </c>
      <c r="M210" s="28">
        <v>91.185739999999996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10.3</v>
      </c>
      <c r="D211" s="37">
        <v>10.25</v>
      </c>
      <c r="E211" s="37">
        <v>10.15</v>
      </c>
      <c r="F211" s="37">
        <v>10</v>
      </c>
      <c r="G211" s="37">
        <v>9.9</v>
      </c>
      <c r="H211" s="37">
        <v>10.4</v>
      </c>
      <c r="I211" s="37">
        <v>10.500000000000002</v>
      </c>
      <c r="J211" s="37">
        <v>10.65</v>
      </c>
      <c r="K211" s="28">
        <v>10.35</v>
      </c>
      <c r="L211" s="28">
        <v>10.1</v>
      </c>
      <c r="M211" s="28">
        <v>1109.4891600000001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1270.75</v>
      </c>
      <c r="D212" s="37">
        <v>1261.2</v>
      </c>
      <c r="E212" s="37">
        <v>1232.8500000000001</v>
      </c>
      <c r="F212" s="37">
        <v>1194.95</v>
      </c>
      <c r="G212" s="37">
        <v>1166.6000000000001</v>
      </c>
      <c r="H212" s="37">
        <v>1299.1000000000001</v>
      </c>
      <c r="I212" s="37">
        <v>1327.45</v>
      </c>
      <c r="J212" s="37">
        <v>1365.3500000000001</v>
      </c>
      <c r="K212" s="28">
        <v>1289.55</v>
      </c>
      <c r="L212" s="28">
        <v>1223.3</v>
      </c>
      <c r="M212" s="28">
        <v>22.108989999999999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1580.95</v>
      </c>
      <c r="D213" s="37">
        <v>1580.0999999999997</v>
      </c>
      <c r="E213" s="37">
        <v>1566.1999999999994</v>
      </c>
      <c r="F213" s="37">
        <v>1551.4499999999996</v>
      </c>
      <c r="G213" s="37">
        <v>1537.5499999999993</v>
      </c>
      <c r="H213" s="37">
        <v>1594.8499999999995</v>
      </c>
      <c r="I213" s="37">
        <v>1608.7499999999995</v>
      </c>
      <c r="J213" s="37">
        <v>1623.4999999999995</v>
      </c>
      <c r="K213" s="28">
        <v>1594</v>
      </c>
      <c r="L213" s="28">
        <v>1565.35</v>
      </c>
      <c r="M213" s="28">
        <v>5.4634900000000002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598.25</v>
      </c>
      <c r="D214" s="37">
        <v>596.73333333333335</v>
      </c>
      <c r="E214" s="37">
        <v>594.01666666666665</v>
      </c>
      <c r="F214" s="37">
        <v>589.7833333333333</v>
      </c>
      <c r="G214" s="37">
        <v>587.06666666666661</v>
      </c>
      <c r="H214" s="37">
        <v>600.9666666666667</v>
      </c>
      <c r="I214" s="37">
        <v>603.68333333333339</v>
      </c>
      <c r="J214" s="37">
        <v>607.91666666666674</v>
      </c>
      <c r="K214" s="37">
        <v>599.45000000000005</v>
      </c>
      <c r="L214" s="37">
        <v>592.5</v>
      </c>
      <c r="M214" s="37">
        <v>55.751480000000001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12.8</v>
      </c>
      <c r="D215" s="37">
        <v>12.799999999999999</v>
      </c>
      <c r="E215" s="37">
        <v>12.749999999999998</v>
      </c>
      <c r="F215" s="37">
        <v>12.7</v>
      </c>
      <c r="G215" s="37">
        <v>12.649999999999999</v>
      </c>
      <c r="H215" s="37">
        <v>12.849999999999998</v>
      </c>
      <c r="I215" s="37">
        <v>12.899999999999999</v>
      </c>
      <c r="J215" s="37">
        <v>12.949999999999998</v>
      </c>
      <c r="K215" s="37">
        <v>12.85</v>
      </c>
      <c r="L215" s="37">
        <v>12.75</v>
      </c>
      <c r="M215" s="37">
        <v>636.30406000000005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254.15</v>
      </c>
      <c r="D216" s="37">
        <v>255.38333333333333</v>
      </c>
      <c r="E216" s="37">
        <v>251.76666666666665</v>
      </c>
      <c r="F216" s="37">
        <v>249.38333333333333</v>
      </c>
      <c r="G216" s="37">
        <v>245.76666666666665</v>
      </c>
      <c r="H216" s="37">
        <v>257.76666666666665</v>
      </c>
      <c r="I216" s="37">
        <v>261.38333333333333</v>
      </c>
      <c r="J216" s="37">
        <v>263.76666666666665</v>
      </c>
      <c r="K216" s="37">
        <v>259</v>
      </c>
      <c r="L216" s="37">
        <v>253</v>
      </c>
      <c r="M216" s="37">
        <v>85.127669999999995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0"/>
      <c r="B1" s="49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44637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3" t="s">
        <v>16</v>
      </c>
      <c r="B9" s="485" t="s">
        <v>18</v>
      </c>
      <c r="C9" s="489" t="s">
        <v>20</v>
      </c>
      <c r="D9" s="489" t="s">
        <v>21</v>
      </c>
      <c r="E9" s="480" t="s">
        <v>22</v>
      </c>
      <c r="F9" s="481"/>
      <c r="G9" s="482"/>
      <c r="H9" s="480" t="s">
        <v>23</v>
      </c>
      <c r="I9" s="481"/>
      <c r="J9" s="482"/>
      <c r="K9" s="23"/>
      <c r="L9" s="24"/>
      <c r="M9" s="50"/>
      <c r="N9" s="1"/>
      <c r="O9" s="1"/>
    </row>
    <row r="10" spans="1:15" ht="42.75" customHeight="1">
      <c r="A10" s="487"/>
      <c r="B10" s="488"/>
      <c r="C10" s="488"/>
      <c r="D10" s="48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19679.150000000001</v>
      </c>
      <c r="D11" s="324">
        <v>19656.366666666669</v>
      </c>
      <c r="E11" s="324">
        <v>19502.783333333336</v>
      </c>
      <c r="F11" s="324">
        <v>19326.416666666668</v>
      </c>
      <c r="G11" s="324">
        <v>19172.833333333336</v>
      </c>
      <c r="H11" s="324">
        <v>19832.733333333337</v>
      </c>
      <c r="I11" s="324">
        <v>19986.316666666666</v>
      </c>
      <c r="J11" s="324">
        <v>20162.683333333338</v>
      </c>
      <c r="K11" s="323">
        <v>19809.95</v>
      </c>
      <c r="L11" s="323">
        <v>19480</v>
      </c>
      <c r="M11" s="323">
        <v>0.20652999999999999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448.6</v>
      </c>
      <c r="D12" s="324">
        <v>447.86666666666662</v>
      </c>
      <c r="E12" s="324">
        <v>444.78333333333325</v>
      </c>
      <c r="F12" s="324">
        <v>440.96666666666664</v>
      </c>
      <c r="G12" s="324">
        <v>437.88333333333327</v>
      </c>
      <c r="H12" s="324">
        <v>451.68333333333322</v>
      </c>
      <c r="I12" s="324">
        <v>454.76666666666659</v>
      </c>
      <c r="J12" s="324">
        <v>458.5833333333332</v>
      </c>
      <c r="K12" s="323">
        <v>450.95</v>
      </c>
      <c r="L12" s="323">
        <v>444.05</v>
      </c>
      <c r="M12" s="323">
        <v>1.1100300000000001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859.45</v>
      </c>
      <c r="D13" s="324">
        <v>860.91666666666663</v>
      </c>
      <c r="E13" s="324">
        <v>848.73333333333323</v>
      </c>
      <c r="F13" s="324">
        <v>838.01666666666665</v>
      </c>
      <c r="G13" s="324">
        <v>825.83333333333326</v>
      </c>
      <c r="H13" s="324">
        <v>871.63333333333321</v>
      </c>
      <c r="I13" s="324">
        <v>883.81666666666661</v>
      </c>
      <c r="J13" s="324">
        <v>894.53333333333319</v>
      </c>
      <c r="K13" s="323">
        <v>873.1</v>
      </c>
      <c r="L13" s="323">
        <v>850.2</v>
      </c>
      <c r="M13" s="323">
        <v>6.3783799999999999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2443.25</v>
      </c>
      <c r="D14" s="324">
        <v>2458.0333333333333</v>
      </c>
      <c r="E14" s="324">
        <v>2420.0666666666666</v>
      </c>
      <c r="F14" s="324">
        <v>2396.8833333333332</v>
      </c>
      <c r="G14" s="324">
        <v>2358.9166666666665</v>
      </c>
      <c r="H14" s="324">
        <v>2481.2166666666667</v>
      </c>
      <c r="I14" s="324">
        <v>2519.1833333333329</v>
      </c>
      <c r="J14" s="324">
        <v>2542.3666666666668</v>
      </c>
      <c r="K14" s="323">
        <v>2496</v>
      </c>
      <c r="L14" s="323">
        <v>2434.85</v>
      </c>
      <c r="M14" s="323">
        <v>0.57616999999999996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2190.9499999999998</v>
      </c>
      <c r="D15" s="324">
        <v>2165.1833333333329</v>
      </c>
      <c r="E15" s="324">
        <v>2127.766666666666</v>
      </c>
      <c r="F15" s="324">
        <v>2064.583333333333</v>
      </c>
      <c r="G15" s="324">
        <v>2027.1666666666661</v>
      </c>
      <c r="H15" s="324">
        <v>2228.3666666666659</v>
      </c>
      <c r="I15" s="324">
        <v>2265.7833333333328</v>
      </c>
      <c r="J15" s="324">
        <v>2328.9666666666658</v>
      </c>
      <c r="K15" s="323">
        <v>2202.6</v>
      </c>
      <c r="L15" s="323">
        <v>2102</v>
      </c>
      <c r="M15" s="323">
        <v>2.3163999999999998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17322.400000000001</v>
      </c>
      <c r="D16" s="324">
        <v>17354.766666666666</v>
      </c>
      <c r="E16" s="324">
        <v>17217.633333333331</v>
      </c>
      <c r="F16" s="324">
        <v>17112.866666666665</v>
      </c>
      <c r="G16" s="324">
        <v>16975.73333333333</v>
      </c>
      <c r="H16" s="324">
        <v>17459.533333333333</v>
      </c>
      <c r="I16" s="324">
        <v>17596.666666666672</v>
      </c>
      <c r="J16" s="324">
        <v>17701.433333333334</v>
      </c>
      <c r="K16" s="323">
        <v>17491.900000000001</v>
      </c>
      <c r="L16" s="323">
        <v>17250</v>
      </c>
      <c r="M16" s="323">
        <v>0.17657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108.55</v>
      </c>
      <c r="D17" s="324">
        <v>108.08333333333333</v>
      </c>
      <c r="E17" s="324">
        <v>105.66666666666666</v>
      </c>
      <c r="F17" s="324">
        <v>102.78333333333333</v>
      </c>
      <c r="G17" s="324">
        <v>100.36666666666666</v>
      </c>
      <c r="H17" s="324">
        <v>110.96666666666665</v>
      </c>
      <c r="I17" s="324">
        <v>113.38333333333331</v>
      </c>
      <c r="J17" s="324">
        <v>116.26666666666665</v>
      </c>
      <c r="K17" s="323">
        <v>110.5</v>
      </c>
      <c r="L17" s="323">
        <v>105.2</v>
      </c>
      <c r="M17" s="323">
        <v>68.276470000000003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278.3</v>
      </c>
      <c r="D18" s="324">
        <v>278.56666666666666</v>
      </c>
      <c r="E18" s="324">
        <v>275.98333333333335</v>
      </c>
      <c r="F18" s="324">
        <v>273.66666666666669</v>
      </c>
      <c r="G18" s="324">
        <v>271.08333333333337</v>
      </c>
      <c r="H18" s="324">
        <v>280.88333333333333</v>
      </c>
      <c r="I18" s="324">
        <v>283.4666666666667</v>
      </c>
      <c r="J18" s="324">
        <v>285.7833333333333</v>
      </c>
      <c r="K18" s="323">
        <v>281.14999999999998</v>
      </c>
      <c r="L18" s="323">
        <v>276.25</v>
      </c>
      <c r="M18" s="323">
        <v>13.684710000000001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2129.15</v>
      </c>
      <c r="D19" s="324">
        <v>2109.3333333333335</v>
      </c>
      <c r="E19" s="324">
        <v>2086.3166666666671</v>
      </c>
      <c r="F19" s="324">
        <v>2043.4833333333336</v>
      </c>
      <c r="G19" s="324">
        <v>2020.4666666666672</v>
      </c>
      <c r="H19" s="324">
        <v>2152.166666666667</v>
      </c>
      <c r="I19" s="324">
        <v>2175.1833333333334</v>
      </c>
      <c r="J19" s="324">
        <v>2218.0166666666669</v>
      </c>
      <c r="K19" s="323">
        <v>2132.35</v>
      </c>
      <c r="L19" s="323">
        <v>2066.5</v>
      </c>
      <c r="M19" s="323">
        <v>3.9580299999999999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1758</v>
      </c>
      <c r="D20" s="324">
        <v>1746.8833333333332</v>
      </c>
      <c r="E20" s="324">
        <v>1729.7666666666664</v>
      </c>
      <c r="F20" s="324">
        <v>1701.5333333333333</v>
      </c>
      <c r="G20" s="324">
        <v>1684.4166666666665</v>
      </c>
      <c r="H20" s="324">
        <v>1775.1166666666663</v>
      </c>
      <c r="I20" s="324">
        <v>1792.2333333333331</v>
      </c>
      <c r="J20" s="324">
        <v>1820.4666666666662</v>
      </c>
      <c r="K20" s="323">
        <v>1764</v>
      </c>
      <c r="L20" s="323">
        <v>1718.65</v>
      </c>
      <c r="M20" s="323">
        <v>12.69866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1833.65</v>
      </c>
      <c r="D21" s="324">
        <v>1829.1499999999999</v>
      </c>
      <c r="E21" s="324">
        <v>1815.2999999999997</v>
      </c>
      <c r="F21" s="324">
        <v>1796.9499999999998</v>
      </c>
      <c r="G21" s="324">
        <v>1783.0999999999997</v>
      </c>
      <c r="H21" s="324">
        <v>1847.4999999999998</v>
      </c>
      <c r="I21" s="324">
        <v>1861.3499999999997</v>
      </c>
      <c r="J21" s="324">
        <v>1879.6999999999998</v>
      </c>
      <c r="K21" s="323">
        <v>1843</v>
      </c>
      <c r="L21" s="323">
        <v>1810.8</v>
      </c>
      <c r="M21" s="323">
        <v>3.1589100000000001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723.8</v>
      </c>
      <c r="D22" s="324">
        <v>724.76666666666677</v>
      </c>
      <c r="E22" s="324">
        <v>720.03333333333353</v>
      </c>
      <c r="F22" s="324">
        <v>716.26666666666677</v>
      </c>
      <c r="G22" s="324">
        <v>711.53333333333353</v>
      </c>
      <c r="H22" s="324">
        <v>728.53333333333353</v>
      </c>
      <c r="I22" s="324">
        <v>733.26666666666688</v>
      </c>
      <c r="J22" s="324">
        <v>737.03333333333353</v>
      </c>
      <c r="K22" s="323">
        <v>729.5</v>
      </c>
      <c r="L22" s="323">
        <v>721</v>
      </c>
      <c r="M22" s="323">
        <v>26.930569999999999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2305.4</v>
      </c>
      <c r="D23" s="324">
        <v>2285.0833333333335</v>
      </c>
      <c r="E23" s="324">
        <v>2255.2666666666669</v>
      </c>
      <c r="F23" s="324">
        <v>2205.1333333333332</v>
      </c>
      <c r="G23" s="324">
        <v>2175.3166666666666</v>
      </c>
      <c r="H23" s="324">
        <v>2335.2166666666672</v>
      </c>
      <c r="I23" s="324">
        <v>2365.0333333333338</v>
      </c>
      <c r="J23" s="324">
        <v>2415.1666666666674</v>
      </c>
      <c r="K23" s="323">
        <v>2314.9</v>
      </c>
      <c r="L23" s="323">
        <v>2234.9499999999998</v>
      </c>
      <c r="M23" s="323">
        <v>5.1027399999999998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302.7</v>
      </c>
      <c r="D24" s="324">
        <v>303.16666666666669</v>
      </c>
      <c r="E24" s="324">
        <v>298.73333333333335</v>
      </c>
      <c r="F24" s="324">
        <v>294.76666666666665</v>
      </c>
      <c r="G24" s="324">
        <v>290.33333333333331</v>
      </c>
      <c r="H24" s="324">
        <v>307.13333333333338</v>
      </c>
      <c r="I24" s="324">
        <v>311.56666666666666</v>
      </c>
      <c r="J24" s="324">
        <v>315.53333333333342</v>
      </c>
      <c r="K24" s="323">
        <v>307.60000000000002</v>
      </c>
      <c r="L24" s="323">
        <v>299.2</v>
      </c>
      <c r="M24" s="323">
        <v>1.5142100000000001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196.7</v>
      </c>
      <c r="D25" s="324">
        <v>195.36666666666665</v>
      </c>
      <c r="E25" s="324">
        <v>192.0333333333333</v>
      </c>
      <c r="F25" s="324">
        <v>187.36666666666665</v>
      </c>
      <c r="G25" s="324">
        <v>184.0333333333333</v>
      </c>
      <c r="H25" s="324">
        <v>200.0333333333333</v>
      </c>
      <c r="I25" s="324">
        <v>203.36666666666662</v>
      </c>
      <c r="J25" s="324">
        <v>208.0333333333333</v>
      </c>
      <c r="K25" s="323">
        <v>198.7</v>
      </c>
      <c r="L25" s="323">
        <v>190.7</v>
      </c>
      <c r="M25" s="323">
        <v>6.6570099999999996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1198.55</v>
      </c>
      <c r="D26" s="324">
        <v>1207.0833333333333</v>
      </c>
      <c r="E26" s="324">
        <v>1184.1666666666665</v>
      </c>
      <c r="F26" s="324">
        <v>1169.7833333333333</v>
      </c>
      <c r="G26" s="324">
        <v>1146.8666666666666</v>
      </c>
      <c r="H26" s="324">
        <v>1221.4666666666665</v>
      </c>
      <c r="I26" s="324">
        <v>1244.383333333333</v>
      </c>
      <c r="J26" s="324">
        <v>1258.7666666666664</v>
      </c>
      <c r="K26" s="323">
        <v>1230</v>
      </c>
      <c r="L26" s="323">
        <v>1192.7</v>
      </c>
      <c r="M26" s="323">
        <v>2.7061899999999999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1744.15</v>
      </c>
      <c r="D27" s="324">
        <v>1732.05</v>
      </c>
      <c r="E27" s="324">
        <v>1714.1</v>
      </c>
      <c r="F27" s="324">
        <v>1684.05</v>
      </c>
      <c r="G27" s="324">
        <v>1666.1</v>
      </c>
      <c r="H27" s="324">
        <v>1762.1</v>
      </c>
      <c r="I27" s="324">
        <v>1780.0500000000002</v>
      </c>
      <c r="J27" s="324">
        <v>1810.1</v>
      </c>
      <c r="K27" s="323">
        <v>1750</v>
      </c>
      <c r="L27" s="323">
        <v>1702</v>
      </c>
      <c r="M27" s="323">
        <v>0.13381000000000001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1845.55</v>
      </c>
      <c r="D28" s="324">
        <v>1823.4666666666665</v>
      </c>
      <c r="E28" s="324">
        <v>1792.133333333333</v>
      </c>
      <c r="F28" s="324">
        <v>1738.7166666666665</v>
      </c>
      <c r="G28" s="324">
        <v>1707.383333333333</v>
      </c>
      <c r="H28" s="324">
        <v>1876.883333333333</v>
      </c>
      <c r="I28" s="324">
        <v>1908.2166666666665</v>
      </c>
      <c r="J28" s="324">
        <v>1961.633333333333</v>
      </c>
      <c r="K28" s="323">
        <v>1854.8</v>
      </c>
      <c r="L28" s="323">
        <v>1770.05</v>
      </c>
      <c r="M28" s="323">
        <v>0.58770999999999995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81.2</v>
      </c>
      <c r="D29" s="324">
        <v>81.850000000000009</v>
      </c>
      <c r="E29" s="324">
        <v>79.850000000000023</v>
      </c>
      <c r="F29" s="324">
        <v>78.500000000000014</v>
      </c>
      <c r="G29" s="324">
        <v>76.500000000000028</v>
      </c>
      <c r="H29" s="324">
        <v>83.200000000000017</v>
      </c>
      <c r="I29" s="324">
        <v>85.199999999999989</v>
      </c>
      <c r="J29" s="324">
        <v>86.550000000000011</v>
      </c>
      <c r="K29" s="323">
        <v>83.85</v>
      </c>
      <c r="L29" s="323">
        <v>80.5</v>
      </c>
      <c r="M29" s="323">
        <v>2.1882000000000001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3414.9</v>
      </c>
      <c r="D30" s="324">
        <v>3404.0166666666669</v>
      </c>
      <c r="E30" s="324">
        <v>3372.4833333333336</v>
      </c>
      <c r="F30" s="324">
        <v>3330.0666666666666</v>
      </c>
      <c r="G30" s="324">
        <v>3298.5333333333333</v>
      </c>
      <c r="H30" s="324">
        <v>3446.4333333333338</v>
      </c>
      <c r="I30" s="324">
        <v>3477.9666666666676</v>
      </c>
      <c r="J30" s="324">
        <v>3520.3833333333341</v>
      </c>
      <c r="K30" s="323">
        <v>3435.55</v>
      </c>
      <c r="L30" s="323">
        <v>3361.6</v>
      </c>
      <c r="M30" s="323">
        <v>0.99978999999999996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2903.5</v>
      </c>
      <c r="D31" s="324">
        <v>2925.4833333333336</v>
      </c>
      <c r="E31" s="324">
        <v>2869.0666666666671</v>
      </c>
      <c r="F31" s="324">
        <v>2834.6333333333337</v>
      </c>
      <c r="G31" s="324">
        <v>2778.2166666666672</v>
      </c>
      <c r="H31" s="324">
        <v>2959.916666666667</v>
      </c>
      <c r="I31" s="324">
        <v>3016.333333333333</v>
      </c>
      <c r="J31" s="324">
        <v>3050.7666666666669</v>
      </c>
      <c r="K31" s="323">
        <v>2981.9</v>
      </c>
      <c r="L31" s="323">
        <v>2891.05</v>
      </c>
      <c r="M31" s="323">
        <v>0.86741000000000001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24.35</v>
      </c>
      <c r="D32" s="324">
        <v>24.350000000000005</v>
      </c>
      <c r="E32" s="324">
        <v>24.100000000000009</v>
      </c>
      <c r="F32" s="324">
        <v>23.850000000000005</v>
      </c>
      <c r="G32" s="324">
        <v>23.600000000000009</v>
      </c>
      <c r="H32" s="324">
        <v>24.600000000000009</v>
      </c>
      <c r="I32" s="324">
        <v>24.85</v>
      </c>
      <c r="J32" s="324">
        <v>25.100000000000009</v>
      </c>
      <c r="K32" s="323">
        <v>24.6</v>
      </c>
      <c r="L32" s="323">
        <v>24.1</v>
      </c>
      <c r="M32" s="323">
        <v>76.879390000000001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581.65</v>
      </c>
      <c r="D33" s="324">
        <v>579.69999999999993</v>
      </c>
      <c r="E33" s="324">
        <v>575.84999999999991</v>
      </c>
      <c r="F33" s="324">
        <v>570.04999999999995</v>
      </c>
      <c r="G33" s="324">
        <v>566.19999999999993</v>
      </c>
      <c r="H33" s="324">
        <v>585.49999999999989</v>
      </c>
      <c r="I33" s="324">
        <v>589.35</v>
      </c>
      <c r="J33" s="324">
        <v>595.14999999999986</v>
      </c>
      <c r="K33" s="323">
        <v>583.54999999999995</v>
      </c>
      <c r="L33" s="323">
        <v>573.9</v>
      </c>
      <c r="M33" s="323">
        <v>4.4583500000000003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3617.25</v>
      </c>
      <c r="D34" s="324">
        <v>3635.4</v>
      </c>
      <c r="E34" s="324">
        <v>3571.8500000000004</v>
      </c>
      <c r="F34" s="324">
        <v>3526.4500000000003</v>
      </c>
      <c r="G34" s="324">
        <v>3462.9000000000005</v>
      </c>
      <c r="H34" s="324">
        <v>3680.8</v>
      </c>
      <c r="I34" s="324">
        <v>3744.3500000000004</v>
      </c>
      <c r="J34" s="324">
        <v>3789.75</v>
      </c>
      <c r="K34" s="323">
        <v>3698.95</v>
      </c>
      <c r="L34" s="323">
        <v>3590</v>
      </c>
      <c r="M34" s="323">
        <v>0.26266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309.35000000000002</v>
      </c>
      <c r="D35" s="324">
        <v>305.93333333333334</v>
      </c>
      <c r="E35" s="324">
        <v>300.41666666666669</v>
      </c>
      <c r="F35" s="324">
        <v>291.48333333333335</v>
      </c>
      <c r="G35" s="324">
        <v>285.9666666666667</v>
      </c>
      <c r="H35" s="324">
        <v>314.86666666666667</v>
      </c>
      <c r="I35" s="324">
        <v>320.38333333333333</v>
      </c>
      <c r="J35" s="324">
        <v>329.31666666666666</v>
      </c>
      <c r="K35" s="323">
        <v>311.45</v>
      </c>
      <c r="L35" s="323">
        <v>297</v>
      </c>
      <c r="M35" s="323">
        <v>68.763620000000003</v>
      </c>
      <c r="N35" s="1"/>
      <c r="O35" s="1"/>
    </row>
    <row r="36" spans="1:15" ht="12.75" customHeight="1">
      <c r="A36" s="30">
        <v>26</v>
      </c>
      <c r="B36" s="342" t="s">
        <v>850</v>
      </c>
      <c r="C36" s="323">
        <v>1417.4</v>
      </c>
      <c r="D36" s="324">
        <v>1408.8</v>
      </c>
      <c r="E36" s="324">
        <v>1364.6</v>
      </c>
      <c r="F36" s="324">
        <v>1311.8</v>
      </c>
      <c r="G36" s="324">
        <v>1267.5999999999999</v>
      </c>
      <c r="H36" s="324">
        <v>1461.6</v>
      </c>
      <c r="I36" s="324">
        <v>1505.8000000000002</v>
      </c>
      <c r="J36" s="324">
        <v>1558.6</v>
      </c>
      <c r="K36" s="323">
        <v>1453</v>
      </c>
      <c r="L36" s="323">
        <v>1356</v>
      </c>
      <c r="M36" s="323">
        <v>15.036670000000001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886.25</v>
      </c>
      <c r="D37" s="324">
        <v>901.6</v>
      </c>
      <c r="E37" s="324">
        <v>866.65000000000009</v>
      </c>
      <c r="F37" s="324">
        <v>847.05000000000007</v>
      </c>
      <c r="G37" s="324">
        <v>812.10000000000014</v>
      </c>
      <c r="H37" s="324">
        <v>921.2</v>
      </c>
      <c r="I37" s="324">
        <v>956.15000000000009</v>
      </c>
      <c r="J37" s="324">
        <v>975.75</v>
      </c>
      <c r="K37" s="323">
        <v>936.55</v>
      </c>
      <c r="L37" s="323">
        <v>882</v>
      </c>
      <c r="M37" s="323">
        <v>2.03166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937.1</v>
      </c>
      <c r="D38" s="324">
        <v>934.98333333333323</v>
      </c>
      <c r="E38" s="324">
        <v>921.16666666666652</v>
      </c>
      <c r="F38" s="324">
        <v>905.23333333333323</v>
      </c>
      <c r="G38" s="324">
        <v>891.41666666666652</v>
      </c>
      <c r="H38" s="324">
        <v>950.91666666666652</v>
      </c>
      <c r="I38" s="324">
        <v>964.73333333333335</v>
      </c>
      <c r="J38" s="324">
        <v>980.66666666666652</v>
      </c>
      <c r="K38" s="323">
        <v>948.8</v>
      </c>
      <c r="L38" s="323">
        <v>919.05</v>
      </c>
      <c r="M38" s="323">
        <v>5.4747300000000001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734.25</v>
      </c>
      <c r="D39" s="324">
        <v>735.16666666666663</v>
      </c>
      <c r="E39" s="324">
        <v>730.5333333333333</v>
      </c>
      <c r="F39" s="324">
        <v>726.81666666666672</v>
      </c>
      <c r="G39" s="324">
        <v>722.18333333333339</v>
      </c>
      <c r="H39" s="324">
        <v>738.88333333333321</v>
      </c>
      <c r="I39" s="324">
        <v>743.51666666666665</v>
      </c>
      <c r="J39" s="324">
        <v>747.23333333333312</v>
      </c>
      <c r="K39" s="323">
        <v>739.8</v>
      </c>
      <c r="L39" s="323">
        <v>731.45</v>
      </c>
      <c r="M39" s="323">
        <v>0.91618999999999995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4943.6499999999996</v>
      </c>
      <c r="D40" s="324">
        <v>4911</v>
      </c>
      <c r="E40" s="324">
        <v>4864.8500000000004</v>
      </c>
      <c r="F40" s="324">
        <v>4786.05</v>
      </c>
      <c r="G40" s="324">
        <v>4739.9000000000005</v>
      </c>
      <c r="H40" s="324">
        <v>4989.8</v>
      </c>
      <c r="I40" s="324">
        <v>5035.95</v>
      </c>
      <c r="J40" s="324">
        <v>5114.75</v>
      </c>
      <c r="K40" s="323">
        <v>4957.1499999999996</v>
      </c>
      <c r="L40" s="323">
        <v>4832.2</v>
      </c>
      <c r="M40" s="323">
        <v>4.7752100000000004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186.55</v>
      </c>
      <c r="D41" s="324">
        <v>186.23333333333335</v>
      </c>
      <c r="E41" s="324">
        <v>184.3666666666667</v>
      </c>
      <c r="F41" s="324">
        <v>182.18333333333337</v>
      </c>
      <c r="G41" s="324">
        <v>180.31666666666672</v>
      </c>
      <c r="H41" s="324">
        <v>188.41666666666669</v>
      </c>
      <c r="I41" s="324">
        <v>190.28333333333336</v>
      </c>
      <c r="J41" s="324">
        <v>192.46666666666667</v>
      </c>
      <c r="K41" s="323">
        <v>188.1</v>
      </c>
      <c r="L41" s="323">
        <v>184.05</v>
      </c>
      <c r="M41" s="323">
        <v>35.904730000000001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435.45</v>
      </c>
      <c r="D42" s="324">
        <v>434.08333333333331</v>
      </c>
      <c r="E42" s="324">
        <v>423.36666666666662</v>
      </c>
      <c r="F42" s="324">
        <v>411.2833333333333</v>
      </c>
      <c r="G42" s="324">
        <v>400.56666666666661</v>
      </c>
      <c r="H42" s="324">
        <v>446.16666666666663</v>
      </c>
      <c r="I42" s="324">
        <v>456.88333333333333</v>
      </c>
      <c r="J42" s="324">
        <v>468.96666666666664</v>
      </c>
      <c r="K42" s="323">
        <v>444.8</v>
      </c>
      <c r="L42" s="323">
        <v>422</v>
      </c>
      <c r="M42" s="323">
        <v>5.0255599999999996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89.65</v>
      </c>
      <c r="D43" s="324">
        <v>89.516666666666652</v>
      </c>
      <c r="E43" s="324">
        <v>87.733333333333306</v>
      </c>
      <c r="F43" s="324">
        <v>85.816666666666649</v>
      </c>
      <c r="G43" s="324">
        <v>84.033333333333303</v>
      </c>
      <c r="H43" s="324">
        <v>91.433333333333309</v>
      </c>
      <c r="I43" s="324">
        <v>93.216666666666669</v>
      </c>
      <c r="J43" s="324">
        <v>95.133333333333312</v>
      </c>
      <c r="K43" s="323">
        <v>91.3</v>
      </c>
      <c r="L43" s="323">
        <v>87.6</v>
      </c>
      <c r="M43" s="323">
        <v>4.8764900000000004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115.5</v>
      </c>
      <c r="D44" s="324">
        <v>114.31666666666668</v>
      </c>
      <c r="E44" s="324">
        <v>112.33333333333336</v>
      </c>
      <c r="F44" s="324">
        <v>109.16666666666669</v>
      </c>
      <c r="G44" s="324">
        <v>107.18333333333337</v>
      </c>
      <c r="H44" s="324">
        <v>117.48333333333335</v>
      </c>
      <c r="I44" s="324">
        <v>119.46666666666667</v>
      </c>
      <c r="J44" s="324">
        <v>122.63333333333334</v>
      </c>
      <c r="K44" s="323">
        <v>116.3</v>
      </c>
      <c r="L44" s="323">
        <v>111.15</v>
      </c>
      <c r="M44" s="323">
        <v>303.75130999999999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3042</v>
      </c>
      <c r="D45" s="324">
        <v>3034.25</v>
      </c>
      <c r="E45" s="324">
        <v>3018.5</v>
      </c>
      <c r="F45" s="324">
        <v>2995</v>
      </c>
      <c r="G45" s="324">
        <v>2979.25</v>
      </c>
      <c r="H45" s="324">
        <v>3057.75</v>
      </c>
      <c r="I45" s="324">
        <v>3073.5</v>
      </c>
      <c r="J45" s="324">
        <v>3097</v>
      </c>
      <c r="K45" s="323">
        <v>3050</v>
      </c>
      <c r="L45" s="323">
        <v>3010.75</v>
      </c>
      <c r="M45" s="323">
        <v>12.872339999999999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172.65</v>
      </c>
      <c r="D46" s="324">
        <v>173.06666666666669</v>
      </c>
      <c r="E46" s="324">
        <v>171.68333333333339</v>
      </c>
      <c r="F46" s="324">
        <v>170.7166666666667</v>
      </c>
      <c r="G46" s="324">
        <v>169.3333333333334</v>
      </c>
      <c r="H46" s="324">
        <v>174.03333333333339</v>
      </c>
      <c r="I46" s="324">
        <v>175.41666666666666</v>
      </c>
      <c r="J46" s="324">
        <v>176.38333333333338</v>
      </c>
      <c r="K46" s="323">
        <v>174.45</v>
      </c>
      <c r="L46" s="323">
        <v>172.1</v>
      </c>
      <c r="M46" s="323">
        <v>1.35992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2039.25</v>
      </c>
      <c r="D47" s="324">
        <v>2021.2166666666665</v>
      </c>
      <c r="E47" s="324">
        <v>1993.083333333333</v>
      </c>
      <c r="F47" s="324">
        <v>1946.9166666666665</v>
      </c>
      <c r="G47" s="324">
        <v>1918.7833333333331</v>
      </c>
      <c r="H47" s="324">
        <v>2067.3833333333332</v>
      </c>
      <c r="I47" s="324">
        <v>2095.5166666666664</v>
      </c>
      <c r="J47" s="324">
        <v>2141.6833333333329</v>
      </c>
      <c r="K47" s="323">
        <v>2049.35</v>
      </c>
      <c r="L47" s="323">
        <v>1975.05</v>
      </c>
      <c r="M47" s="323">
        <v>3.4428399999999999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2664.1</v>
      </c>
      <c r="D48" s="324">
        <v>2649.0666666666666</v>
      </c>
      <c r="E48" s="324">
        <v>2615.2833333333333</v>
      </c>
      <c r="F48" s="324">
        <v>2566.4666666666667</v>
      </c>
      <c r="G48" s="324">
        <v>2532.6833333333334</v>
      </c>
      <c r="H48" s="324">
        <v>2697.8833333333332</v>
      </c>
      <c r="I48" s="324">
        <v>2731.6666666666661</v>
      </c>
      <c r="J48" s="324">
        <v>2780.4833333333331</v>
      </c>
      <c r="K48" s="323">
        <v>2682.85</v>
      </c>
      <c r="L48" s="323">
        <v>2600.25</v>
      </c>
      <c r="M48" s="323">
        <v>0.12383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1685.1</v>
      </c>
      <c r="D49" s="324">
        <v>1671</v>
      </c>
      <c r="E49" s="324">
        <v>1645.1</v>
      </c>
      <c r="F49" s="324">
        <v>1605.1</v>
      </c>
      <c r="G49" s="324">
        <v>1579.1999999999998</v>
      </c>
      <c r="H49" s="324">
        <v>1711</v>
      </c>
      <c r="I49" s="324">
        <v>1736.9</v>
      </c>
      <c r="J49" s="324">
        <v>1776.9</v>
      </c>
      <c r="K49" s="323">
        <v>1696.9</v>
      </c>
      <c r="L49" s="323">
        <v>1631</v>
      </c>
      <c r="M49" s="323">
        <v>3.0877500000000002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9913.7999999999993</v>
      </c>
      <c r="D50" s="324">
        <v>9855.2833333333328</v>
      </c>
      <c r="E50" s="324">
        <v>9710.5666666666657</v>
      </c>
      <c r="F50" s="324">
        <v>9507.3333333333321</v>
      </c>
      <c r="G50" s="324">
        <v>9362.616666666665</v>
      </c>
      <c r="H50" s="324">
        <v>10058.516666666666</v>
      </c>
      <c r="I50" s="324">
        <v>10203.233333333334</v>
      </c>
      <c r="J50" s="324">
        <v>10406.466666666667</v>
      </c>
      <c r="K50" s="323">
        <v>10000</v>
      </c>
      <c r="L50" s="323">
        <v>9652.0499999999993</v>
      </c>
      <c r="M50" s="323">
        <v>0.97721999999999998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1178.8499999999999</v>
      </c>
      <c r="D51" s="324">
        <v>1178.4666666666667</v>
      </c>
      <c r="E51" s="324">
        <v>1162.0333333333333</v>
      </c>
      <c r="F51" s="324">
        <v>1145.2166666666667</v>
      </c>
      <c r="G51" s="324">
        <v>1128.7833333333333</v>
      </c>
      <c r="H51" s="324">
        <v>1195.2833333333333</v>
      </c>
      <c r="I51" s="324">
        <v>1211.7166666666667</v>
      </c>
      <c r="J51" s="324">
        <v>1228.5333333333333</v>
      </c>
      <c r="K51" s="323">
        <v>1194.9000000000001</v>
      </c>
      <c r="L51" s="323">
        <v>1161.6500000000001</v>
      </c>
      <c r="M51" s="323">
        <v>16.070350000000001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637.5</v>
      </c>
      <c r="D52" s="324">
        <v>632.31666666666672</v>
      </c>
      <c r="E52" s="324">
        <v>624.68333333333339</v>
      </c>
      <c r="F52" s="324">
        <v>611.86666666666667</v>
      </c>
      <c r="G52" s="324">
        <v>604.23333333333335</v>
      </c>
      <c r="H52" s="324">
        <v>645.13333333333344</v>
      </c>
      <c r="I52" s="324">
        <v>652.76666666666688</v>
      </c>
      <c r="J52" s="324">
        <v>665.58333333333348</v>
      </c>
      <c r="K52" s="323">
        <v>639.95000000000005</v>
      </c>
      <c r="L52" s="323">
        <v>619.5</v>
      </c>
      <c r="M52" s="323">
        <v>17.850739999999998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426.6</v>
      </c>
      <c r="D53" s="324">
        <v>428.4666666666667</v>
      </c>
      <c r="E53" s="324">
        <v>422.53333333333342</v>
      </c>
      <c r="F53" s="324">
        <v>418.4666666666667</v>
      </c>
      <c r="G53" s="324">
        <v>412.53333333333342</v>
      </c>
      <c r="H53" s="324">
        <v>432.53333333333342</v>
      </c>
      <c r="I53" s="324">
        <v>438.4666666666667</v>
      </c>
      <c r="J53" s="324">
        <v>442.53333333333342</v>
      </c>
      <c r="K53" s="323">
        <v>434.4</v>
      </c>
      <c r="L53" s="323">
        <v>424.4</v>
      </c>
      <c r="M53" s="323">
        <v>3.18398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723.85</v>
      </c>
      <c r="D54" s="324">
        <v>719.65</v>
      </c>
      <c r="E54" s="324">
        <v>713.3</v>
      </c>
      <c r="F54" s="324">
        <v>702.75</v>
      </c>
      <c r="G54" s="324">
        <v>696.4</v>
      </c>
      <c r="H54" s="324">
        <v>730.19999999999993</v>
      </c>
      <c r="I54" s="324">
        <v>736.55000000000007</v>
      </c>
      <c r="J54" s="324">
        <v>747.09999999999991</v>
      </c>
      <c r="K54" s="323">
        <v>726</v>
      </c>
      <c r="L54" s="323">
        <v>709.1</v>
      </c>
      <c r="M54" s="323">
        <v>100.3817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3569.8</v>
      </c>
      <c r="D55" s="324">
        <v>3547.6666666666665</v>
      </c>
      <c r="E55" s="324">
        <v>3503.1333333333332</v>
      </c>
      <c r="F55" s="324">
        <v>3436.4666666666667</v>
      </c>
      <c r="G55" s="324">
        <v>3391.9333333333334</v>
      </c>
      <c r="H55" s="324">
        <v>3614.333333333333</v>
      </c>
      <c r="I55" s="324">
        <v>3658.8666666666668</v>
      </c>
      <c r="J55" s="324">
        <v>3725.5333333333328</v>
      </c>
      <c r="K55" s="323">
        <v>3592.2</v>
      </c>
      <c r="L55" s="323">
        <v>3481</v>
      </c>
      <c r="M55" s="323">
        <v>2.6298699999999999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161.19999999999999</v>
      </c>
      <c r="D56" s="324">
        <v>160.6</v>
      </c>
      <c r="E56" s="324">
        <v>159.6</v>
      </c>
      <c r="F56" s="324">
        <v>158</v>
      </c>
      <c r="G56" s="324">
        <v>157</v>
      </c>
      <c r="H56" s="324">
        <v>162.19999999999999</v>
      </c>
      <c r="I56" s="324">
        <v>163.19999999999999</v>
      </c>
      <c r="J56" s="324">
        <v>164.79999999999998</v>
      </c>
      <c r="K56" s="323">
        <v>161.6</v>
      </c>
      <c r="L56" s="323">
        <v>159</v>
      </c>
      <c r="M56" s="323">
        <v>4.38009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1022.7</v>
      </c>
      <c r="D57" s="324">
        <v>1018.9833333333332</v>
      </c>
      <c r="E57" s="324">
        <v>1004.4166666666665</v>
      </c>
      <c r="F57" s="324">
        <v>986.13333333333333</v>
      </c>
      <c r="G57" s="324">
        <v>971.56666666666661</v>
      </c>
      <c r="H57" s="324">
        <v>1037.2666666666664</v>
      </c>
      <c r="I57" s="324">
        <v>1051.8333333333333</v>
      </c>
      <c r="J57" s="324">
        <v>1070.1166666666663</v>
      </c>
      <c r="K57" s="323">
        <v>1033.55</v>
      </c>
      <c r="L57" s="323">
        <v>1000.7</v>
      </c>
      <c r="M57" s="323">
        <v>3.3896999999999999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16124.85</v>
      </c>
      <c r="D58" s="324">
        <v>16071.966666666665</v>
      </c>
      <c r="E58" s="324">
        <v>15903.933333333331</v>
      </c>
      <c r="F58" s="324">
        <v>15683.016666666665</v>
      </c>
      <c r="G58" s="324">
        <v>15514.98333333333</v>
      </c>
      <c r="H58" s="324">
        <v>16292.883333333331</v>
      </c>
      <c r="I58" s="324">
        <v>16460.916666666668</v>
      </c>
      <c r="J58" s="324">
        <v>16681.833333333332</v>
      </c>
      <c r="K58" s="323">
        <v>16240</v>
      </c>
      <c r="L58" s="323">
        <v>15851.05</v>
      </c>
      <c r="M58" s="323">
        <v>2.9831699999999999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5068.6499999999996</v>
      </c>
      <c r="D59" s="324">
        <v>5053.3666666666659</v>
      </c>
      <c r="E59" s="324">
        <v>5015.7833333333319</v>
      </c>
      <c r="F59" s="324">
        <v>4962.9166666666661</v>
      </c>
      <c r="G59" s="324">
        <v>4925.3333333333321</v>
      </c>
      <c r="H59" s="324">
        <v>5106.2333333333318</v>
      </c>
      <c r="I59" s="324">
        <v>5143.8166666666657</v>
      </c>
      <c r="J59" s="324">
        <v>5196.6833333333316</v>
      </c>
      <c r="K59" s="323">
        <v>5090.95</v>
      </c>
      <c r="L59" s="323">
        <v>5000.5</v>
      </c>
      <c r="M59" s="323">
        <v>0.19442999999999999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6840.6</v>
      </c>
      <c r="D60" s="324">
        <v>6827.7833333333328</v>
      </c>
      <c r="E60" s="324">
        <v>6756.1666666666661</v>
      </c>
      <c r="F60" s="324">
        <v>6671.7333333333336</v>
      </c>
      <c r="G60" s="324">
        <v>6600.1166666666668</v>
      </c>
      <c r="H60" s="324">
        <v>6912.2166666666653</v>
      </c>
      <c r="I60" s="324">
        <v>6983.8333333333321</v>
      </c>
      <c r="J60" s="324">
        <v>7068.2666666666646</v>
      </c>
      <c r="K60" s="323">
        <v>6899.4</v>
      </c>
      <c r="L60" s="323">
        <v>6743.35</v>
      </c>
      <c r="M60" s="323">
        <v>16.33596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3081.25</v>
      </c>
      <c r="D61" s="324">
        <v>3043.7666666666664</v>
      </c>
      <c r="E61" s="324">
        <v>2962.5333333333328</v>
      </c>
      <c r="F61" s="324">
        <v>2843.8166666666666</v>
      </c>
      <c r="G61" s="324">
        <v>2762.583333333333</v>
      </c>
      <c r="H61" s="324">
        <v>3162.4833333333327</v>
      </c>
      <c r="I61" s="324">
        <v>3243.7166666666662</v>
      </c>
      <c r="J61" s="324">
        <v>3362.4333333333325</v>
      </c>
      <c r="K61" s="323">
        <v>3125</v>
      </c>
      <c r="L61" s="323">
        <v>2925.05</v>
      </c>
      <c r="M61" s="323">
        <v>3.89852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2059.1</v>
      </c>
      <c r="D62" s="324">
        <v>2050.4</v>
      </c>
      <c r="E62" s="324">
        <v>2030.8000000000002</v>
      </c>
      <c r="F62" s="324">
        <v>2002.5</v>
      </c>
      <c r="G62" s="324">
        <v>1982.9</v>
      </c>
      <c r="H62" s="324">
        <v>2078.7000000000003</v>
      </c>
      <c r="I62" s="324">
        <v>2098.2999999999997</v>
      </c>
      <c r="J62" s="324">
        <v>2126.6000000000004</v>
      </c>
      <c r="K62" s="323">
        <v>2070</v>
      </c>
      <c r="L62" s="323">
        <v>2022.1</v>
      </c>
      <c r="M62" s="323">
        <v>2.5567899999999999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485.5</v>
      </c>
      <c r="D63" s="324">
        <v>482.06666666666666</v>
      </c>
      <c r="E63" s="324">
        <v>474.68333333333334</v>
      </c>
      <c r="F63" s="324">
        <v>463.86666666666667</v>
      </c>
      <c r="G63" s="324">
        <v>456.48333333333335</v>
      </c>
      <c r="H63" s="324">
        <v>492.88333333333333</v>
      </c>
      <c r="I63" s="324">
        <v>500.26666666666665</v>
      </c>
      <c r="J63" s="324">
        <v>511.08333333333331</v>
      </c>
      <c r="K63" s="323">
        <v>489.45</v>
      </c>
      <c r="L63" s="323">
        <v>471.25</v>
      </c>
      <c r="M63" s="323">
        <v>63.484789999999997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294.45</v>
      </c>
      <c r="D64" s="324">
        <v>291.3</v>
      </c>
      <c r="E64" s="324">
        <v>286.65000000000003</v>
      </c>
      <c r="F64" s="324">
        <v>278.85000000000002</v>
      </c>
      <c r="G64" s="324">
        <v>274.20000000000005</v>
      </c>
      <c r="H64" s="324">
        <v>299.10000000000002</v>
      </c>
      <c r="I64" s="324">
        <v>303.75</v>
      </c>
      <c r="J64" s="324">
        <v>311.55</v>
      </c>
      <c r="K64" s="323">
        <v>295.95</v>
      </c>
      <c r="L64" s="323">
        <v>283.5</v>
      </c>
      <c r="M64" s="323">
        <v>100.63462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107.7</v>
      </c>
      <c r="D65" s="324">
        <v>107.78333333333335</v>
      </c>
      <c r="E65" s="324">
        <v>106.86666666666669</v>
      </c>
      <c r="F65" s="324">
        <v>106.03333333333335</v>
      </c>
      <c r="G65" s="324">
        <v>105.11666666666669</v>
      </c>
      <c r="H65" s="324">
        <v>108.61666666666669</v>
      </c>
      <c r="I65" s="324">
        <v>109.53333333333335</v>
      </c>
      <c r="J65" s="324">
        <v>110.36666666666669</v>
      </c>
      <c r="K65" s="323">
        <v>108.7</v>
      </c>
      <c r="L65" s="323">
        <v>106.95</v>
      </c>
      <c r="M65" s="323">
        <v>279.85665999999998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48.45</v>
      </c>
      <c r="D66" s="324">
        <v>48.316666666666663</v>
      </c>
      <c r="E66" s="324">
        <v>47.983333333333327</v>
      </c>
      <c r="F66" s="324">
        <v>47.516666666666666</v>
      </c>
      <c r="G66" s="324">
        <v>47.18333333333333</v>
      </c>
      <c r="H66" s="324">
        <v>48.783333333333324</v>
      </c>
      <c r="I66" s="324">
        <v>49.116666666666667</v>
      </c>
      <c r="J66" s="324">
        <v>49.583333333333321</v>
      </c>
      <c r="K66" s="323">
        <v>48.65</v>
      </c>
      <c r="L66" s="323">
        <v>47.85</v>
      </c>
      <c r="M66" s="323">
        <v>31.885069999999999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2850</v>
      </c>
      <c r="D67" s="324">
        <v>2853.15</v>
      </c>
      <c r="E67" s="324">
        <v>2810.8</v>
      </c>
      <c r="F67" s="324">
        <v>2771.6</v>
      </c>
      <c r="G67" s="324">
        <v>2729.25</v>
      </c>
      <c r="H67" s="324">
        <v>2892.3500000000004</v>
      </c>
      <c r="I67" s="324">
        <v>2934.7</v>
      </c>
      <c r="J67" s="324">
        <v>2973.9000000000005</v>
      </c>
      <c r="K67" s="323">
        <v>2895.5</v>
      </c>
      <c r="L67" s="323">
        <v>2813.95</v>
      </c>
      <c r="M67" s="323">
        <v>0.64275000000000004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1911.5</v>
      </c>
      <c r="D68" s="324">
        <v>1888</v>
      </c>
      <c r="E68" s="324">
        <v>1860</v>
      </c>
      <c r="F68" s="324">
        <v>1808.5</v>
      </c>
      <c r="G68" s="324">
        <v>1780.5</v>
      </c>
      <c r="H68" s="324">
        <v>1939.5</v>
      </c>
      <c r="I68" s="324">
        <v>1967.5</v>
      </c>
      <c r="J68" s="324">
        <v>2019</v>
      </c>
      <c r="K68" s="323">
        <v>1916</v>
      </c>
      <c r="L68" s="323">
        <v>1836.5</v>
      </c>
      <c r="M68" s="323">
        <v>7.47417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4377.8999999999996</v>
      </c>
      <c r="D69" s="324">
        <v>4372.6333333333332</v>
      </c>
      <c r="E69" s="324">
        <v>4335.2666666666664</v>
      </c>
      <c r="F69" s="324">
        <v>4292.6333333333332</v>
      </c>
      <c r="G69" s="324">
        <v>4255.2666666666664</v>
      </c>
      <c r="H69" s="324">
        <v>4415.2666666666664</v>
      </c>
      <c r="I69" s="324">
        <v>4452.6333333333332</v>
      </c>
      <c r="J69" s="324">
        <v>4495.2666666666664</v>
      </c>
      <c r="K69" s="323">
        <v>4410</v>
      </c>
      <c r="L69" s="323">
        <v>4330</v>
      </c>
      <c r="M69" s="323">
        <v>9.0920000000000001E-2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918.05</v>
      </c>
      <c r="D70" s="324">
        <v>917.66666666666663</v>
      </c>
      <c r="E70" s="324">
        <v>907.33333333333326</v>
      </c>
      <c r="F70" s="324">
        <v>896.61666666666667</v>
      </c>
      <c r="G70" s="324">
        <v>886.2833333333333</v>
      </c>
      <c r="H70" s="324">
        <v>928.38333333333321</v>
      </c>
      <c r="I70" s="324">
        <v>938.71666666666647</v>
      </c>
      <c r="J70" s="324">
        <v>949.43333333333317</v>
      </c>
      <c r="K70" s="323">
        <v>928</v>
      </c>
      <c r="L70" s="323">
        <v>906.95</v>
      </c>
      <c r="M70" s="323">
        <v>0.68396000000000001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555.1</v>
      </c>
      <c r="D71" s="324">
        <v>548.61666666666667</v>
      </c>
      <c r="E71" s="324">
        <v>524.48333333333335</v>
      </c>
      <c r="F71" s="324">
        <v>493.86666666666667</v>
      </c>
      <c r="G71" s="324">
        <v>469.73333333333335</v>
      </c>
      <c r="H71" s="324">
        <v>579.23333333333335</v>
      </c>
      <c r="I71" s="324">
        <v>603.36666666666679</v>
      </c>
      <c r="J71" s="324">
        <v>633.98333333333335</v>
      </c>
      <c r="K71" s="323">
        <v>572.75</v>
      </c>
      <c r="L71" s="323">
        <v>518</v>
      </c>
      <c r="M71" s="323">
        <v>40.016590000000001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209</v>
      </c>
      <c r="D72" s="324">
        <v>208.5</v>
      </c>
      <c r="E72" s="324">
        <v>207.1</v>
      </c>
      <c r="F72" s="324">
        <v>205.2</v>
      </c>
      <c r="G72" s="324">
        <v>203.79999999999998</v>
      </c>
      <c r="H72" s="324">
        <v>210.4</v>
      </c>
      <c r="I72" s="324">
        <v>211.79999999999998</v>
      </c>
      <c r="J72" s="324">
        <v>213.70000000000002</v>
      </c>
      <c r="K72" s="323">
        <v>209.9</v>
      </c>
      <c r="L72" s="323">
        <v>206.6</v>
      </c>
      <c r="M72" s="323">
        <v>78.853819999999999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1533.85</v>
      </c>
      <c r="D73" s="324">
        <v>1539.6166666666668</v>
      </c>
      <c r="E73" s="324">
        <v>1519.2333333333336</v>
      </c>
      <c r="F73" s="324">
        <v>1504.6166666666668</v>
      </c>
      <c r="G73" s="324">
        <v>1484.2333333333336</v>
      </c>
      <c r="H73" s="324">
        <v>1554.2333333333336</v>
      </c>
      <c r="I73" s="324">
        <v>1574.6166666666668</v>
      </c>
      <c r="J73" s="324">
        <v>1589.2333333333336</v>
      </c>
      <c r="K73" s="323">
        <v>1560</v>
      </c>
      <c r="L73" s="323">
        <v>1525</v>
      </c>
      <c r="M73" s="323">
        <v>1.1276299999999999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705.8</v>
      </c>
      <c r="D74" s="324">
        <v>702.91666666666663</v>
      </c>
      <c r="E74" s="324">
        <v>698.88333333333321</v>
      </c>
      <c r="F74" s="324">
        <v>691.96666666666658</v>
      </c>
      <c r="G74" s="324">
        <v>687.93333333333317</v>
      </c>
      <c r="H74" s="324">
        <v>709.83333333333326</v>
      </c>
      <c r="I74" s="324">
        <v>713.86666666666679</v>
      </c>
      <c r="J74" s="324">
        <v>720.7833333333333</v>
      </c>
      <c r="K74" s="323">
        <v>706.95</v>
      </c>
      <c r="L74" s="323">
        <v>696</v>
      </c>
      <c r="M74" s="323">
        <v>6.7876799999999999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674.95</v>
      </c>
      <c r="D75" s="324">
        <v>669.66666666666663</v>
      </c>
      <c r="E75" s="324">
        <v>662.43333333333328</v>
      </c>
      <c r="F75" s="324">
        <v>649.91666666666663</v>
      </c>
      <c r="G75" s="324">
        <v>642.68333333333328</v>
      </c>
      <c r="H75" s="324">
        <v>682.18333333333328</v>
      </c>
      <c r="I75" s="324">
        <v>689.41666666666663</v>
      </c>
      <c r="J75" s="324">
        <v>701.93333333333328</v>
      </c>
      <c r="K75" s="323">
        <v>676.9</v>
      </c>
      <c r="L75" s="323">
        <v>657.15</v>
      </c>
      <c r="M75" s="323">
        <v>10.94758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12641.95</v>
      </c>
      <c r="D76" s="324">
        <v>12825.366666666667</v>
      </c>
      <c r="E76" s="324">
        <v>12366.583333333334</v>
      </c>
      <c r="F76" s="324">
        <v>12091.216666666667</v>
      </c>
      <c r="G76" s="324">
        <v>11632.433333333334</v>
      </c>
      <c r="H76" s="324">
        <v>13100.733333333334</v>
      </c>
      <c r="I76" s="324">
        <v>13559.516666666666</v>
      </c>
      <c r="J76" s="324">
        <v>13834.883333333333</v>
      </c>
      <c r="K76" s="323">
        <v>13284.15</v>
      </c>
      <c r="L76" s="323">
        <v>12550</v>
      </c>
      <c r="M76" s="323">
        <v>4.8079999999999998E-2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712</v>
      </c>
      <c r="D77" s="324">
        <v>710.83333333333337</v>
      </c>
      <c r="E77" s="324">
        <v>706.16666666666674</v>
      </c>
      <c r="F77" s="324">
        <v>700.33333333333337</v>
      </c>
      <c r="G77" s="324">
        <v>695.66666666666674</v>
      </c>
      <c r="H77" s="324">
        <v>716.66666666666674</v>
      </c>
      <c r="I77" s="324">
        <v>721.33333333333348</v>
      </c>
      <c r="J77" s="324">
        <v>727.16666666666674</v>
      </c>
      <c r="K77" s="323">
        <v>715.5</v>
      </c>
      <c r="L77" s="323">
        <v>705</v>
      </c>
      <c r="M77" s="323">
        <v>38.437060000000002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51.2</v>
      </c>
      <c r="D78" s="324">
        <v>51.04999999999999</v>
      </c>
      <c r="E78" s="324">
        <v>50.699999999999982</v>
      </c>
      <c r="F78" s="324">
        <v>50.199999999999989</v>
      </c>
      <c r="G78" s="324">
        <v>49.84999999999998</v>
      </c>
      <c r="H78" s="324">
        <v>51.549999999999983</v>
      </c>
      <c r="I78" s="324">
        <v>51.899999999999991</v>
      </c>
      <c r="J78" s="324">
        <v>52.399999999999984</v>
      </c>
      <c r="K78" s="323">
        <v>51.4</v>
      </c>
      <c r="L78" s="323">
        <v>50.55</v>
      </c>
      <c r="M78" s="323">
        <v>164.57525999999999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329.2</v>
      </c>
      <c r="D79" s="324">
        <v>329.18333333333334</v>
      </c>
      <c r="E79" s="324">
        <v>327.51666666666665</v>
      </c>
      <c r="F79" s="324">
        <v>325.83333333333331</v>
      </c>
      <c r="G79" s="324">
        <v>324.16666666666663</v>
      </c>
      <c r="H79" s="324">
        <v>330.86666666666667</v>
      </c>
      <c r="I79" s="324">
        <v>332.5333333333333</v>
      </c>
      <c r="J79" s="324">
        <v>334.2166666666667</v>
      </c>
      <c r="K79" s="323">
        <v>330.85</v>
      </c>
      <c r="L79" s="323">
        <v>327.5</v>
      </c>
      <c r="M79" s="323">
        <v>14.61561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1104.0999999999999</v>
      </c>
      <c r="D80" s="324">
        <v>1102.0666666666666</v>
      </c>
      <c r="E80" s="324">
        <v>1085.1333333333332</v>
      </c>
      <c r="F80" s="324">
        <v>1066.1666666666665</v>
      </c>
      <c r="G80" s="324">
        <v>1049.2333333333331</v>
      </c>
      <c r="H80" s="324">
        <v>1121.0333333333333</v>
      </c>
      <c r="I80" s="324">
        <v>1137.9666666666667</v>
      </c>
      <c r="J80" s="324">
        <v>1156.9333333333334</v>
      </c>
      <c r="K80" s="323">
        <v>1119</v>
      </c>
      <c r="L80" s="323">
        <v>1083.0999999999999</v>
      </c>
      <c r="M80" s="323">
        <v>2.1625800000000002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6198.5</v>
      </c>
      <c r="D81" s="324">
        <v>6194.916666666667</v>
      </c>
      <c r="E81" s="324">
        <v>6139.8333333333339</v>
      </c>
      <c r="F81" s="324">
        <v>6081.166666666667</v>
      </c>
      <c r="G81" s="324">
        <v>6026.0833333333339</v>
      </c>
      <c r="H81" s="324">
        <v>6253.5833333333339</v>
      </c>
      <c r="I81" s="324">
        <v>6308.6666666666679</v>
      </c>
      <c r="J81" s="324">
        <v>6367.3333333333339</v>
      </c>
      <c r="K81" s="323">
        <v>6250</v>
      </c>
      <c r="L81" s="323">
        <v>6136.25</v>
      </c>
      <c r="M81" s="323">
        <v>4.9410000000000003E-2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980.4</v>
      </c>
      <c r="D82" s="324">
        <v>982.70000000000016</v>
      </c>
      <c r="E82" s="324">
        <v>965.40000000000032</v>
      </c>
      <c r="F82" s="324">
        <v>950.4000000000002</v>
      </c>
      <c r="G82" s="324">
        <v>933.10000000000036</v>
      </c>
      <c r="H82" s="324">
        <v>997.70000000000027</v>
      </c>
      <c r="I82" s="324">
        <v>1015.0000000000002</v>
      </c>
      <c r="J82" s="324">
        <v>1030.0000000000002</v>
      </c>
      <c r="K82" s="323">
        <v>1000</v>
      </c>
      <c r="L82" s="323">
        <v>967.7</v>
      </c>
      <c r="M82" s="323">
        <v>2.8203100000000001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14081.6</v>
      </c>
      <c r="D83" s="324">
        <v>14107.166666666666</v>
      </c>
      <c r="E83" s="324">
        <v>13980.433333333332</v>
      </c>
      <c r="F83" s="324">
        <v>13879.266666666666</v>
      </c>
      <c r="G83" s="324">
        <v>13752.533333333333</v>
      </c>
      <c r="H83" s="324">
        <v>14208.333333333332</v>
      </c>
      <c r="I83" s="324">
        <v>14335.066666666666</v>
      </c>
      <c r="J83" s="324">
        <v>14436.233333333332</v>
      </c>
      <c r="K83" s="323">
        <v>14233.9</v>
      </c>
      <c r="L83" s="323">
        <v>14006</v>
      </c>
      <c r="M83" s="323">
        <v>1.04762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356.3</v>
      </c>
      <c r="D84" s="324">
        <v>354.7166666666667</v>
      </c>
      <c r="E84" s="324">
        <v>351.73333333333341</v>
      </c>
      <c r="F84" s="324">
        <v>347.16666666666669</v>
      </c>
      <c r="G84" s="324">
        <v>344.18333333333339</v>
      </c>
      <c r="H84" s="324">
        <v>359.28333333333342</v>
      </c>
      <c r="I84" s="324">
        <v>362.26666666666677</v>
      </c>
      <c r="J84" s="324">
        <v>366.83333333333343</v>
      </c>
      <c r="K84" s="323">
        <v>357.7</v>
      </c>
      <c r="L84" s="323">
        <v>350.15</v>
      </c>
      <c r="M84" s="323">
        <v>47.224919999999997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479</v>
      </c>
      <c r="D85" s="324">
        <v>477.23333333333335</v>
      </c>
      <c r="E85" s="324">
        <v>470.4666666666667</v>
      </c>
      <c r="F85" s="324">
        <v>461.93333333333334</v>
      </c>
      <c r="G85" s="324">
        <v>455.16666666666669</v>
      </c>
      <c r="H85" s="324">
        <v>485.76666666666671</v>
      </c>
      <c r="I85" s="324">
        <v>492.53333333333336</v>
      </c>
      <c r="J85" s="324">
        <v>501.06666666666672</v>
      </c>
      <c r="K85" s="323">
        <v>484</v>
      </c>
      <c r="L85" s="323">
        <v>468.7</v>
      </c>
      <c r="M85" s="323">
        <v>4.3750099999999996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3313.65</v>
      </c>
      <c r="D86" s="324">
        <v>3288.0833333333335</v>
      </c>
      <c r="E86" s="324">
        <v>3257.8166666666671</v>
      </c>
      <c r="F86" s="324">
        <v>3201.9833333333336</v>
      </c>
      <c r="G86" s="324">
        <v>3171.7166666666672</v>
      </c>
      <c r="H86" s="324">
        <v>3343.916666666667</v>
      </c>
      <c r="I86" s="324">
        <v>3374.1833333333334</v>
      </c>
      <c r="J86" s="324">
        <v>3430.0166666666669</v>
      </c>
      <c r="K86" s="323">
        <v>3318.35</v>
      </c>
      <c r="L86" s="323">
        <v>3232.25</v>
      </c>
      <c r="M86" s="323">
        <v>2.3952200000000001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2964.55</v>
      </c>
      <c r="D87" s="324">
        <v>2978.1833333333329</v>
      </c>
      <c r="E87" s="324">
        <v>2911.3666666666659</v>
      </c>
      <c r="F87" s="324">
        <v>2858.1833333333329</v>
      </c>
      <c r="G87" s="324">
        <v>2791.3666666666659</v>
      </c>
      <c r="H87" s="324">
        <v>3031.3666666666659</v>
      </c>
      <c r="I87" s="324">
        <v>3098.1833333333325</v>
      </c>
      <c r="J87" s="324">
        <v>3151.3666666666659</v>
      </c>
      <c r="K87" s="323">
        <v>3045</v>
      </c>
      <c r="L87" s="323">
        <v>2925</v>
      </c>
      <c r="M87" s="323">
        <v>16.436910000000001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442.5</v>
      </c>
      <c r="D88" s="324">
        <v>444.16666666666669</v>
      </c>
      <c r="E88" s="324">
        <v>438.33333333333337</v>
      </c>
      <c r="F88" s="324">
        <v>434.16666666666669</v>
      </c>
      <c r="G88" s="324">
        <v>428.33333333333337</v>
      </c>
      <c r="H88" s="324">
        <v>448.33333333333337</v>
      </c>
      <c r="I88" s="324">
        <v>454.16666666666674</v>
      </c>
      <c r="J88" s="324">
        <v>458.33333333333337</v>
      </c>
      <c r="K88" s="323">
        <v>450</v>
      </c>
      <c r="L88" s="323">
        <v>440</v>
      </c>
      <c r="M88" s="323">
        <v>13.190469999999999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761.8</v>
      </c>
      <c r="D89" s="324">
        <v>751.26666666666677</v>
      </c>
      <c r="E89" s="324">
        <v>730.53333333333353</v>
      </c>
      <c r="F89" s="324">
        <v>699.26666666666677</v>
      </c>
      <c r="G89" s="324">
        <v>678.53333333333353</v>
      </c>
      <c r="H89" s="324">
        <v>782.53333333333353</v>
      </c>
      <c r="I89" s="324">
        <v>803.26666666666688</v>
      </c>
      <c r="J89" s="324">
        <v>834.53333333333353</v>
      </c>
      <c r="K89" s="323">
        <v>772</v>
      </c>
      <c r="L89" s="323">
        <v>720</v>
      </c>
      <c r="M89" s="323">
        <v>9.4947300000000006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2380.65</v>
      </c>
      <c r="D90" s="324">
        <v>2399.85</v>
      </c>
      <c r="E90" s="324">
        <v>2350.7999999999997</v>
      </c>
      <c r="F90" s="324">
        <v>2320.9499999999998</v>
      </c>
      <c r="G90" s="324">
        <v>2271.8999999999996</v>
      </c>
      <c r="H90" s="324">
        <v>2429.6999999999998</v>
      </c>
      <c r="I90" s="324">
        <v>2478.75</v>
      </c>
      <c r="J90" s="324">
        <v>2508.6</v>
      </c>
      <c r="K90" s="323">
        <v>2448.9</v>
      </c>
      <c r="L90" s="323">
        <v>2370</v>
      </c>
      <c r="M90" s="323">
        <v>2.2501799999999998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224.4</v>
      </c>
      <c r="D91" s="324">
        <v>223.85</v>
      </c>
      <c r="E91" s="324">
        <v>221.85</v>
      </c>
      <c r="F91" s="324">
        <v>219.3</v>
      </c>
      <c r="G91" s="324">
        <v>217.3</v>
      </c>
      <c r="H91" s="324">
        <v>226.39999999999998</v>
      </c>
      <c r="I91" s="324">
        <v>228.39999999999998</v>
      </c>
      <c r="J91" s="324">
        <v>230.94999999999996</v>
      </c>
      <c r="K91" s="323">
        <v>225.85</v>
      </c>
      <c r="L91" s="323">
        <v>221.3</v>
      </c>
      <c r="M91" s="323">
        <v>86.643240000000006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600.35</v>
      </c>
      <c r="D92" s="324">
        <v>593.81666666666661</v>
      </c>
      <c r="E92" s="324">
        <v>585.63333333333321</v>
      </c>
      <c r="F92" s="324">
        <v>570.91666666666663</v>
      </c>
      <c r="G92" s="324">
        <v>562.73333333333323</v>
      </c>
      <c r="H92" s="324">
        <v>608.53333333333319</v>
      </c>
      <c r="I92" s="324">
        <v>616.71666666666658</v>
      </c>
      <c r="J92" s="324">
        <v>631.43333333333317</v>
      </c>
      <c r="K92" s="323">
        <v>602</v>
      </c>
      <c r="L92" s="323">
        <v>579.1</v>
      </c>
      <c r="M92" s="323">
        <v>9.3441200000000002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729.45</v>
      </c>
      <c r="D93" s="324">
        <v>730.5</v>
      </c>
      <c r="E93" s="324">
        <v>725</v>
      </c>
      <c r="F93" s="324">
        <v>720.55</v>
      </c>
      <c r="G93" s="324">
        <v>715.05</v>
      </c>
      <c r="H93" s="324">
        <v>734.95</v>
      </c>
      <c r="I93" s="324">
        <v>740.45</v>
      </c>
      <c r="J93" s="324">
        <v>744.90000000000009</v>
      </c>
      <c r="K93" s="323">
        <v>736</v>
      </c>
      <c r="L93" s="323">
        <v>726.05</v>
      </c>
      <c r="M93" s="323">
        <v>0.32919999999999999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778.65</v>
      </c>
      <c r="D94" s="324">
        <v>789.05000000000007</v>
      </c>
      <c r="E94" s="324">
        <v>762.10000000000014</v>
      </c>
      <c r="F94" s="324">
        <v>745.55000000000007</v>
      </c>
      <c r="G94" s="324">
        <v>718.60000000000014</v>
      </c>
      <c r="H94" s="324">
        <v>805.60000000000014</v>
      </c>
      <c r="I94" s="324">
        <v>832.55000000000018</v>
      </c>
      <c r="J94" s="324">
        <v>849.10000000000014</v>
      </c>
      <c r="K94" s="323">
        <v>816</v>
      </c>
      <c r="L94" s="323">
        <v>772.5</v>
      </c>
      <c r="M94" s="323">
        <v>1.5033099999999999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105.9</v>
      </c>
      <c r="D95" s="324">
        <v>106.14999999999999</v>
      </c>
      <c r="E95" s="324">
        <v>105.49999999999999</v>
      </c>
      <c r="F95" s="324">
        <v>105.1</v>
      </c>
      <c r="G95" s="324">
        <v>104.44999999999999</v>
      </c>
      <c r="H95" s="324">
        <v>106.54999999999998</v>
      </c>
      <c r="I95" s="324">
        <v>107.19999999999999</v>
      </c>
      <c r="J95" s="324">
        <v>107.59999999999998</v>
      </c>
      <c r="K95" s="323">
        <v>106.8</v>
      </c>
      <c r="L95" s="323">
        <v>105.75</v>
      </c>
      <c r="M95" s="323">
        <v>9.1484000000000005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393.45</v>
      </c>
      <c r="D96" s="324">
        <v>394.14999999999992</v>
      </c>
      <c r="E96" s="324">
        <v>389.39999999999986</v>
      </c>
      <c r="F96" s="324">
        <v>385.34999999999997</v>
      </c>
      <c r="G96" s="324">
        <v>380.59999999999991</v>
      </c>
      <c r="H96" s="324">
        <v>398.19999999999982</v>
      </c>
      <c r="I96" s="324">
        <v>402.94999999999993</v>
      </c>
      <c r="J96" s="324">
        <v>406.99999999999977</v>
      </c>
      <c r="K96" s="323">
        <v>398.9</v>
      </c>
      <c r="L96" s="323">
        <v>390.1</v>
      </c>
      <c r="M96" s="323">
        <v>2.0007199999999998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1547.2</v>
      </c>
      <c r="D97" s="324">
        <v>1556.4333333333334</v>
      </c>
      <c r="E97" s="324">
        <v>1527.4166666666667</v>
      </c>
      <c r="F97" s="324">
        <v>1507.6333333333334</v>
      </c>
      <c r="G97" s="324">
        <v>1478.6166666666668</v>
      </c>
      <c r="H97" s="324">
        <v>1576.2166666666667</v>
      </c>
      <c r="I97" s="324">
        <v>1605.2333333333331</v>
      </c>
      <c r="J97" s="324">
        <v>1625.0166666666667</v>
      </c>
      <c r="K97" s="323">
        <v>1585.45</v>
      </c>
      <c r="L97" s="323">
        <v>1536.65</v>
      </c>
      <c r="M97" s="323">
        <v>12.219340000000001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995.15</v>
      </c>
      <c r="D98" s="324">
        <v>1001.6999999999999</v>
      </c>
      <c r="E98" s="324">
        <v>985.44999999999982</v>
      </c>
      <c r="F98" s="324">
        <v>975.74999999999989</v>
      </c>
      <c r="G98" s="324">
        <v>959.49999999999977</v>
      </c>
      <c r="H98" s="324">
        <v>1011.3999999999999</v>
      </c>
      <c r="I98" s="324">
        <v>1027.6500000000001</v>
      </c>
      <c r="J98" s="324">
        <v>1037.3499999999999</v>
      </c>
      <c r="K98" s="323">
        <v>1017.95</v>
      </c>
      <c r="L98" s="323">
        <v>992</v>
      </c>
      <c r="M98" s="323">
        <v>1.00396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18.5</v>
      </c>
      <c r="D99" s="324">
        <v>18.516666666666666</v>
      </c>
      <c r="E99" s="324">
        <v>18.383333333333333</v>
      </c>
      <c r="F99" s="324">
        <v>18.266666666666666</v>
      </c>
      <c r="G99" s="324">
        <v>18.133333333333333</v>
      </c>
      <c r="H99" s="324">
        <v>18.633333333333333</v>
      </c>
      <c r="I99" s="324">
        <v>18.766666666666666</v>
      </c>
      <c r="J99" s="324">
        <v>18.883333333333333</v>
      </c>
      <c r="K99" s="323">
        <v>18.649999999999999</v>
      </c>
      <c r="L99" s="323">
        <v>18.399999999999999</v>
      </c>
      <c r="M99" s="323">
        <v>15.353009999999999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653.75</v>
      </c>
      <c r="D100" s="324">
        <v>659.18333333333339</v>
      </c>
      <c r="E100" s="324">
        <v>642.71666666666681</v>
      </c>
      <c r="F100" s="324">
        <v>631.68333333333339</v>
      </c>
      <c r="G100" s="324">
        <v>615.21666666666681</v>
      </c>
      <c r="H100" s="324">
        <v>670.21666666666681</v>
      </c>
      <c r="I100" s="324">
        <v>686.68333333333351</v>
      </c>
      <c r="J100" s="324">
        <v>697.71666666666681</v>
      </c>
      <c r="K100" s="323">
        <v>675.65</v>
      </c>
      <c r="L100" s="323">
        <v>648.15</v>
      </c>
      <c r="M100" s="323">
        <v>9.0631199999999996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804.4</v>
      </c>
      <c r="D101" s="324">
        <v>792.4666666666667</v>
      </c>
      <c r="E101" s="324">
        <v>773.93333333333339</v>
      </c>
      <c r="F101" s="324">
        <v>743.4666666666667</v>
      </c>
      <c r="G101" s="324">
        <v>724.93333333333339</v>
      </c>
      <c r="H101" s="324">
        <v>822.93333333333339</v>
      </c>
      <c r="I101" s="324">
        <v>841.4666666666667</v>
      </c>
      <c r="J101" s="324">
        <v>871.93333333333339</v>
      </c>
      <c r="K101" s="323">
        <v>811</v>
      </c>
      <c r="L101" s="323">
        <v>762</v>
      </c>
      <c r="M101" s="323">
        <v>6.0726100000000001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4603.6499999999996</v>
      </c>
      <c r="D102" s="324">
        <v>4570.2166666666662</v>
      </c>
      <c r="E102" s="324">
        <v>4500.4333333333325</v>
      </c>
      <c r="F102" s="324">
        <v>4397.2166666666662</v>
      </c>
      <c r="G102" s="324">
        <v>4327.4333333333325</v>
      </c>
      <c r="H102" s="324">
        <v>4673.4333333333325</v>
      </c>
      <c r="I102" s="324">
        <v>4743.2166666666672</v>
      </c>
      <c r="J102" s="324">
        <v>4846.4333333333325</v>
      </c>
      <c r="K102" s="323">
        <v>4640</v>
      </c>
      <c r="L102" s="323">
        <v>4467</v>
      </c>
      <c r="M102" s="323">
        <v>4.9270000000000001E-2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74.5</v>
      </c>
      <c r="D103" s="324">
        <v>75.233333333333334</v>
      </c>
      <c r="E103" s="324">
        <v>73.566666666666663</v>
      </c>
      <c r="F103" s="324">
        <v>72.633333333333326</v>
      </c>
      <c r="G103" s="324">
        <v>70.966666666666654</v>
      </c>
      <c r="H103" s="324">
        <v>76.166666666666671</v>
      </c>
      <c r="I103" s="324">
        <v>77.833333333333329</v>
      </c>
      <c r="J103" s="324">
        <v>78.76666666666668</v>
      </c>
      <c r="K103" s="323">
        <v>76.900000000000006</v>
      </c>
      <c r="L103" s="323">
        <v>74.3</v>
      </c>
      <c r="M103" s="323">
        <v>31.423030000000001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621.29999999999995</v>
      </c>
      <c r="D104" s="324">
        <v>634.69999999999993</v>
      </c>
      <c r="E104" s="324">
        <v>600.59999999999991</v>
      </c>
      <c r="F104" s="324">
        <v>579.9</v>
      </c>
      <c r="G104" s="324">
        <v>545.79999999999995</v>
      </c>
      <c r="H104" s="324">
        <v>655.39999999999986</v>
      </c>
      <c r="I104" s="324">
        <v>689.5</v>
      </c>
      <c r="J104" s="324">
        <v>710.19999999999982</v>
      </c>
      <c r="K104" s="323">
        <v>668.8</v>
      </c>
      <c r="L104" s="323">
        <v>614</v>
      </c>
      <c r="M104" s="323">
        <v>2.9824000000000002</v>
      </c>
      <c r="N104" s="1"/>
      <c r="O104" s="1"/>
    </row>
    <row r="105" spans="1:15" ht="12.75" customHeight="1">
      <c r="A105" s="30">
        <v>95</v>
      </c>
      <c r="B105" s="342" t="s">
        <v>829</v>
      </c>
      <c r="C105" s="323">
        <v>168.5</v>
      </c>
      <c r="D105" s="324">
        <v>168.85</v>
      </c>
      <c r="E105" s="324">
        <v>165.75</v>
      </c>
      <c r="F105" s="324">
        <v>163</v>
      </c>
      <c r="G105" s="324">
        <v>159.9</v>
      </c>
      <c r="H105" s="324">
        <v>171.6</v>
      </c>
      <c r="I105" s="324">
        <v>174.69999999999996</v>
      </c>
      <c r="J105" s="324">
        <v>177.45</v>
      </c>
      <c r="K105" s="323">
        <v>171.95</v>
      </c>
      <c r="L105" s="323">
        <v>166.1</v>
      </c>
      <c r="M105" s="323">
        <v>7.6624100000000004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273.45</v>
      </c>
      <c r="D106" s="324">
        <v>275.01666666666665</v>
      </c>
      <c r="E106" s="324">
        <v>267.43333333333328</v>
      </c>
      <c r="F106" s="324">
        <v>261.41666666666663</v>
      </c>
      <c r="G106" s="324">
        <v>253.83333333333326</v>
      </c>
      <c r="H106" s="324">
        <v>281.0333333333333</v>
      </c>
      <c r="I106" s="324">
        <v>288.61666666666667</v>
      </c>
      <c r="J106" s="324">
        <v>294.63333333333333</v>
      </c>
      <c r="K106" s="323">
        <v>282.60000000000002</v>
      </c>
      <c r="L106" s="323">
        <v>269</v>
      </c>
      <c r="M106" s="323">
        <v>7.9659000000000004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402.2</v>
      </c>
      <c r="D107" s="324">
        <v>405.23333333333335</v>
      </c>
      <c r="E107" s="324">
        <v>396.51666666666671</v>
      </c>
      <c r="F107" s="324">
        <v>390.83333333333337</v>
      </c>
      <c r="G107" s="324">
        <v>382.11666666666673</v>
      </c>
      <c r="H107" s="324">
        <v>410.91666666666669</v>
      </c>
      <c r="I107" s="324">
        <v>419.63333333333338</v>
      </c>
      <c r="J107" s="324">
        <v>425.31666666666666</v>
      </c>
      <c r="K107" s="323">
        <v>413.95</v>
      </c>
      <c r="L107" s="323">
        <v>399.55</v>
      </c>
      <c r="M107" s="323">
        <v>11.21269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697.4</v>
      </c>
      <c r="D108" s="324">
        <v>700.53333333333342</v>
      </c>
      <c r="E108" s="324">
        <v>687.56666666666683</v>
      </c>
      <c r="F108" s="324">
        <v>677.73333333333346</v>
      </c>
      <c r="G108" s="324">
        <v>664.76666666666688</v>
      </c>
      <c r="H108" s="324">
        <v>710.36666666666679</v>
      </c>
      <c r="I108" s="324">
        <v>723.33333333333326</v>
      </c>
      <c r="J108" s="324">
        <v>733.16666666666674</v>
      </c>
      <c r="K108" s="323">
        <v>713.5</v>
      </c>
      <c r="L108" s="323">
        <v>690.7</v>
      </c>
      <c r="M108" s="323">
        <v>29.413599999999999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594.70000000000005</v>
      </c>
      <c r="D109" s="324">
        <v>594.61666666666667</v>
      </c>
      <c r="E109" s="324">
        <v>588.88333333333333</v>
      </c>
      <c r="F109" s="324">
        <v>583.06666666666661</v>
      </c>
      <c r="G109" s="324">
        <v>577.33333333333326</v>
      </c>
      <c r="H109" s="324">
        <v>600.43333333333339</v>
      </c>
      <c r="I109" s="324">
        <v>606.16666666666674</v>
      </c>
      <c r="J109" s="324">
        <v>611.98333333333346</v>
      </c>
      <c r="K109" s="323">
        <v>600.35</v>
      </c>
      <c r="L109" s="323">
        <v>588.79999999999995</v>
      </c>
      <c r="M109" s="323">
        <v>0.72831999999999997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1055.8</v>
      </c>
      <c r="D110" s="324">
        <v>1060.9833333333333</v>
      </c>
      <c r="E110" s="324">
        <v>1043.9666666666667</v>
      </c>
      <c r="F110" s="324">
        <v>1032.1333333333334</v>
      </c>
      <c r="G110" s="324">
        <v>1015.1166666666668</v>
      </c>
      <c r="H110" s="324">
        <v>1072.8166666666666</v>
      </c>
      <c r="I110" s="324">
        <v>1089.8333333333335</v>
      </c>
      <c r="J110" s="324">
        <v>1101.6666666666665</v>
      </c>
      <c r="K110" s="323">
        <v>1078</v>
      </c>
      <c r="L110" s="323">
        <v>1049.1500000000001</v>
      </c>
      <c r="M110" s="323">
        <v>33.791379999999997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176.9</v>
      </c>
      <c r="D111" s="324">
        <v>175.86666666666667</v>
      </c>
      <c r="E111" s="324">
        <v>173.93333333333334</v>
      </c>
      <c r="F111" s="324">
        <v>170.96666666666667</v>
      </c>
      <c r="G111" s="324">
        <v>169.03333333333333</v>
      </c>
      <c r="H111" s="324">
        <v>178.83333333333334</v>
      </c>
      <c r="I111" s="324">
        <v>180.76666666666668</v>
      </c>
      <c r="J111" s="324">
        <v>183.73333333333335</v>
      </c>
      <c r="K111" s="323">
        <v>177.8</v>
      </c>
      <c r="L111" s="323">
        <v>172.9</v>
      </c>
      <c r="M111" s="323">
        <v>118.46738000000001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304.60000000000002</v>
      </c>
      <c r="D112" s="324">
        <v>307.18333333333334</v>
      </c>
      <c r="E112" s="324">
        <v>301.41666666666669</v>
      </c>
      <c r="F112" s="324">
        <v>298.23333333333335</v>
      </c>
      <c r="G112" s="324">
        <v>292.4666666666667</v>
      </c>
      <c r="H112" s="324">
        <v>310.36666666666667</v>
      </c>
      <c r="I112" s="324">
        <v>316.13333333333333</v>
      </c>
      <c r="J112" s="324">
        <v>319.31666666666666</v>
      </c>
      <c r="K112" s="323">
        <v>312.95</v>
      </c>
      <c r="L112" s="323">
        <v>304</v>
      </c>
      <c r="M112" s="323">
        <v>3.8872300000000002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4350.45</v>
      </c>
      <c r="D113" s="324">
        <v>4303.7833333333328</v>
      </c>
      <c r="E113" s="324">
        <v>4247.6666666666661</v>
      </c>
      <c r="F113" s="324">
        <v>4144.8833333333332</v>
      </c>
      <c r="G113" s="324">
        <v>4088.7666666666664</v>
      </c>
      <c r="H113" s="324">
        <v>4406.5666666666657</v>
      </c>
      <c r="I113" s="324">
        <v>4462.6833333333325</v>
      </c>
      <c r="J113" s="324">
        <v>4565.4666666666653</v>
      </c>
      <c r="K113" s="323">
        <v>4359.8999999999996</v>
      </c>
      <c r="L113" s="323">
        <v>4201</v>
      </c>
      <c r="M113" s="323">
        <v>8.6034699999999997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1530.65</v>
      </c>
      <c r="D114" s="324">
        <v>1522.0666666666666</v>
      </c>
      <c r="E114" s="324">
        <v>1511.1333333333332</v>
      </c>
      <c r="F114" s="324">
        <v>1491.6166666666666</v>
      </c>
      <c r="G114" s="324">
        <v>1480.6833333333332</v>
      </c>
      <c r="H114" s="324">
        <v>1541.5833333333333</v>
      </c>
      <c r="I114" s="324">
        <v>1552.5166666666667</v>
      </c>
      <c r="J114" s="324">
        <v>1572.0333333333333</v>
      </c>
      <c r="K114" s="323">
        <v>1533</v>
      </c>
      <c r="L114" s="323">
        <v>1502.55</v>
      </c>
      <c r="M114" s="323">
        <v>3.83351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616.04999999999995</v>
      </c>
      <c r="D115" s="324">
        <v>609.26666666666665</v>
      </c>
      <c r="E115" s="324">
        <v>599.7833333333333</v>
      </c>
      <c r="F115" s="324">
        <v>583.51666666666665</v>
      </c>
      <c r="G115" s="324">
        <v>574.0333333333333</v>
      </c>
      <c r="H115" s="324">
        <v>625.5333333333333</v>
      </c>
      <c r="I115" s="324">
        <v>635.01666666666665</v>
      </c>
      <c r="J115" s="324">
        <v>651.2833333333333</v>
      </c>
      <c r="K115" s="323">
        <v>618.75</v>
      </c>
      <c r="L115" s="323">
        <v>593</v>
      </c>
      <c r="M115" s="323">
        <v>14.42863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799.8</v>
      </c>
      <c r="D116" s="324">
        <v>793.41666666666663</v>
      </c>
      <c r="E116" s="324">
        <v>785.13333333333321</v>
      </c>
      <c r="F116" s="324">
        <v>770.46666666666658</v>
      </c>
      <c r="G116" s="324">
        <v>762.18333333333317</v>
      </c>
      <c r="H116" s="324">
        <v>808.08333333333326</v>
      </c>
      <c r="I116" s="324">
        <v>816.36666666666679</v>
      </c>
      <c r="J116" s="324">
        <v>831.0333333333333</v>
      </c>
      <c r="K116" s="323">
        <v>801.7</v>
      </c>
      <c r="L116" s="323">
        <v>778.75</v>
      </c>
      <c r="M116" s="323">
        <v>4.9558499999999999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766.65</v>
      </c>
      <c r="D117" s="324">
        <v>767.81666666666661</v>
      </c>
      <c r="E117" s="324">
        <v>753.83333333333326</v>
      </c>
      <c r="F117" s="324">
        <v>741.01666666666665</v>
      </c>
      <c r="G117" s="324">
        <v>727.0333333333333</v>
      </c>
      <c r="H117" s="324">
        <v>780.63333333333321</v>
      </c>
      <c r="I117" s="324">
        <v>794.61666666666656</v>
      </c>
      <c r="J117" s="324">
        <v>807.43333333333317</v>
      </c>
      <c r="K117" s="323">
        <v>781.8</v>
      </c>
      <c r="L117" s="323">
        <v>755</v>
      </c>
      <c r="M117" s="323">
        <v>1.99779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2838.2</v>
      </c>
      <c r="D118" s="324">
        <v>2835.2833333333333</v>
      </c>
      <c r="E118" s="324">
        <v>2822.9166666666665</v>
      </c>
      <c r="F118" s="324">
        <v>2807.6333333333332</v>
      </c>
      <c r="G118" s="324">
        <v>2795.2666666666664</v>
      </c>
      <c r="H118" s="324">
        <v>2850.5666666666666</v>
      </c>
      <c r="I118" s="324">
        <v>2862.9333333333334</v>
      </c>
      <c r="J118" s="324">
        <v>2878.2166666666667</v>
      </c>
      <c r="K118" s="323">
        <v>2847.65</v>
      </c>
      <c r="L118" s="323">
        <v>2820</v>
      </c>
      <c r="M118" s="323">
        <v>0.10196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393.5</v>
      </c>
      <c r="D119" s="324">
        <v>393.9666666666667</v>
      </c>
      <c r="E119" s="324">
        <v>385.73333333333341</v>
      </c>
      <c r="F119" s="324">
        <v>377.9666666666667</v>
      </c>
      <c r="G119" s="324">
        <v>369.73333333333341</v>
      </c>
      <c r="H119" s="324">
        <v>401.73333333333341</v>
      </c>
      <c r="I119" s="324">
        <v>409.96666666666675</v>
      </c>
      <c r="J119" s="324">
        <v>417.73333333333341</v>
      </c>
      <c r="K119" s="323">
        <v>402.2</v>
      </c>
      <c r="L119" s="323">
        <v>386.2</v>
      </c>
      <c r="M119" s="323">
        <v>14.756679999999999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213.35</v>
      </c>
      <c r="D120" s="324">
        <v>213.36666666666665</v>
      </c>
      <c r="E120" s="324">
        <v>211.5333333333333</v>
      </c>
      <c r="F120" s="324">
        <v>209.71666666666667</v>
      </c>
      <c r="G120" s="324">
        <v>207.88333333333333</v>
      </c>
      <c r="H120" s="324">
        <v>215.18333333333328</v>
      </c>
      <c r="I120" s="324">
        <v>217.01666666666659</v>
      </c>
      <c r="J120" s="324">
        <v>218.83333333333326</v>
      </c>
      <c r="K120" s="323">
        <v>215.2</v>
      </c>
      <c r="L120" s="323">
        <v>211.55</v>
      </c>
      <c r="M120" s="323">
        <v>1.16455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120.45</v>
      </c>
      <c r="D121" s="324">
        <v>120.7</v>
      </c>
      <c r="E121" s="324">
        <v>119.5</v>
      </c>
      <c r="F121" s="324">
        <v>118.55</v>
      </c>
      <c r="G121" s="324">
        <v>117.35</v>
      </c>
      <c r="H121" s="324">
        <v>121.65</v>
      </c>
      <c r="I121" s="324">
        <v>122.85000000000002</v>
      </c>
      <c r="J121" s="324">
        <v>123.80000000000001</v>
      </c>
      <c r="K121" s="323">
        <v>121.9</v>
      </c>
      <c r="L121" s="323">
        <v>119.75</v>
      </c>
      <c r="M121" s="323">
        <v>27.636890000000001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1026.5</v>
      </c>
      <c r="D122" s="324">
        <v>1029.45</v>
      </c>
      <c r="E122" s="324">
        <v>1011.8000000000002</v>
      </c>
      <c r="F122" s="324">
        <v>997.10000000000014</v>
      </c>
      <c r="G122" s="324">
        <v>979.45000000000027</v>
      </c>
      <c r="H122" s="324">
        <v>1044.1500000000001</v>
      </c>
      <c r="I122" s="324">
        <v>1061.8000000000002</v>
      </c>
      <c r="J122" s="324">
        <v>1076.5</v>
      </c>
      <c r="K122" s="323">
        <v>1047.0999999999999</v>
      </c>
      <c r="L122" s="323">
        <v>1014.75</v>
      </c>
      <c r="M122" s="323">
        <v>5.2619999999999996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899.65</v>
      </c>
      <c r="D123" s="324">
        <v>901.6</v>
      </c>
      <c r="E123" s="324">
        <v>888.2</v>
      </c>
      <c r="F123" s="324">
        <v>876.75</v>
      </c>
      <c r="G123" s="324">
        <v>863.35</v>
      </c>
      <c r="H123" s="324">
        <v>913.05000000000007</v>
      </c>
      <c r="I123" s="324">
        <v>926.44999999999993</v>
      </c>
      <c r="J123" s="324">
        <v>937.90000000000009</v>
      </c>
      <c r="K123" s="323">
        <v>915</v>
      </c>
      <c r="L123" s="323">
        <v>890.15</v>
      </c>
      <c r="M123" s="323">
        <v>2.6071800000000001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564.70000000000005</v>
      </c>
      <c r="D124" s="324">
        <v>563.36666666666667</v>
      </c>
      <c r="E124" s="324">
        <v>560.73333333333335</v>
      </c>
      <c r="F124" s="324">
        <v>556.76666666666665</v>
      </c>
      <c r="G124" s="324">
        <v>554.13333333333333</v>
      </c>
      <c r="H124" s="324">
        <v>567.33333333333337</v>
      </c>
      <c r="I124" s="324">
        <v>569.96666666666681</v>
      </c>
      <c r="J124" s="324">
        <v>573.93333333333339</v>
      </c>
      <c r="K124" s="323">
        <v>566</v>
      </c>
      <c r="L124" s="323">
        <v>559.4</v>
      </c>
      <c r="M124" s="323">
        <v>16.859829999999999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1473.6</v>
      </c>
      <c r="D125" s="324">
        <v>1460.45</v>
      </c>
      <c r="E125" s="324">
        <v>1438.9</v>
      </c>
      <c r="F125" s="324">
        <v>1404.2</v>
      </c>
      <c r="G125" s="324">
        <v>1382.65</v>
      </c>
      <c r="H125" s="324">
        <v>1495.15</v>
      </c>
      <c r="I125" s="324">
        <v>1516.6999999999998</v>
      </c>
      <c r="J125" s="324">
        <v>1551.4</v>
      </c>
      <c r="K125" s="323">
        <v>1482</v>
      </c>
      <c r="L125" s="323">
        <v>1425.75</v>
      </c>
      <c r="M125" s="323">
        <v>4.0562699999999996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251.85</v>
      </c>
      <c r="D126" s="324">
        <v>252.83333333333334</v>
      </c>
      <c r="E126" s="324">
        <v>249.66666666666669</v>
      </c>
      <c r="F126" s="324">
        <v>247.48333333333335</v>
      </c>
      <c r="G126" s="324">
        <v>244.31666666666669</v>
      </c>
      <c r="H126" s="324">
        <v>255.01666666666668</v>
      </c>
      <c r="I126" s="324">
        <v>258.18333333333339</v>
      </c>
      <c r="J126" s="324">
        <v>260.36666666666667</v>
      </c>
      <c r="K126" s="323">
        <v>256</v>
      </c>
      <c r="L126" s="323">
        <v>250.65</v>
      </c>
      <c r="M126" s="323">
        <v>2.68214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71.8</v>
      </c>
      <c r="D127" s="324">
        <v>71.983333333333334</v>
      </c>
      <c r="E127" s="324">
        <v>71.066666666666663</v>
      </c>
      <c r="F127" s="324">
        <v>70.333333333333329</v>
      </c>
      <c r="G127" s="324">
        <v>69.416666666666657</v>
      </c>
      <c r="H127" s="324">
        <v>72.716666666666669</v>
      </c>
      <c r="I127" s="324">
        <v>73.633333333333326</v>
      </c>
      <c r="J127" s="324">
        <v>74.366666666666674</v>
      </c>
      <c r="K127" s="323">
        <v>72.900000000000006</v>
      </c>
      <c r="L127" s="323">
        <v>71.25</v>
      </c>
      <c r="M127" s="323">
        <v>5.4546299999999999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1039.7</v>
      </c>
      <c r="D128" s="324">
        <v>1046.1666666666667</v>
      </c>
      <c r="E128" s="324">
        <v>1013.5333333333335</v>
      </c>
      <c r="F128" s="324">
        <v>987.36666666666679</v>
      </c>
      <c r="G128" s="324">
        <v>954.73333333333358</v>
      </c>
      <c r="H128" s="324">
        <v>1072.3333333333335</v>
      </c>
      <c r="I128" s="324">
        <v>1104.9666666666667</v>
      </c>
      <c r="J128" s="324">
        <v>1131.1333333333334</v>
      </c>
      <c r="K128" s="323">
        <v>1078.8</v>
      </c>
      <c r="L128" s="323">
        <v>1020</v>
      </c>
      <c r="M128" s="323">
        <v>1.4064099999999999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2222.85</v>
      </c>
      <c r="D129" s="324">
        <v>2229.15</v>
      </c>
      <c r="E129" s="324">
        <v>2208.7000000000003</v>
      </c>
      <c r="F129" s="324">
        <v>2194.5500000000002</v>
      </c>
      <c r="G129" s="324">
        <v>2174.1000000000004</v>
      </c>
      <c r="H129" s="324">
        <v>2243.3000000000002</v>
      </c>
      <c r="I129" s="324">
        <v>2263.75</v>
      </c>
      <c r="J129" s="324">
        <v>2277.9</v>
      </c>
      <c r="K129" s="323">
        <v>2249.6</v>
      </c>
      <c r="L129" s="323">
        <v>2215</v>
      </c>
      <c r="M129" s="323">
        <v>5.7260299999999997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283.05</v>
      </c>
      <c r="D130" s="324">
        <v>282.71666666666664</v>
      </c>
      <c r="E130" s="324">
        <v>280.43333333333328</v>
      </c>
      <c r="F130" s="324">
        <v>277.81666666666666</v>
      </c>
      <c r="G130" s="324">
        <v>275.5333333333333</v>
      </c>
      <c r="H130" s="324">
        <v>285.33333333333326</v>
      </c>
      <c r="I130" s="324">
        <v>287.61666666666667</v>
      </c>
      <c r="J130" s="324">
        <v>290.23333333333323</v>
      </c>
      <c r="K130" s="323">
        <v>285</v>
      </c>
      <c r="L130" s="323">
        <v>280.10000000000002</v>
      </c>
      <c r="M130" s="323">
        <v>17.984369999999998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72.150000000000006</v>
      </c>
      <c r="D131" s="324">
        <v>72.416666666666671</v>
      </c>
      <c r="E131" s="324">
        <v>70.933333333333337</v>
      </c>
      <c r="F131" s="324">
        <v>69.716666666666669</v>
      </c>
      <c r="G131" s="324">
        <v>68.233333333333334</v>
      </c>
      <c r="H131" s="324">
        <v>73.63333333333334</v>
      </c>
      <c r="I131" s="324">
        <v>75.11666666666666</v>
      </c>
      <c r="J131" s="324">
        <v>76.333333333333343</v>
      </c>
      <c r="K131" s="323">
        <v>73.900000000000006</v>
      </c>
      <c r="L131" s="323">
        <v>71.2</v>
      </c>
      <c r="M131" s="323">
        <v>31.482109999999999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720.95</v>
      </c>
      <c r="D132" s="324">
        <v>721.35</v>
      </c>
      <c r="E132" s="324">
        <v>711.85</v>
      </c>
      <c r="F132" s="324">
        <v>702.75</v>
      </c>
      <c r="G132" s="324">
        <v>693.25</v>
      </c>
      <c r="H132" s="324">
        <v>730.45</v>
      </c>
      <c r="I132" s="324">
        <v>739.95</v>
      </c>
      <c r="J132" s="324">
        <v>749.05000000000007</v>
      </c>
      <c r="K132" s="323">
        <v>730.85</v>
      </c>
      <c r="L132" s="323">
        <v>712.25</v>
      </c>
      <c r="M132" s="323">
        <v>0.22450999999999999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4402.25</v>
      </c>
      <c r="D133" s="324">
        <v>4409.8166666666666</v>
      </c>
      <c r="E133" s="324">
        <v>4362.4333333333334</v>
      </c>
      <c r="F133" s="324">
        <v>4322.6166666666668</v>
      </c>
      <c r="G133" s="324">
        <v>4275.2333333333336</v>
      </c>
      <c r="H133" s="324">
        <v>4449.6333333333332</v>
      </c>
      <c r="I133" s="324">
        <v>4497.0166666666664</v>
      </c>
      <c r="J133" s="324">
        <v>4536.833333333333</v>
      </c>
      <c r="K133" s="323">
        <v>4457.2</v>
      </c>
      <c r="L133" s="323">
        <v>4370</v>
      </c>
      <c r="M133" s="323">
        <v>2.2758799999999999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4413.2</v>
      </c>
      <c r="D134" s="324">
        <v>4411.7166666666662</v>
      </c>
      <c r="E134" s="324">
        <v>4323.4833333333327</v>
      </c>
      <c r="F134" s="324">
        <v>4233.7666666666664</v>
      </c>
      <c r="G134" s="324">
        <v>4145.5333333333328</v>
      </c>
      <c r="H134" s="324">
        <v>4501.4333333333325</v>
      </c>
      <c r="I134" s="324">
        <v>4589.6666666666661</v>
      </c>
      <c r="J134" s="324">
        <v>4679.3833333333323</v>
      </c>
      <c r="K134" s="323">
        <v>4499.95</v>
      </c>
      <c r="L134" s="323">
        <v>4322</v>
      </c>
      <c r="M134" s="323">
        <v>5.3376599999999996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355.5</v>
      </c>
      <c r="D135" s="324">
        <v>352.8</v>
      </c>
      <c r="E135" s="324">
        <v>349.20000000000005</v>
      </c>
      <c r="F135" s="324">
        <v>342.90000000000003</v>
      </c>
      <c r="G135" s="324">
        <v>339.30000000000007</v>
      </c>
      <c r="H135" s="324">
        <v>359.1</v>
      </c>
      <c r="I135" s="324">
        <v>362.70000000000005</v>
      </c>
      <c r="J135" s="324">
        <v>369</v>
      </c>
      <c r="K135" s="323">
        <v>356.4</v>
      </c>
      <c r="L135" s="323">
        <v>346.5</v>
      </c>
      <c r="M135" s="323">
        <v>61.674280000000003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4169.55</v>
      </c>
      <c r="D136" s="324">
        <v>4188.7166666666672</v>
      </c>
      <c r="E136" s="324">
        <v>4133.8333333333339</v>
      </c>
      <c r="F136" s="324">
        <v>4098.1166666666668</v>
      </c>
      <c r="G136" s="324">
        <v>4043.2333333333336</v>
      </c>
      <c r="H136" s="324">
        <v>4224.4333333333343</v>
      </c>
      <c r="I136" s="324">
        <v>4279.3166666666675</v>
      </c>
      <c r="J136" s="324">
        <v>4315.0333333333347</v>
      </c>
      <c r="K136" s="323">
        <v>4243.6000000000004</v>
      </c>
      <c r="L136" s="323">
        <v>4153</v>
      </c>
      <c r="M136" s="323">
        <v>4.7035499999999999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3943.8</v>
      </c>
      <c r="D137" s="324">
        <v>3935.9333333333329</v>
      </c>
      <c r="E137" s="324">
        <v>3897.8666666666659</v>
      </c>
      <c r="F137" s="324">
        <v>3851.9333333333329</v>
      </c>
      <c r="G137" s="324">
        <v>3813.8666666666659</v>
      </c>
      <c r="H137" s="324">
        <v>3981.8666666666659</v>
      </c>
      <c r="I137" s="324">
        <v>4019.9333333333325</v>
      </c>
      <c r="J137" s="324">
        <v>4065.8666666666659</v>
      </c>
      <c r="K137" s="323">
        <v>3974</v>
      </c>
      <c r="L137" s="323">
        <v>3890</v>
      </c>
      <c r="M137" s="323">
        <v>3.5877599999999998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2417.9499999999998</v>
      </c>
      <c r="D138" s="324">
        <v>2432.3333333333335</v>
      </c>
      <c r="E138" s="324">
        <v>2386.1166666666668</v>
      </c>
      <c r="F138" s="324">
        <v>2354.2833333333333</v>
      </c>
      <c r="G138" s="324">
        <v>2308.0666666666666</v>
      </c>
      <c r="H138" s="324">
        <v>2464.166666666667</v>
      </c>
      <c r="I138" s="324">
        <v>2510.3833333333332</v>
      </c>
      <c r="J138" s="324">
        <v>2542.2166666666672</v>
      </c>
      <c r="K138" s="323">
        <v>2478.5500000000002</v>
      </c>
      <c r="L138" s="323">
        <v>2400.5</v>
      </c>
      <c r="M138" s="323">
        <v>0.19589999999999999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53.8</v>
      </c>
      <c r="D139" s="324">
        <v>53.683333333333337</v>
      </c>
      <c r="E139" s="324">
        <v>53.166666666666671</v>
      </c>
      <c r="F139" s="324">
        <v>52.533333333333331</v>
      </c>
      <c r="G139" s="324">
        <v>52.016666666666666</v>
      </c>
      <c r="H139" s="324">
        <v>54.316666666666677</v>
      </c>
      <c r="I139" s="324">
        <v>54.833333333333343</v>
      </c>
      <c r="J139" s="324">
        <v>55.466666666666683</v>
      </c>
      <c r="K139" s="323">
        <v>54.2</v>
      </c>
      <c r="L139" s="323">
        <v>53.05</v>
      </c>
      <c r="M139" s="323">
        <v>10.15124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2357.9</v>
      </c>
      <c r="D140" s="324">
        <v>2351.3833333333332</v>
      </c>
      <c r="E140" s="324">
        <v>2328.9166666666665</v>
      </c>
      <c r="F140" s="324">
        <v>2299.9333333333334</v>
      </c>
      <c r="G140" s="324">
        <v>2277.4666666666667</v>
      </c>
      <c r="H140" s="324">
        <v>2380.3666666666663</v>
      </c>
      <c r="I140" s="324">
        <v>2402.8333333333335</v>
      </c>
      <c r="J140" s="324">
        <v>2431.8166666666662</v>
      </c>
      <c r="K140" s="323">
        <v>2373.85</v>
      </c>
      <c r="L140" s="323">
        <v>2322.4</v>
      </c>
      <c r="M140" s="323">
        <v>7.5834099999999998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426.75</v>
      </c>
      <c r="D141" s="324">
        <v>428.2833333333333</v>
      </c>
      <c r="E141" s="324">
        <v>420.56666666666661</v>
      </c>
      <c r="F141" s="324">
        <v>414.38333333333333</v>
      </c>
      <c r="G141" s="324">
        <v>406.66666666666663</v>
      </c>
      <c r="H141" s="324">
        <v>434.46666666666658</v>
      </c>
      <c r="I141" s="324">
        <v>442.18333333333328</v>
      </c>
      <c r="J141" s="324">
        <v>448.36666666666656</v>
      </c>
      <c r="K141" s="323">
        <v>436</v>
      </c>
      <c r="L141" s="323">
        <v>422.1</v>
      </c>
      <c r="M141" s="323">
        <v>2.7762899999999999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128.4</v>
      </c>
      <c r="D142" s="324">
        <v>127.11666666666667</v>
      </c>
      <c r="E142" s="324">
        <v>125.03333333333336</v>
      </c>
      <c r="F142" s="324">
        <v>121.66666666666669</v>
      </c>
      <c r="G142" s="324">
        <v>119.58333333333337</v>
      </c>
      <c r="H142" s="324">
        <v>130.48333333333335</v>
      </c>
      <c r="I142" s="324">
        <v>132.56666666666666</v>
      </c>
      <c r="J142" s="324">
        <v>135.93333333333334</v>
      </c>
      <c r="K142" s="323">
        <v>129.19999999999999</v>
      </c>
      <c r="L142" s="323">
        <v>123.75</v>
      </c>
      <c r="M142" s="323">
        <v>9.2625200000000003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301.95</v>
      </c>
      <c r="D143" s="324">
        <v>304.18333333333334</v>
      </c>
      <c r="E143" s="324">
        <v>297.81666666666666</v>
      </c>
      <c r="F143" s="324">
        <v>293.68333333333334</v>
      </c>
      <c r="G143" s="324">
        <v>287.31666666666666</v>
      </c>
      <c r="H143" s="324">
        <v>308.31666666666666</v>
      </c>
      <c r="I143" s="324">
        <v>314.68333333333334</v>
      </c>
      <c r="J143" s="324">
        <v>318.81666666666666</v>
      </c>
      <c r="K143" s="323">
        <v>310.55</v>
      </c>
      <c r="L143" s="323">
        <v>300.05</v>
      </c>
      <c r="M143" s="323">
        <v>2.5366900000000001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475.95</v>
      </c>
      <c r="D144" s="324">
        <v>479.41666666666669</v>
      </c>
      <c r="E144" s="324">
        <v>471.03333333333336</v>
      </c>
      <c r="F144" s="324">
        <v>466.11666666666667</v>
      </c>
      <c r="G144" s="324">
        <v>457.73333333333335</v>
      </c>
      <c r="H144" s="324">
        <v>484.33333333333337</v>
      </c>
      <c r="I144" s="324">
        <v>492.7166666666667</v>
      </c>
      <c r="J144" s="324">
        <v>497.63333333333338</v>
      </c>
      <c r="K144" s="323">
        <v>487.8</v>
      </c>
      <c r="L144" s="323">
        <v>474.5</v>
      </c>
      <c r="M144" s="323">
        <v>2.6237400000000002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1208.05</v>
      </c>
      <c r="D145" s="324">
        <v>1222.4166666666667</v>
      </c>
      <c r="E145" s="324">
        <v>1182.6333333333334</v>
      </c>
      <c r="F145" s="324">
        <v>1157.2166666666667</v>
      </c>
      <c r="G145" s="324">
        <v>1117.4333333333334</v>
      </c>
      <c r="H145" s="324">
        <v>1247.8333333333335</v>
      </c>
      <c r="I145" s="324">
        <v>1287.6166666666668</v>
      </c>
      <c r="J145" s="324">
        <v>1313.0333333333335</v>
      </c>
      <c r="K145" s="323">
        <v>1262.2</v>
      </c>
      <c r="L145" s="323">
        <v>1197</v>
      </c>
      <c r="M145" s="323">
        <v>1.5931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62.35</v>
      </c>
      <c r="D146" s="324">
        <v>62.333333333333336</v>
      </c>
      <c r="E146" s="324">
        <v>62.016666666666673</v>
      </c>
      <c r="F146" s="324">
        <v>61.683333333333337</v>
      </c>
      <c r="G146" s="324">
        <v>61.366666666666674</v>
      </c>
      <c r="H146" s="324">
        <v>62.666666666666671</v>
      </c>
      <c r="I146" s="324">
        <v>62.983333333333334</v>
      </c>
      <c r="J146" s="324">
        <v>63.31666666666667</v>
      </c>
      <c r="K146" s="323">
        <v>62.65</v>
      </c>
      <c r="L146" s="323">
        <v>62</v>
      </c>
      <c r="M146" s="323">
        <v>10.1008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166.3</v>
      </c>
      <c r="D147" s="324">
        <v>167.73333333333335</v>
      </c>
      <c r="E147" s="324">
        <v>163.4666666666667</v>
      </c>
      <c r="F147" s="324">
        <v>160.63333333333335</v>
      </c>
      <c r="G147" s="324">
        <v>156.3666666666667</v>
      </c>
      <c r="H147" s="324">
        <v>170.56666666666669</v>
      </c>
      <c r="I147" s="324">
        <v>174.83333333333334</v>
      </c>
      <c r="J147" s="324">
        <v>177.66666666666669</v>
      </c>
      <c r="K147" s="323">
        <v>172</v>
      </c>
      <c r="L147" s="323">
        <v>164.9</v>
      </c>
      <c r="M147" s="323">
        <v>2.58927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107.6</v>
      </c>
      <c r="D148" s="324">
        <v>107.11666666666667</v>
      </c>
      <c r="E148" s="324">
        <v>105.23333333333335</v>
      </c>
      <c r="F148" s="324">
        <v>102.86666666666667</v>
      </c>
      <c r="G148" s="324">
        <v>100.98333333333335</v>
      </c>
      <c r="H148" s="324">
        <v>109.48333333333335</v>
      </c>
      <c r="I148" s="324">
        <v>111.36666666666667</v>
      </c>
      <c r="J148" s="324">
        <v>113.73333333333335</v>
      </c>
      <c r="K148" s="323">
        <v>109</v>
      </c>
      <c r="L148" s="323">
        <v>104.75</v>
      </c>
      <c r="M148" s="323">
        <v>15.527480000000001</v>
      </c>
      <c r="N148" s="1"/>
      <c r="O148" s="1"/>
    </row>
    <row r="149" spans="1:15" ht="12.75" customHeight="1">
      <c r="A149" s="30">
        <v>139</v>
      </c>
      <c r="B149" s="342" t="s">
        <v>830</v>
      </c>
      <c r="C149" s="323">
        <v>54.05</v>
      </c>
      <c r="D149" s="324">
        <v>53.800000000000004</v>
      </c>
      <c r="E149" s="324">
        <v>52.750000000000007</v>
      </c>
      <c r="F149" s="324">
        <v>51.45</v>
      </c>
      <c r="G149" s="324">
        <v>50.400000000000006</v>
      </c>
      <c r="H149" s="324">
        <v>55.100000000000009</v>
      </c>
      <c r="I149" s="324">
        <v>56.150000000000006</v>
      </c>
      <c r="J149" s="324">
        <v>57.45000000000001</v>
      </c>
      <c r="K149" s="323">
        <v>54.85</v>
      </c>
      <c r="L149" s="323">
        <v>52.5</v>
      </c>
      <c r="M149" s="323">
        <v>13.08465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728.8</v>
      </c>
      <c r="D150" s="324">
        <v>722.38333333333333</v>
      </c>
      <c r="E150" s="324">
        <v>713.76666666666665</v>
      </c>
      <c r="F150" s="324">
        <v>698.73333333333335</v>
      </c>
      <c r="G150" s="324">
        <v>690.11666666666667</v>
      </c>
      <c r="H150" s="324">
        <v>737.41666666666663</v>
      </c>
      <c r="I150" s="324">
        <v>746.03333333333319</v>
      </c>
      <c r="J150" s="324">
        <v>761.06666666666661</v>
      </c>
      <c r="K150" s="323">
        <v>731</v>
      </c>
      <c r="L150" s="323">
        <v>707.35</v>
      </c>
      <c r="M150" s="323">
        <v>0.52261999999999997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1827.35</v>
      </c>
      <c r="D151" s="324">
        <v>1822.75</v>
      </c>
      <c r="E151" s="324">
        <v>1810.7</v>
      </c>
      <c r="F151" s="324">
        <v>1794.05</v>
      </c>
      <c r="G151" s="324">
        <v>1782</v>
      </c>
      <c r="H151" s="324">
        <v>1839.4</v>
      </c>
      <c r="I151" s="324">
        <v>1851.4500000000003</v>
      </c>
      <c r="J151" s="324">
        <v>1868.1000000000001</v>
      </c>
      <c r="K151" s="323">
        <v>1834.8</v>
      </c>
      <c r="L151" s="323">
        <v>1806.1</v>
      </c>
      <c r="M151" s="323">
        <v>14.578950000000001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156.30000000000001</v>
      </c>
      <c r="D152" s="324">
        <v>156.29999999999998</v>
      </c>
      <c r="E152" s="324">
        <v>155.34999999999997</v>
      </c>
      <c r="F152" s="324">
        <v>154.39999999999998</v>
      </c>
      <c r="G152" s="324">
        <v>153.44999999999996</v>
      </c>
      <c r="H152" s="324">
        <v>157.24999999999997</v>
      </c>
      <c r="I152" s="324">
        <v>158.19999999999996</v>
      </c>
      <c r="J152" s="324">
        <v>159.14999999999998</v>
      </c>
      <c r="K152" s="323">
        <v>157.25</v>
      </c>
      <c r="L152" s="323">
        <v>155.35</v>
      </c>
      <c r="M152" s="323">
        <v>16.431010000000001</v>
      </c>
      <c r="N152" s="1"/>
      <c r="O152" s="1"/>
    </row>
    <row r="153" spans="1:15" ht="12.75" customHeight="1">
      <c r="A153" s="30">
        <v>143</v>
      </c>
      <c r="B153" s="342" t="s">
        <v>831</v>
      </c>
      <c r="C153" s="323">
        <v>130.6</v>
      </c>
      <c r="D153" s="324">
        <v>130.23333333333335</v>
      </c>
      <c r="E153" s="324">
        <v>126.9666666666667</v>
      </c>
      <c r="F153" s="324">
        <v>123.33333333333334</v>
      </c>
      <c r="G153" s="324">
        <v>120.06666666666669</v>
      </c>
      <c r="H153" s="324">
        <v>133.8666666666667</v>
      </c>
      <c r="I153" s="324">
        <v>137.13333333333335</v>
      </c>
      <c r="J153" s="324">
        <v>140.76666666666671</v>
      </c>
      <c r="K153" s="323">
        <v>133.5</v>
      </c>
      <c r="L153" s="323">
        <v>126.6</v>
      </c>
      <c r="M153" s="323">
        <v>5.8607500000000003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260.75</v>
      </c>
      <c r="D154" s="324">
        <v>262.73333333333335</v>
      </c>
      <c r="E154" s="324">
        <v>257.4666666666667</v>
      </c>
      <c r="F154" s="324">
        <v>254.18333333333334</v>
      </c>
      <c r="G154" s="324">
        <v>248.91666666666669</v>
      </c>
      <c r="H154" s="324">
        <v>266.01666666666671</v>
      </c>
      <c r="I154" s="324">
        <v>271.28333333333336</v>
      </c>
      <c r="J154" s="324">
        <v>274.56666666666672</v>
      </c>
      <c r="K154" s="323">
        <v>268</v>
      </c>
      <c r="L154" s="323">
        <v>259.45</v>
      </c>
      <c r="M154" s="323">
        <v>1.4525300000000001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98.35</v>
      </c>
      <c r="D155" s="324">
        <v>97.2</v>
      </c>
      <c r="E155" s="324">
        <v>95.7</v>
      </c>
      <c r="F155" s="324">
        <v>93.05</v>
      </c>
      <c r="G155" s="324">
        <v>91.55</v>
      </c>
      <c r="H155" s="324">
        <v>99.850000000000009</v>
      </c>
      <c r="I155" s="324">
        <v>101.35000000000001</v>
      </c>
      <c r="J155" s="324">
        <v>104.00000000000001</v>
      </c>
      <c r="K155" s="323">
        <v>98.7</v>
      </c>
      <c r="L155" s="323">
        <v>94.55</v>
      </c>
      <c r="M155" s="323">
        <v>236.49366000000001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389.85</v>
      </c>
      <c r="D156" s="324">
        <v>386.45</v>
      </c>
      <c r="E156" s="324">
        <v>380.9</v>
      </c>
      <c r="F156" s="324">
        <v>371.95</v>
      </c>
      <c r="G156" s="324">
        <v>366.4</v>
      </c>
      <c r="H156" s="324">
        <v>395.4</v>
      </c>
      <c r="I156" s="324">
        <v>400.95000000000005</v>
      </c>
      <c r="J156" s="324">
        <v>409.9</v>
      </c>
      <c r="K156" s="323">
        <v>392</v>
      </c>
      <c r="L156" s="323">
        <v>377.5</v>
      </c>
      <c r="M156" s="323">
        <v>1.9741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3977.25</v>
      </c>
      <c r="D157" s="324">
        <v>4006.7000000000003</v>
      </c>
      <c r="E157" s="324">
        <v>3931.5500000000006</v>
      </c>
      <c r="F157" s="324">
        <v>3885.8500000000004</v>
      </c>
      <c r="G157" s="324">
        <v>3810.7000000000007</v>
      </c>
      <c r="H157" s="324">
        <v>4052.4000000000005</v>
      </c>
      <c r="I157" s="324">
        <v>4127.55</v>
      </c>
      <c r="J157" s="324">
        <v>4173.25</v>
      </c>
      <c r="K157" s="323">
        <v>4081.85</v>
      </c>
      <c r="L157" s="323">
        <v>3961</v>
      </c>
      <c r="M157" s="323">
        <v>0.15454999999999999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153.4</v>
      </c>
      <c r="D158" s="324">
        <v>154.03333333333333</v>
      </c>
      <c r="E158" s="324">
        <v>151.16666666666666</v>
      </c>
      <c r="F158" s="324">
        <v>148.93333333333334</v>
      </c>
      <c r="G158" s="324">
        <v>146.06666666666666</v>
      </c>
      <c r="H158" s="324">
        <v>156.26666666666665</v>
      </c>
      <c r="I158" s="324">
        <v>159.13333333333333</v>
      </c>
      <c r="J158" s="324">
        <v>161.36666666666665</v>
      </c>
      <c r="K158" s="323">
        <v>156.9</v>
      </c>
      <c r="L158" s="323">
        <v>151.80000000000001</v>
      </c>
      <c r="M158" s="323">
        <v>5.7990899999999996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2924.85</v>
      </c>
      <c r="D159" s="324">
        <v>2873.3166666666671</v>
      </c>
      <c r="E159" s="324">
        <v>2816.5333333333342</v>
      </c>
      <c r="F159" s="324">
        <v>2708.2166666666672</v>
      </c>
      <c r="G159" s="324">
        <v>2651.4333333333343</v>
      </c>
      <c r="H159" s="324">
        <v>2981.6333333333341</v>
      </c>
      <c r="I159" s="324">
        <v>3038.416666666667</v>
      </c>
      <c r="J159" s="324">
        <v>3146.733333333334</v>
      </c>
      <c r="K159" s="323">
        <v>2930.1</v>
      </c>
      <c r="L159" s="323">
        <v>2765</v>
      </c>
      <c r="M159" s="323">
        <v>1.5578700000000001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253.7</v>
      </c>
      <c r="D160" s="324">
        <v>251.85</v>
      </c>
      <c r="E160" s="324">
        <v>248.7</v>
      </c>
      <c r="F160" s="324">
        <v>243.7</v>
      </c>
      <c r="G160" s="324">
        <v>240.54999999999998</v>
      </c>
      <c r="H160" s="324">
        <v>256.85000000000002</v>
      </c>
      <c r="I160" s="324">
        <v>260</v>
      </c>
      <c r="J160" s="324">
        <v>265</v>
      </c>
      <c r="K160" s="323">
        <v>255</v>
      </c>
      <c r="L160" s="323">
        <v>246.85</v>
      </c>
      <c r="M160" s="323">
        <v>20.35446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42.25</v>
      </c>
      <c r="D161" s="324">
        <v>42.566666666666663</v>
      </c>
      <c r="E161" s="324">
        <v>41.783333333333324</v>
      </c>
      <c r="F161" s="324">
        <v>41.316666666666663</v>
      </c>
      <c r="G161" s="324">
        <v>40.533333333333324</v>
      </c>
      <c r="H161" s="324">
        <v>43.033333333333324</v>
      </c>
      <c r="I161" s="324">
        <v>43.816666666666656</v>
      </c>
      <c r="J161" s="324">
        <v>44.283333333333324</v>
      </c>
      <c r="K161" s="323">
        <v>43.35</v>
      </c>
      <c r="L161" s="323">
        <v>42.1</v>
      </c>
      <c r="M161" s="323">
        <v>39.94415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125.45</v>
      </c>
      <c r="D162" s="324">
        <v>125.51666666666667</v>
      </c>
      <c r="E162" s="324">
        <v>123.63333333333333</v>
      </c>
      <c r="F162" s="324">
        <v>121.81666666666666</v>
      </c>
      <c r="G162" s="324">
        <v>119.93333333333332</v>
      </c>
      <c r="H162" s="324">
        <v>127.33333333333333</v>
      </c>
      <c r="I162" s="324">
        <v>129.2166666666667</v>
      </c>
      <c r="J162" s="324">
        <v>131.03333333333333</v>
      </c>
      <c r="K162" s="323">
        <v>127.4</v>
      </c>
      <c r="L162" s="323">
        <v>123.7</v>
      </c>
      <c r="M162" s="323">
        <v>33.617420000000003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260.75</v>
      </c>
      <c r="D163" s="324">
        <v>253.08333333333334</v>
      </c>
      <c r="E163" s="324">
        <v>240.81666666666666</v>
      </c>
      <c r="F163" s="324">
        <v>220.88333333333333</v>
      </c>
      <c r="G163" s="324">
        <v>208.61666666666665</v>
      </c>
      <c r="H163" s="324">
        <v>273.01666666666665</v>
      </c>
      <c r="I163" s="324">
        <v>285.28333333333342</v>
      </c>
      <c r="J163" s="324">
        <v>305.2166666666667</v>
      </c>
      <c r="K163" s="323">
        <v>265.35000000000002</v>
      </c>
      <c r="L163" s="323">
        <v>233.15</v>
      </c>
      <c r="M163" s="323">
        <v>69.520169999999993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152.4</v>
      </c>
      <c r="D164" s="324">
        <v>151.06666666666669</v>
      </c>
      <c r="E164" s="324">
        <v>149.33333333333337</v>
      </c>
      <c r="F164" s="324">
        <v>146.26666666666668</v>
      </c>
      <c r="G164" s="324">
        <v>144.53333333333336</v>
      </c>
      <c r="H164" s="324">
        <v>154.13333333333338</v>
      </c>
      <c r="I164" s="324">
        <v>155.86666666666667</v>
      </c>
      <c r="J164" s="324">
        <v>158.93333333333339</v>
      </c>
      <c r="K164" s="323">
        <v>152.80000000000001</v>
      </c>
      <c r="L164" s="323">
        <v>148</v>
      </c>
      <c r="M164" s="323">
        <v>152.49761000000001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2887.5</v>
      </c>
      <c r="D165" s="324">
        <v>2884.7333333333336</v>
      </c>
      <c r="E165" s="324">
        <v>2864.5666666666671</v>
      </c>
      <c r="F165" s="324">
        <v>2841.6333333333337</v>
      </c>
      <c r="G165" s="324">
        <v>2821.4666666666672</v>
      </c>
      <c r="H165" s="324">
        <v>2907.666666666667</v>
      </c>
      <c r="I165" s="324">
        <v>2927.833333333333</v>
      </c>
      <c r="J165" s="324">
        <v>2950.7666666666669</v>
      </c>
      <c r="K165" s="323">
        <v>2904.9</v>
      </c>
      <c r="L165" s="323">
        <v>2861.8</v>
      </c>
      <c r="M165" s="323">
        <v>0.10723000000000001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2678.05</v>
      </c>
      <c r="D166" s="324">
        <v>2692.166666666667</v>
      </c>
      <c r="E166" s="324">
        <v>2605.6833333333338</v>
      </c>
      <c r="F166" s="324">
        <v>2533.3166666666671</v>
      </c>
      <c r="G166" s="324">
        <v>2446.8333333333339</v>
      </c>
      <c r="H166" s="324">
        <v>2764.5333333333338</v>
      </c>
      <c r="I166" s="324">
        <v>2851.0166666666673</v>
      </c>
      <c r="J166" s="324">
        <v>2923.3833333333337</v>
      </c>
      <c r="K166" s="323">
        <v>2778.65</v>
      </c>
      <c r="L166" s="323">
        <v>2619.8000000000002</v>
      </c>
      <c r="M166" s="323">
        <v>0.30568000000000001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361.2</v>
      </c>
      <c r="D167" s="324">
        <v>358.73333333333335</v>
      </c>
      <c r="E167" s="324">
        <v>351.4666666666667</v>
      </c>
      <c r="F167" s="324">
        <v>341.73333333333335</v>
      </c>
      <c r="G167" s="324">
        <v>334.4666666666667</v>
      </c>
      <c r="H167" s="324">
        <v>368.4666666666667</v>
      </c>
      <c r="I167" s="324">
        <v>375.73333333333335</v>
      </c>
      <c r="J167" s="324">
        <v>385.4666666666667</v>
      </c>
      <c r="K167" s="323">
        <v>366</v>
      </c>
      <c r="L167" s="323">
        <v>349</v>
      </c>
      <c r="M167" s="323">
        <v>4.2190099999999999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122.3</v>
      </c>
      <c r="D168" s="324">
        <v>120.56666666666666</v>
      </c>
      <c r="E168" s="324">
        <v>116.23333333333332</v>
      </c>
      <c r="F168" s="324">
        <v>110.16666666666666</v>
      </c>
      <c r="G168" s="324">
        <v>105.83333333333331</v>
      </c>
      <c r="H168" s="324">
        <v>126.63333333333333</v>
      </c>
      <c r="I168" s="324">
        <v>130.96666666666667</v>
      </c>
      <c r="J168" s="324">
        <v>137.03333333333333</v>
      </c>
      <c r="K168" s="323">
        <v>124.9</v>
      </c>
      <c r="L168" s="323">
        <v>114.5</v>
      </c>
      <c r="M168" s="323">
        <v>94.249229999999997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4933.8500000000004</v>
      </c>
      <c r="D169" s="324">
        <v>4948.3499999999995</v>
      </c>
      <c r="E169" s="324">
        <v>4897.6999999999989</v>
      </c>
      <c r="F169" s="324">
        <v>4861.5499999999993</v>
      </c>
      <c r="G169" s="324">
        <v>4810.8999999999987</v>
      </c>
      <c r="H169" s="324">
        <v>4984.4999999999991</v>
      </c>
      <c r="I169" s="324">
        <v>5035.1499999999987</v>
      </c>
      <c r="J169" s="324">
        <v>5071.2999999999993</v>
      </c>
      <c r="K169" s="323">
        <v>4999</v>
      </c>
      <c r="L169" s="323">
        <v>4912.2</v>
      </c>
      <c r="M169" s="323">
        <v>3.5479999999999998E-2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3303.25</v>
      </c>
      <c r="D170" s="324">
        <v>3311.7666666666664</v>
      </c>
      <c r="E170" s="324">
        <v>3273.6333333333328</v>
      </c>
      <c r="F170" s="324">
        <v>3244.0166666666664</v>
      </c>
      <c r="G170" s="324">
        <v>3205.8833333333328</v>
      </c>
      <c r="H170" s="324">
        <v>3341.3833333333328</v>
      </c>
      <c r="I170" s="324">
        <v>3379.516666666666</v>
      </c>
      <c r="J170" s="324">
        <v>3409.1333333333328</v>
      </c>
      <c r="K170" s="323">
        <v>3349.9</v>
      </c>
      <c r="L170" s="323">
        <v>3282.15</v>
      </c>
      <c r="M170" s="323">
        <v>0.89866000000000001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1572.2</v>
      </c>
      <c r="D171" s="324">
        <v>1565.4666666666665</v>
      </c>
      <c r="E171" s="324">
        <v>1533.083333333333</v>
      </c>
      <c r="F171" s="324">
        <v>1493.9666666666665</v>
      </c>
      <c r="G171" s="324">
        <v>1461.583333333333</v>
      </c>
      <c r="H171" s="324">
        <v>1604.583333333333</v>
      </c>
      <c r="I171" s="324">
        <v>1636.9666666666667</v>
      </c>
      <c r="J171" s="324">
        <v>1676.083333333333</v>
      </c>
      <c r="K171" s="323">
        <v>1597.85</v>
      </c>
      <c r="L171" s="323">
        <v>1526.35</v>
      </c>
      <c r="M171" s="323">
        <v>0.72602999999999995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446.85</v>
      </c>
      <c r="D172" s="324">
        <v>446.26666666666665</v>
      </c>
      <c r="E172" s="324">
        <v>441.7833333333333</v>
      </c>
      <c r="F172" s="324">
        <v>436.71666666666664</v>
      </c>
      <c r="G172" s="324">
        <v>432.23333333333329</v>
      </c>
      <c r="H172" s="324">
        <v>451.33333333333331</v>
      </c>
      <c r="I172" s="324">
        <v>455.81666666666666</v>
      </c>
      <c r="J172" s="324">
        <v>460.88333333333333</v>
      </c>
      <c r="K172" s="323">
        <v>450.75</v>
      </c>
      <c r="L172" s="323">
        <v>441.2</v>
      </c>
      <c r="M172" s="323">
        <v>8.5334000000000003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4358.8500000000004</v>
      </c>
      <c r="D173" s="324">
        <v>4360.45</v>
      </c>
      <c r="E173" s="324">
        <v>4286.8999999999996</v>
      </c>
      <c r="F173" s="324">
        <v>4214.95</v>
      </c>
      <c r="G173" s="324">
        <v>4141.3999999999996</v>
      </c>
      <c r="H173" s="324">
        <v>4432.3999999999996</v>
      </c>
      <c r="I173" s="324">
        <v>4505.9500000000007</v>
      </c>
      <c r="J173" s="324">
        <v>4577.8999999999996</v>
      </c>
      <c r="K173" s="323">
        <v>4434</v>
      </c>
      <c r="L173" s="323">
        <v>4288.5</v>
      </c>
      <c r="M173" s="323">
        <v>0.32077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707.75</v>
      </c>
      <c r="D174" s="324">
        <v>709.30000000000007</v>
      </c>
      <c r="E174" s="324">
        <v>697.90000000000009</v>
      </c>
      <c r="F174" s="324">
        <v>688.05000000000007</v>
      </c>
      <c r="G174" s="324">
        <v>676.65000000000009</v>
      </c>
      <c r="H174" s="324">
        <v>719.15000000000009</v>
      </c>
      <c r="I174" s="324">
        <v>730.55</v>
      </c>
      <c r="J174" s="324">
        <v>740.40000000000009</v>
      </c>
      <c r="K174" s="323">
        <v>720.7</v>
      </c>
      <c r="L174" s="323">
        <v>699.45</v>
      </c>
      <c r="M174" s="323">
        <v>29.74945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1020.9</v>
      </c>
      <c r="D175" s="324">
        <v>1024.0833333333333</v>
      </c>
      <c r="E175" s="324">
        <v>1009.8166666666666</v>
      </c>
      <c r="F175" s="324">
        <v>998.73333333333335</v>
      </c>
      <c r="G175" s="324">
        <v>984.4666666666667</v>
      </c>
      <c r="H175" s="324">
        <v>1035.1666666666665</v>
      </c>
      <c r="I175" s="324">
        <v>1049.4333333333334</v>
      </c>
      <c r="J175" s="324">
        <v>1060.5166666666664</v>
      </c>
      <c r="K175" s="323">
        <v>1038.3499999999999</v>
      </c>
      <c r="L175" s="323">
        <v>1013</v>
      </c>
      <c r="M175" s="323">
        <v>9.2740000000000003E-2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474.85</v>
      </c>
      <c r="D176" s="324">
        <v>477.01666666666665</v>
      </c>
      <c r="E176" s="324">
        <v>471.33333333333331</v>
      </c>
      <c r="F176" s="324">
        <v>467.81666666666666</v>
      </c>
      <c r="G176" s="324">
        <v>462.13333333333333</v>
      </c>
      <c r="H176" s="324">
        <v>480.5333333333333</v>
      </c>
      <c r="I176" s="324">
        <v>486.2166666666667</v>
      </c>
      <c r="J176" s="324">
        <v>489.73333333333329</v>
      </c>
      <c r="K176" s="323">
        <v>482.7</v>
      </c>
      <c r="L176" s="323">
        <v>473.5</v>
      </c>
      <c r="M176" s="323">
        <v>0.85316999999999998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747.25</v>
      </c>
      <c r="D177" s="324">
        <v>739.08333333333337</v>
      </c>
      <c r="E177" s="324">
        <v>728.16666666666674</v>
      </c>
      <c r="F177" s="324">
        <v>709.08333333333337</v>
      </c>
      <c r="G177" s="324">
        <v>698.16666666666674</v>
      </c>
      <c r="H177" s="324">
        <v>758.16666666666674</v>
      </c>
      <c r="I177" s="324">
        <v>769.08333333333348</v>
      </c>
      <c r="J177" s="324">
        <v>788.16666666666674</v>
      </c>
      <c r="K177" s="323">
        <v>750</v>
      </c>
      <c r="L177" s="323">
        <v>720</v>
      </c>
      <c r="M177" s="323">
        <v>13.244070000000001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489.15</v>
      </c>
      <c r="D178" s="324">
        <v>494.98333333333335</v>
      </c>
      <c r="E178" s="324">
        <v>480.16666666666669</v>
      </c>
      <c r="F178" s="324">
        <v>471.18333333333334</v>
      </c>
      <c r="G178" s="324">
        <v>456.36666666666667</v>
      </c>
      <c r="H178" s="324">
        <v>503.9666666666667</v>
      </c>
      <c r="I178" s="324">
        <v>518.7833333333333</v>
      </c>
      <c r="J178" s="324">
        <v>527.76666666666665</v>
      </c>
      <c r="K178" s="323">
        <v>509.8</v>
      </c>
      <c r="L178" s="323">
        <v>486</v>
      </c>
      <c r="M178" s="323">
        <v>1.9077200000000001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1526.35</v>
      </c>
      <c r="D179" s="324">
        <v>1517.0333333333335</v>
      </c>
      <c r="E179" s="324">
        <v>1499.3166666666671</v>
      </c>
      <c r="F179" s="324">
        <v>1472.2833333333335</v>
      </c>
      <c r="G179" s="324">
        <v>1454.5666666666671</v>
      </c>
      <c r="H179" s="324">
        <v>1544.0666666666671</v>
      </c>
      <c r="I179" s="324">
        <v>1561.7833333333338</v>
      </c>
      <c r="J179" s="324">
        <v>1588.8166666666671</v>
      </c>
      <c r="K179" s="323">
        <v>1534.75</v>
      </c>
      <c r="L179" s="323">
        <v>1490</v>
      </c>
      <c r="M179" s="323">
        <v>9.7276199999999999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81.650000000000006</v>
      </c>
      <c r="D180" s="324">
        <v>81.483333333333334</v>
      </c>
      <c r="E180" s="324">
        <v>80.816666666666663</v>
      </c>
      <c r="F180" s="324">
        <v>79.983333333333334</v>
      </c>
      <c r="G180" s="324">
        <v>79.316666666666663</v>
      </c>
      <c r="H180" s="324">
        <v>82.316666666666663</v>
      </c>
      <c r="I180" s="324">
        <v>82.98333333333332</v>
      </c>
      <c r="J180" s="324">
        <v>83.816666666666663</v>
      </c>
      <c r="K180" s="323">
        <v>82.15</v>
      </c>
      <c r="L180" s="323">
        <v>80.650000000000006</v>
      </c>
      <c r="M180" s="323">
        <v>3.37988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306.2</v>
      </c>
      <c r="D181" s="324">
        <v>304.06666666666666</v>
      </c>
      <c r="E181" s="324">
        <v>299.68333333333334</v>
      </c>
      <c r="F181" s="324">
        <v>293.16666666666669</v>
      </c>
      <c r="G181" s="324">
        <v>288.78333333333336</v>
      </c>
      <c r="H181" s="324">
        <v>310.58333333333331</v>
      </c>
      <c r="I181" s="324">
        <v>314.96666666666664</v>
      </c>
      <c r="J181" s="324">
        <v>321.48333333333329</v>
      </c>
      <c r="K181" s="323">
        <v>308.45</v>
      </c>
      <c r="L181" s="323">
        <v>297.55</v>
      </c>
      <c r="M181" s="323">
        <v>9.5782600000000002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491</v>
      </c>
      <c r="D182" s="324">
        <v>492.65000000000003</v>
      </c>
      <c r="E182" s="324">
        <v>485.70000000000005</v>
      </c>
      <c r="F182" s="324">
        <v>480.40000000000003</v>
      </c>
      <c r="G182" s="324">
        <v>473.45000000000005</v>
      </c>
      <c r="H182" s="324">
        <v>497.95000000000005</v>
      </c>
      <c r="I182" s="324">
        <v>504.9</v>
      </c>
      <c r="J182" s="324">
        <v>510.20000000000005</v>
      </c>
      <c r="K182" s="323">
        <v>499.6</v>
      </c>
      <c r="L182" s="323">
        <v>487.35</v>
      </c>
      <c r="M182" s="323">
        <v>5.2764300000000004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1604.05</v>
      </c>
      <c r="D183" s="324">
        <v>1598.6999999999998</v>
      </c>
      <c r="E183" s="324">
        <v>1581.5499999999997</v>
      </c>
      <c r="F183" s="324">
        <v>1559.05</v>
      </c>
      <c r="G183" s="324">
        <v>1541.8999999999999</v>
      </c>
      <c r="H183" s="324">
        <v>1621.1999999999996</v>
      </c>
      <c r="I183" s="324">
        <v>1638.3499999999997</v>
      </c>
      <c r="J183" s="324">
        <v>1660.8499999999995</v>
      </c>
      <c r="K183" s="323">
        <v>1615.85</v>
      </c>
      <c r="L183" s="323">
        <v>1576.2</v>
      </c>
      <c r="M183" s="323">
        <v>14.01061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163.05000000000001</v>
      </c>
      <c r="D184" s="324">
        <v>164.03333333333333</v>
      </c>
      <c r="E184" s="324">
        <v>160.36666666666667</v>
      </c>
      <c r="F184" s="324">
        <v>157.68333333333334</v>
      </c>
      <c r="G184" s="324">
        <v>154.01666666666668</v>
      </c>
      <c r="H184" s="324">
        <v>166.71666666666667</v>
      </c>
      <c r="I184" s="324">
        <v>170.38333333333335</v>
      </c>
      <c r="J184" s="324">
        <v>173.06666666666666</v>
      </c>
      <c r="K184" s="323">
        <v>167.7</v>
      </c>
      <c r="L184" s="323">
        <v>161.35</v>
      </c>
      <c r="M184" s="323">
        <v>20.872440000000001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1840</v>
      </c>
      <c r="D185" s="324">
        <v>1848.0166666666667</v>
      </c>
      <c r="E185" s="324">
        <v>1816.9833333333333</v>
      </c>
      <c r="F185" s="324">
        <v>1793.9666666666667</v>
      </c>
      <c r="G185" s="324">
        <v>1762.9333333333334</v>
      </c>
      <c r="H185" s="324">
        <v>1871.0333333333333</v>
      </c>
      <c r="I185" s="324">
        <v>1902.0666666666666</v>
      </c>
      <c r="J185" s="324">
        <v>1925.0833333333333</v>
      </c>
      <c r="K185" s="323">
        <v>1879.05</v>
      </c>
      <c r="L185" s="323">
        <v>1825</v>
      </c>
      <c r="M185" s="323">
        <v>0.53207000000000004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142</v>
      </c>
      <c r="D186" s="324">
        <v>142</v>
      </c>
      <c r="E186" s="324">
        <v>140</v>
      </c>
      <c r="F186" s="324">
        <v>138</v>
      </c>
      <c r="G186" s="324">
        <v>136</v>
      </c>
      <c r="H186" s="324">
        <v>144</v>
      </c>
      <c r="I186" s="324">
        <v>146</v>
      </c>
      <c r="J186" s="324">
        <v>148</v>
      </c>
      <c r="K186" s="323">
        <v>144</v>
      </c>
      <c r="L186" s="323">
        <v>140</v>
      </c>
      <c r="M186" s="323">
        <v>24.53425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262.5</v>
      </c>
      <c r="D187" s="324">
        <v>260.15000000000003</v>
      </c>
      <c r="E187" s="324">
        <v>255.70000000000005</v>
      </c>
      <c r="F187" s="324">
        <v>248.9</v>
      </c>
      <c r="G187" s="324">
        <v>244.45000000000002</v>
      </c>
      <c r="H187" s="324">
        <v>266.95000000000005</v>
      </c>
      <c r="I187" s="324">
        <v>271.39999999999998</v>
      </c>
      <c r="J187" s="324">
        <v>278.2000000000001</v>
      </c>
      <c r="K187" s="323">
        <v>264.60000000000002</v>
      </c>
      <c r="L187" s="323">
        <v>253.35</v>
      </c>
      <c r="M187" s="323">
        <v>21.071269999999998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746.3</v>
      </c>
      <c r="D188" s="324">
        <v>746.0333333333333</v>
      </c>
      <c r="E188" s="324">
        <v>727.26666666666665</v>
      </c>
      <c r="F188" s="324">
        <v>708.23333333333335</v>
      </c>
      <c r="G188" s="324">
        <v>689.4666666666667</v>
      </c>
      <c r="H188" s="324">
        <v>765.06666666666661</v>
      </c>
      <c r="I188" s="324">
        <v>783.83333333333326</v>
      </c>
      <c r="J188" s="324">
        <v>802.86666666666656</v>
      </c>
      <c r="K188" s="323">
        <v>764.8</v>
      </c>
      <c r="L188" s="323">
        <v>727</v>
      </c>
      <c r="M188" s="323">
        <v>7.3817500000000003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502.95</v>
      </c>
      <c r="D189" s="324">
        <v>508.16666666666669</v>
      </c>
      <c r="E189" s="324">
        <v>496.33333333333337</v>
      </c>
      <c r="F189" s="324">
        <v>489.7166666666667</v>
      </c>
      <c r="G189" s="324">
        <v>477.88333333333338</v>
      </c>
      <c r="H189" s="324">
        <v>514.7833333333333</v>
      </c>
      <c r="I189" s="324">
        <v>526.61666666666679</v>
      </c>
      <c r="J189" s="324">
        <v>533.23333333333335</v>
      </c>
      <c r="K189" s="323">
        <v>520</v>
      </c>
      <c r="L189" s="323">
        <v>501.55</v>
      </c>
      <c r="M189" s="323">
        <v>18.58079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1462.15</v>
      </c>
      <c r="D190" s="324">
        <v>1441.4333333333332</v>
      </c>
      <c r="E190" s="324">
        <v>1401.8166666666664</v>
      </c>
      <c r="F190" s="324">
        <v>1341.4833333333331</v>
      </c>
      <c r="G190" s="324">
        <v>1301.8666666666663</v>
      </c>
      <c r="H190" s="324">
        <v>1501.7666666666664</v>
      </c>
      <c r="I190" s="324">
        <v>1541.3833333333332</v>
      </c>
      <c r="J190" s="324">
        <v>1601.7166666666665</v>
      </c>
      <c r="K190" s="323">
        <v>1481.05</v>
      </c>
      <c r="L190" s="323">
        <v>1381.1</v>
      </c>
      <c r="M190" s="323">
        <v>24.043489999999998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1142.95</v>
      </c>
      <c r="D191" s="324">
        <v>1156.9666666666667</v>
      </c>
      <c r="E191" s="324">
        <v>1116.0833333333335</v>
      </c>
      <c r="F191" s="324">
        <v>1089.2166666666667</v>
      </c>
      <c r="G191" s="324">
        <v>1048.3333333333335</v>
      </c>
      <c r="H191" s="324">
        <v>1183.8333333333335</v>
      </c>
      <c r="I191" s="324">
        <v>1224.7166666666667</v>
      </c>
      <c r="J191" s="324">
        <v>1251.5833333333335</v>
      </c>
      <c r="K191" s="323">
        <v>1197.8499999999999</v>
      </c>
      <c r="L191" s="323">
        <v>1130.0999999999999</v>
      </c>
      <c r="M191" s="323">
        <v>6.4232300000000002</v>
      </c>
      <c r="N191" s="1"/>
      <c r="O191" s="1"/>
    </row>
    <row r="192" spans="1:15" ht="12.75" customHeight="1">
      <c r="A192" s="30">
        <v>182</v>
      </c>
      <c r="B192" s="342" t="s">
        <v>832</v>
      </c>
      <c r="C192" s="323">
        <v>18.7</v>
      </c>
      <c r="D192" s="324">
        <v>18.783333333333335</v>
      </c>
      <c r="E192" s="324">
        <v>18.56666666666667</v>
      </c>
      <c r="F192" s="324">
        <v>18.433333333333334</v>
      </c>
      <c r="G192" s="324">
        <v>18.216666666666669</v>
      </c>
      <c r="H192" s="324">
        <v>18.916666666666671</v>
      </c>
      <c r="I192" s="324">
        <v>19.133333333333333</v>
      </c>
      <c r="J192" s="324">
        <v>19.266666666666673</v>
      </c>
      <c r="K192" s="323">
        <v>19</v>
      </c>
      <c r="L192" s="323">
        <v>18.649999999999999</v>
      </c>
      <c r="M192" s="323">
        <v>18.970089999999999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1202.25</v>
      </c>
      <c r="D193" s="324">
        <v>1187.2</v>
      </c>
      <c r="E193" s="324">
        <v>1165.4000000000001</v>
      </c>
      <c r="F193" s="324">
        <v>1128.55</v>
      </c>
      <c r="G193" s="324">
        <v>1106.75</v>
      </c>
      <c r="H193" s="324">
        <v>1224.0500000000002</v>
      </c>
      <c r="I193" s="324">
        <v>1245.8499999999999</v>
      </c>
      <c r="J193" s="324">
        <v>1282.7000000000003</v>
      </c>
      <c r="K193" s="323">
        <v>1209</v>
      </c>
      <c r="L193" s="323">
        <v>1150.3499999999999</v>
      </c>
      <c r="M193" s="323">
        <v>0.69735000000000003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1136.3499999999999</v>
      </c>
      <c r="D194" s="324">
        <v>1123.7666666666667</v>
      </c>
      <c r="E194" s="324">
        <v>1108.5833333333333</v>
      </c>
      <c r="F194" s="324">
        <v>1080.8166666666666</v>
      </c>
      <c r="G194" s="324">
        <v>1065.6333333333332</v>
      </c>
      <c r="H194" s="324">
        <v>1151.5333333333333</v>
      </c>
      <c r="I194" s="324">
        <v>1166.7166666666667</v>
      </c>
      <c r="J194" s="324">
        <v>1194.4833333333333</v>
      </c>
      <c r="K194" s="323">
        <v>1138.95</v>
      </c>
      <c r="L194" s="323">
        <v>1096</v>
      </c>
      <c r="M194" s="323">
        <v>16.69435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1199.5</v>
      </c>
      <c r="D195" s="324">
        <v>1195.8166666666666</v>
      </c>
      <c r="E195" s="324">
        <v>1188.6833333333332</v>
      </c>
      <c r="F195" s="324">
        <v>1177.8666666666666</v>
      </c>
      <c r="G195" s="324">
        <v>1170.7333333333331</v>
      </c>
      <c r="H195" s="324">
        <v>1206.6333333333332</v>
      </c>
      <c r="I195" s="324">
        <v>1213.7666666666664</v>
      </c>
      <c r="J195" s="324">
        <v>1224.5833333333333</v>
      </c>
      <c r="K195" s="323">
        <v>1202.95</v>
      </c>
      <c r="L195" s="323">
        <v>1185</v>
      </c>
      <c r="M195" s="323">
        <v>18.940180000000002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2292.1</v>
      </c>
      <c r="D196" s="324">
        <v>2294.9166666666665</v>
      </c>
      <c r="E196" s="324">
        <v>2269.833333333333</v>
      </c>
      <c r="F196" s="324">
        <v>2247.5666666666666</v>
      </c>
      <c r="G196" s="324">
        <v>2222.4833333333331</v>
      </c>
      <c r="H196" s="324">
        <v>2317.1833333333329</v>
      </c>
      <c r="I196" s="324">
        <v>2342.266666666666</v>
      </c>
      <c r="J196" s="324">
        <v>2364.5333333333328</v>
      </c>
      <c r="K196" s="323">
        <v>2320</v>
      </c>
      <c r="L196" s="323">
        <v>2272.65</v>
      </c>
      <c r="M196" s="323">
        <v>35.586010000000002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2209.1999999999998</v>
      </c>
      <c r="D197" s="324">
        <v>2194.0333333333333</v>
      </c>
      <c r="E197" s="324">
        <v>2161.0666666666666</v>
      </c>
      <c r="F197" s="324">
        <v>2112.9333333333334</v>
      </c>
      <c r="G197" s="324">
        <v>2079.9666666666667</v>
      </c>
      <c r="H197" s="324">
        <v>2242.1666666666665</v>
      </c>
      <c r="I197" s="324">
        <v>2275.1333333333328</v>
      </c>
      <c r="J197" s="324">
        <v>2323.2666666666664</v>
      </c>
      <c r="K197" s="323">
        <v>2227</v>
      </c>
      <c r="L197" s="323">
        <v>2145.9</v>
      </c>
      <c r="M197" s="323">
        <v>4.80898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1448.15</v>
      </c>
      <c r="D198" s="324">
        <v>1446.45</v>
      </c>
      <c r="E198" s="324">
        <v>1437.9</v>
      </c>
      <c r="F198" s="324">
        <v>1427.65</v>
      </c>
      <c r="G198" s="324">
        <v>1419.1000000000001</v>
      </c>
      <c r="H198" s="324">
        <v>1456.7</v>
      </c>
      <c r="I198" s="324">
        <v>1465.2499999999998</v>
      </c>
      <c r="J198" s="324">
        <v>1475.5</v>
      </c>
      <c r="K198" s="323">
        <v>1455</v>
      </c>
      <c r="L198" s="323">
        <v>1436.2</v>
      </c>
      <c r="M198" s="323">
        <v>66.820539999999994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517.29999999999995</v>
      </c>
      <c r="D199" s="324">
        <v>515.23333333333335</v>
      </c>
      <c r="E199" s="324">
        <v>509.11666666666667</v>
      </c>
      <c r="F199" s="324">
        <v>500.93333333333334</v>
      </c>
      <c r="G199" s="324">
        <v>494.81666666666666</v>
      </c>
      <c r="H199" s="324">
        <v>523.41666666666674</v>
      </c>
      <c r="I199" s="324">
        <v>529.53333333333353</v>
      </c>
      <c r="J199" s="324">
        <v>537.7166666666667</v>
      </c>
      <c r="K199" s="323">
        <v>521.35</v>
      </c>
      <c r="L199" s="323">
        <v>507.05</v>
      </c>
      <c r="M199" s="323">
        <v>63.398420000000002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1274.3499999999999</v>
      </c>
      <c r="D200" s="324">
        <v>1283.7666666666667</v>
      </c>
      <c r="E200" s="324">
        <v>1256.5833333333333</v>
      </c>
      <c r="F200" s="324">
        <v>1238.8166666666666</v>
      </c>
      <c r="G200" s="324">
        <v>1211.6333333333332</v>
      </c>
      <c r="H200" s="324">
        <v>1301.5333333333333</v>
      </c>
      <c r="I200" s="324">
        <v>1328.7166666666667</v>
      </c>
      <c r="J200" s="324">
        <v>1346.4833333333333</v>
      </c>
      <c r="K200" s="323">
        <v>1310.95</v>
      </c>
      <c r="L200" s="323">
        <v>1266</v>
      </c>
      <c r="M200" s="323">
        <v>3.10026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201.45</v>
      </c>
      <c r="D201" s="324">
        <v>199.63333333333333</v>
      </c>
      <c r="E201" s="324">
        <v>194.91666666666666</v>
      </c>
      <c r="F201" s="324">
        <v>188.38333333333333</v>
      </c>
      <c r="G201" s="324">
        <v>183.66666666666666</v>
      </c>
      <c r="H201" s="324">
        <v>206.16666666666666</v>
      </c>
      <c r="I201" s="324">
        <v>210.88333333333335</v>
      </c>
      <c r="J201" s="324">
        <v>217.41666666666666</v>
      </c>
      <c r="K201" s="323">
        <v>204.35</v>
      </c>
      <c r="L201" s="323">
        <v>193.1</v>
      </c>
      <c r="M201" s="323">
        <v>4.7040699999999998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113.05</v>
      </c>
      <c r="D202" s="324">
        <v>113.35000000000001</v>
      </c>
      <c r="E202" s="324">
        <v>112.20000000000002</v>
      </c>
      <c r="F202" s="324">
        <v>111.35000000000001</v>
      </c>
      <c r="G202" s="324">
        <v>110.20000000000002</v>
      </c>
      <c r="H202" s="324">
        <v>114.20000000000002</v>
      </c>
      <c r="I202" s="324">
        <v>115.35000000000002</v>
      </c>
      <c r="J202" s="324">
        <v>116.20000000000002</v>
      </c>
      <c r="K202" s="323">
        <v>114.5</v>
      </c>
      <c r="L202" s="323">
        <v>112.5</v>
      </c>
      <c r="M202" s="323">
        <v>5.0048700000000004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2369.5</v>
      </c>
      <c r="D203" s="324">
        <v>2360.3333333333335</v>
      </c>
      <c r="E203" s="324">
        <v>2344.166666666667</v>
      </c>
      <c r="F203" s="324">
        <v>2318.8333333333335</v>
      </c>
      <c r="G203" s="324">
        <v>2302.666666666667</v>
      </c>
      <c r="H203" s="324">
        <v>2385.666666666667</v>
      </c>
      <c r="I203" s="324">
        <v>2401.8333333333339</v>
      </c>
      <c r="J203" s="324">
        <v>2427.166666666667</v>
      </c>
      <c r="K203" s="323">
        <v>2376.5</v>
      </c>
      <c r="L203" s="323">
        <v>2335</v>
      </c>
      <c r="M203" s="323">
        <v>4.9350699999999996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72.900000000000006</v>
      </c>
      <c r="D204" s="324">
        <v>73.033333333333331</v>
      </c>
      <c r="E204" s="324">
        <v>72.466666666666669</v>
      </c>
      <c r="F204" s="324">
        <v>72.033333333333331</v>
      </c>
      <c r="G204" s="324">
        <v>71.466666666666669</v>
      </c>
      <c r="H204" s="324">
        <v>73.466666666666669</v>
      </c>
      <c r="I204" s="324">
        <v>74.033333333333331</v>
      </c>
      <c r="J204" s="324">
        <v>74.466666666666669</v>
      </c>
      <c r="K204" s="323">
        <v>73.599999999999994</v>
      </c>
      <c r="L204" s="323">
        <v>72.599999999999994</v>
      </c>
      <c r="M204" s="323">
        <v>47.13073</v>
      </c>
      <c r="N204" s="1"/>
      <c r="O204" s="1"/>
    </row>
    <row r="205" spans="1:15" ht="12.75" customHeight="1">
      <c r="A205" s="30">
        <v>195</v>
      </c>
      <c r="B205" s="342" t="s">
        <v>833</v>
      </c>
      <c r="C205" s="323">
        <v>1120.5999999999999</v>
      </c>
      <c r="D205" s="324">
        <v>1128.9333333333334</v>
      </c>
      <c r="E205" s="324">
        <v>1109.6666666666667</v>
      </c>
      <c r="F205" s="324">
        <v>1098.7333333333333</v>
      </c>
      <c r="G205" s="324">
        <v>1079.4666666666667</v>
      </c>
      <c r="H205" s="324">
        <v>1139.8666666666668</v>
      </c>
      <c r="I205" s="324">
        <v>1159.1333333333332</v>
      </c>
      <c r="J205" s="324">
        <v>1170.0666666666668</v>
      </c>
      <c r="K205" s="323">
        <v>1148.2</v>
      </c>
      <c r="L205" s="323">
        <v>1118</v>
      </c>
      <c r="M205" s="323">
        <v>0.81845999999999997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393.8</v>
      </c>
      <c r="D206" s="324">
        <v>390.43333333333334</v>
      </c>
      <c r="E206" s="324">
        <v>384.86666666666667</v>
      </c>
      <c r="F206" s="324">
        <v>375.93333333333334</v>
      </c>
      <c r="G206" s="324">
        <v>370.36666666666667</v>
      </c>
      <c r="H206" s="324">
        <v>399.36666666666667</v>
      </c>
      <c r="I206" s="324">
        <v>404.93333333333339</v>
      </c>
      <c r="J206" s="324">
        <v>413.86666666666667</v>
      </c>
      <c r="K206" s="323">
        <v>396</v>
      </c>
      <c r="L206" s="323">
        <v>381.5</v>
      </c>
      <c r="M206" s="323">
        <v>1.3553999999999999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572.70000000000005</v>
      </c>
      <c r="D207" s="324">
        <v>570.46666666666658</v>
      </c>
      <c r="E207" s="324">
        <v>565.53333333333319</v>
      </c>
      <c r="F207" s="324">
        <v>558.36666666666656</v>
      </c>
      <c r="G207" s="324">
        <v>553.43333333333317</v>
      </c>
      <c r="H207" s="324">
        <v>577.63333333333321</v>
      </c>
      <c r="I207" s="324">
        <v>582.56666666666661</v>
      </c>
      <c r="J207" s="324">
        <v>589.73333333333323</v>
      </c>
      <c r="K207" s="323">
        <v>575.4</v>
      </c>
      <c r="L207" s="323">
        <v>563.29999999999995</v>
      </c>
      <c r="M207" s="323">
        <v>104.85661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115.25</v>
      </c>
      <c r="D208" s="324">
        <v>115.43333333333332</v>
      </c>
      <c r="E208" s="324">
        <v>114.16666666666664</v>
      </c>
      <c r="F208" s="324">
        <v>113.08333333333331</v>
      </c>
      <c r="G208" s="324">
        <v>111.81666666666663</v>
      </c>
      <c r="H208" s="324">
        <v>116.51666666666665</v>
      </c>
      <c r="I208" s="324">
        <v>117.78333333333333</v>
      </c>
      <c r="J208" s="324">
        <v>118.86666666666666</v>
      </c>
      <c r="K208" s="323">
        <v>116.7</v>
      </c>
      <c r="L208" s="323">
        <v>114.35</v>
      </c>
      <c r="M208" s="323">
        <v>47.315019999999997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278.35000000000002</v>
      </c>
      <c r="D209" s="324">
        <v>276.33333333333331</v>
      </c>
      <c r="E209" s="324">
        <v>273.41666666666663</v>
      </c>
      <c r="F209" s="324">
        <v>268.48333333333329</v>
      </c>
      <c r="G209" s="324">
        <v>265.56666666666661</v>
      </c>
      <c r="H209" s="324">
        <v>281.26666666666665</v>
      </c>
      <c r="I209" s="324">
        <v>284.18333333333328</v>
      </c>
      <c r="J209" s="324">
        <v>289.11666666666667</v>
      </c>
      <c r="K209" s="323">
        <v>279.25</v>
      </c>
      <c r="L209" s="323">
        <v>271.39999999999998</v>
      </c>
      <c r="M209" s="323">
        <v>48.979280000000003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2072.15</v>
      </c>
      <c r="D210" s="324">
        <v>2061.4</v>
      </c>
      <c r="E210" s="324">
        <v>2042.8000000000002</v>
      </c>
      <c r="F210" s="324">
        <v>2013.45</v>
      </c>
      <c r="G210" s="324">
        <v>1994.8500000000001</v>
      </c>
      <c r="H210" s="324">
        <v>2090.75</v>
      </c>
      <c r="I210" s="324">
        <v>2109.3499999999995</v>
      </c>
      <c r="J210" s="324">
        <v>2138.7000000000003</v>
      </c>
      <c r="K210" s="323">
        <v>2080</v>
      </c>
      <c r="L210" s="323">
        <v>2032.05</v>
      </c>
      <c r="M210" s="323">
        <v>28.086849999999998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309.95</v>
      </c>
      <c r="D211" s="324">
        <v>310.5333333333333</v>
      </c>
      <c r="E211" s="324">
        <v>307.41666666666663</v>
      </c>
      <c r="F211" s="324">
        <v>304.88333333333333</v>
      </c>
      <c r="G211" s="324">
        <v>301.76666666666665</v>
      </c>
      <c r="H211" s="324">
        <v>313.06666666666661</v>
      </c>
      <c r="I211" s="324">
        <v>316.18333333333328</v>
      </c>
      <c r="J211" s="324">
        <v>318.71666666666658</v>
      </c>
      <c r="K211" s="323">
        <v>313.64999999999998</v>
      </c>
      <c r="L211" s="323">
        <v>308</v>
      </c>
      <c r="M211" s="323">
        <v>11.197419999999999</v>
      </c>
      <c r="N211" s="1"/>
      <c r="O211" s="1"/>
    </row>
    <row r="212" spans="1:15" ht="12.75" customHeight="1">
      <c r="A212" s="30">
        <v>202</v>
      </c>
      <c r="B212" s="342" t="s">
        <v>834</v>
      </c>
      <c r="C212" s="323">
        <v>710.2</v>
      </c>
      <c r="D212" s="324">
        <v>718.85</v>
      </c>
      <c r="E212" s="324">
        <v>692.35</v>
      </c>
      <c r="F212" s="324">
        <v>674.5</v>
      </c>
      <c r="G212" s="324">
        <v>648</v>
      </c>
      <c r="H212" s="324">
        <v>736.7</v>
      </c>
      <c r="I212" s="324">
        <v>763.2</v>
      </c>
      <c r="J212" s="324">
        <v>781.05000000000007</v>
      </c>
      <c r="K212" s="323">
        <v>745.35</v>
      </c>
      <c r="L212" s="323">
        <v>701</v>
      </c>
      <c r="M212" s="323">
        <v>1.41259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39961.699999999997</v>
      </c>
      <c r="D213" s="324">
        <v>40153.98333333333</v>
      </c>
      <c r="E213" s="324">
        <v>39667.96666666666</v>
      </c>
      <c r="F213" s="324">
        <v>39374.23333333333</v>
      </c>
      <c r="G213" s="324">
        <v>38888.21666666666</v>
      </c>
      <c r="H213" s="324">
        <v>40447.71666666666</v>
      </c>
      <c r="I213" s="324">
        <v>40933.733333333337</v>
      </c>
      <c r="J213" s="324">
        <v>41227.46666666666</v>
      </c>
      <c r="K213" s="323">
        <v>40640</v>
      </c>
      <c r="L213" s="323">
        <v>39860.25</v>
      </c>
      <c r="M213" s="323">
        <v>1.8200000000000001E-2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34.299999999999997</v>
      </c>
      <c r="D214" s="324">
        <v>34.383333333333333</v>
      </c>
      <c r="E214" s="324">
        <v>34.016666666666666</v>
      </c>
      <c r="F214" s="324">
        <v>33.733333333333334</v>
      </c>
      <c r="G214" s="324">
        <v>33.366666666666667</v>
      </c>
      <c r="H214" s="324">
        <v>34.666666666666664</v>
      </c>
      <c r="I214" s="324">
        <v>35.033333333333324</v>
      </c>
      <c r="J214" s="324">
        <v>35.316666666666663</v>
      </c>
      <c r="K214" s="323">
        <v>34.75</v>
      </c>
      <c r="L214" s="323">
        <v>34.1</v>
      </c>
      <c r="M214" s="323">
        <v>14.83996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108.65</v>
      </c>
      <c r="D215" s="324">
        <v>108.41666666666667</v>
      </c>
      <c r="E215" s="324">
        <v>105.83333333333334</v>
      </c>
      <c r="F215" s="324">
        <v>103.01666666666667</v>
      </c>
      <c r="G215" s="324">
        <v>100.43333333333334</v>
      </c>
      <c r="H215" s="324">
        <v>111.23333333333335</v>
      </c>
      <c r="I215" s="324">
        <v>113.81666666666669</v>
      </c>
      <c r="J215" s="324">
        <v>116.63333333333335</v>
      </c>
      <c r="K215" s="323">
        <v>111</v>
      </c>
      <c r="L215" s="323">
        <v>105.6</v>
      </c>
      <c r="M215" s="323">
        <v>122.67646000000001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156.9</v>
      </c>
      <c r="D216" s="324">
        <v>157.51666666666668</v>
      </c>
      <c r="E216" s="324">
        <v>154.48333333333335</v>
      </c>
      <c r="F216" s="324">
        <v>152.06666666666666</v>
      </c>
      <c r="G216" s="324">
        <v>149.03333333333333</v>
      </c>
      <c r="H216" s="324">
        <v>159.93333333333337</v>
      </c>
      <c r="I216" s="324">
        <v>162.96666666666673</v>
      </c>
      <c r="J216" s="324">
        <v>165.38333333333338</v>
      </c>
      <c r="K216" s="323">
        <v>160.55000000000001</v>
      </c>
      <c r="L216" s="323">
        <v>155.1</v>
      </c>
      <c r="M216" s="323">
        <v>150.68574000000001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708</v>
      </c>
      <c r="D217" s="324">
        <v>706.88333333333333</v>
      </c>
      <c r="E217" s="324">
        <v>702.36666666666667</v>
      </c>
      <c r="F217" s="324">
        <v>696.73333333333335</v>
      </c>
      <c r="G217" s="324">
        <v>692.2166666666667</v>
      </c>
      <c r="H217" s="324">
        <v>712.51666666666665</v>
      </c>
      <c r="I217" s="324">
        <v>717.0333333333333</v>
      </c>
      <c r="J217" s="324">
        <v>722.66666666666663</v>
      </c>
      <c r="K217" s="323">
        <v>711.4</v>
      </c>
      <c r="L217" s="323">
        <v>701.25</v>
      </c>
      <c r="M217" s="323">
        <v>146.21688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1219.2</v>
      </c>
      <c r="D218" s="324">
        <v>1225.3499999999999</v>
      </c>
      <c r="E218" s="324">
        <v>1202.4499999999998</v>
      </c>
      <c r="F218" s="324">
        <v>1185.6999999999998</v>
      </c>
      <c r="G218" s="324">
        <v>1162.7999999999997</v>
      </c>
      <c r="H218" s="324">
        <v>1242.0999999999999</v>
      </c>
      <c r="I218" s="324">
        <v>1265</v>
      </c>
      <c r="J218" s="324">
        <v>1281.75</v>
      </c>
      <c r="K218" s="323">
        <v>1248.25</v>
      </c>
      <c r="L218" s="323">
        <v>1208.5999999999999</v>
      </c>
      <c r="M218" s="323">
        <v>11.801679999999999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468.5</v>
      </c>
      <c r="D219" s="324">
        <v>467.08333333333331</v>
      </c>
      <c r="E219" s="324">
        <v>463.41666666666663</v>
      </c>
      <c r="F219" s="324">
        <v>458.33333333333331</v>
      </c>
      <c r="G219" s="324">
        <v>454.66666666666663</v>
      </c>
      <c r="H219" s="324">
        <v>472.16666666666663</v>
      </c>
      <c r="I219" s="324">
        <v>475.83333333333326</v>
      </c>
      <c r="J219" s="324">
        <v>480.91666666666663</v>
      </c>
      <c r="K219" s="323">
        <v>470.75</v>
      </c>
      <c r="L219" s="323">
        <v>462</v>
      </c>
      <c r="M219" s="323">
        <v>16.72222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160.4</v>
      </c>
      <c r="D220" s="324">
        <v>161.31666666666666</v>
      </c>
      <c r="E220" s="324">
        <v>157.88333333333333</v>
      </c>
      <c r="F220" s="324">
        <v>155.36666666666667</v>
      </c>
      <c r="G220" s="324">
        <v>151.93333333333334</v>
      </c>
      <c r="H220" s="324">
        <v>163.83333333333331</v>
      </c>
      <c r="I220" s="324">
        <v>167.26666666666665</v>
      </c>
      <c r="J220" s="324">
        <v>169.7833333333333</v>
      </c>
      <c r="K220" s="323">
        <v>164.75</v>
      </c>
      <c r="L220" s="323">
        <v>158.80000000000001</v>
      </c>
      <c r="M220" s="323">
        <v>2.97967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43.35</v>
      </c>
      <c r="D221" s="324">
        <v>43.333333333333336</v>
      </c>
      <c r="E221" s="324">
        <v>42.666666666666671</v>
      </c>
      <c r="F221" s="324">
        <v>41.983333333333334</v>
      </c>
      <c r="G221" s="324">
        <v>41.31666666666667</v>
      </c>
      <c r="H221" s="324">
        <v>44.016666666666673</v>
      </c>
      <c r="I221" s="324">
        <v>44.683333333333344</v>
      </c>
      <c r="J221" s="324">
        <v>45.366666666666674</v>
      </c>
      <c r="K221" s="323">
        <v>44</v>
      </c>
      <c r="L221" s="323">
        <v>42.65</v>
      </c>
      <c r="M221" s="323">
        <v>61.285359999999997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10.3</v>
      </c>
      <c r="D222" s="324">
        <v>10.25</v>
      </c>
      <c r="E222" s="324">
        <v>10.15</v>
      </c>
      <c r="F222" s="324">
        <v>10</v>
      </c>
      <c r="G222" s="324">
        <v>9.9</v>
      </c>
      <c r="H222" s="324">
        <v>10.4</v>
      </c>
      <c r="I222" s="324">
        <v>10.500000000000002</v>
      </c>
      <c r="J222" s="324">
        <v>10.65</v>
      </c>
      <c r="K222" s="323">
        <v>10.35</v>
      </c>
      <c r="L222" s="323">
        <v>10.1</v>
      </c>
      <c r="M222" s="323">
        <v>1109.4891600000001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58.95</v>
      </c>
      <c r="D223" s="324">
        <v>58.066666666666663</v>
      </c>
      <c r="E223" s="324">
        <v>56.933333333333323</v>
      </c>
      <c r="F223" s="324">
        <v>54.916666666666657</v>
      </c>
      <c r="G223" s="324">
        <v>53.783333333333317</v>
      </c>
      <c r="H223" s="324">
        <v>60.083333333333329</v>
      </c>
      <c r="I223" s="324">
        <v>61.216666666666669</v>
      </c>
      <c r="J223" s="324">
        <v>63.233333333333334</v>
      </c>
      <c r="K223" s="323">
        <v>59.2</v>
      </c>
      <c r="L223" s="323">
        <v>56.05</v>
      </c>
      <c r="M223" s="323">
        <v>117.03494999999999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42</v>
      </c>
      <c r="D224" s="324">
        <v>41.766666666666673</v>
      </c>
      <c r="E224" s="324">
        <v>41.333333333333343</v>
      </c>
      <c r="F224" s="324">
        <v>40.666666666666671</v>
      </c>
      <c r="G224" s="324">
        <v>40.233333333333341</v>
      </c>
      <c r="H224" s="324">
        <v>42.433333333333344</v>
      </c>
      <c r="I224" s="324">
        <v>42.866666666666667</v>
      </c>
      <c r="J224" s="324">
        <v>43.533333333333346</v>
      </c>
      <c r="K224" s="323">
        <v>42.2</v>
      </c>
      <c r="L224" s="323">
        <v>41.1</v>
      </c>
      <c r="M224" s="323">
        <v>214.72058999999999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222.75</v>
      </c>
      <c r="D225" s="324">
        <v>222.75</v>
      </c>
      <c r="E225" s="324">
        <v>220.05</v>
      </c>
      <c r="F225" s="324">
        <v>217.35000000000002</v>
      </c>
      <c r="G225" s="324">
        <v>214.65000000000003</v>
      </c>
      <c r="H225" s="324">
        <v>225.45</v>
      </c>
      <c r="I225" s="324">
        <v>228.14999999999998</v>
      </c>
      <c r="J225" s="324">
        <v>230.84999999999997</v>
      </c>
      <c r="K225" s="323">
        <v>225.45</v>
      </c>
      <c r="L225" s="323">
        <v>220.05</v>
      </c>
      <c r="M225" s="323">
        <v>60.289619999999999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880.35</v>
      </c>
      <c r="D226" s="324">
        <v>875.66666666666663</v>
      </c>
      <c r="E226" s="324">
        <v>854.68333333333328</v>
      </c>
      <c r="F226" s="324">
        <v>829.01666666666665</v>
      </c>
      <c r="G226" s="324">
        <v>808.0333333333333</v>
      </c>
      <c r="H226" s="324">
        <v>901.33333333333326</v>
      </c>
      <c r="I226" s="324">
        <v>922.31666666666661</v>
      </c>
      <c r="J226" s="324">
        <v>947.98333333333323</v>
      </c>
      <c r="K226" s="323">
        <v>896.65</v>
      </c>
      <c r="L226" s="323">
        <v>850</v>
      </c>
      <c r="M226" s="323">
        <v>0.37272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390.55</v>
      </c>
      <c r="D227" s="324">
        <v>387.83333333333331</v>
      </c>
      <c r="E227" s="324">
        <v>383.16666666666663</v>
      </c>
      <c r="F227" s="324">
        <v>375.7833333333333</v>
      </c>
      <c r="G227" s="324">
        <v>371.11666666666662</v>
      </c>
      <c r="H227" s="324">
        <v>395.21666666666664</v>
      </c>
      <c r="I227" s="324">
        <v>399.88333333333327</v>
      </c>
      <c r="J227" s="324">
        <v>407.26666666666665</v>
      </c>
      <c r="K227" s="323">
        <v>392.5</v>
      </c>
      <c r="L227" s="323">
        <v>380.45</v>
      </c>
      <c r="M227" s="323">
        <v>32.183250000000001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288.95</v>
      </c>
      <c r="D228" s="324">
        <v>291.33333333333331</v>
      </c>
      <c r="E228" s="324">
        <v>284.76666666666665</v>
      </c>
      <c r="F228" s="324">
        <v>280.58333333333331</v>
      </c>
      <c r="G228" s="324">
        <v>274.01666666666665</v>
      </c>
      <c r="H228" s="324">
        <v>295.51666666666665</v>
      </c>
      <c r="I228" s="324">
        <v>302.08333333333337</v>
      </c>
      <c r="J228" s="324">
        <v>306.26666666666665</v>
      </c>
      <c r="K228" s="323">
        <v>297.89999999999998</v>
      </c>
      <c r="L228" s="323">
        <v>287.14999999999998</v>
      </c>
      <c r="M228" s="323">
        <v>9.1360200000000003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1501.35</v>
      </c>
      <c r="D229" s="324">
        <v>1505.5833333333333</v>
      </c>
      <c r="E229" s="324">
        <v>1488.3666666666666</v>
      </c>
      <c r="F229" s="324">
        <v>1475.3833333333332</v>
      </c>
      <c r="G229" s="324">
        <v>1458.1666666666665</v>
      </c>
      <c r="H229" s="324">
        <v>1518.5666666666666</v>
      </c>
      <c r="I229" s="324">
        <v>1535.7833333333333</v>
      </c>
      <c r="J229" s="324">
        <v>1548.7666666666667</v>
      </c>
      <c r="K229" s="323">
        <v>1522.8</v>
      </c>
      <c r="L229" s="323">
        <v>1492.6</v>
      </c>
      <c r="M229" s="323">
        <v>0.76493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210.8</v>
      </c>
      <c r="D230" s="324">
        <v>208.11666666666667</v>
      </c>
      <c r="E230" s="324">
        <v>204.43333333333334</v>
      </c>
      <c r="F230" s="324">
        <v>198.06666666666666</v>
      </c>
      <c r="G230" s="324">
        <v>194.38333333333333</v>
      </c>
      <c r="H230" s="324">
        <v>214.48333333333335</v>
      </c>
      <c r="I230" s="324">
        <v>218.16666666666669</v>
      </c>
      <c r="J230" s="324">
        <v>224.53333333333336</v>
      </c>
      <c r="K230" s="323">
        <v>211.8</v>
      </c>
      <c r="L230" s="323">
        <v>201.75</v>
      </c>
      <c r="M230" s="323">
        <v>80.514499999999998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212.35</v>
      </c>
      <c r="D231" s="324">
        <v>211.36666666666667</v>
      </c>
      <c r="E231" s="324">
        <v>207.83333333333334</v>
      </c>
      <c r="F231" s="324">
        <v>203.31666666666666</v>
      </c>
      <c r="G231" s="324">
        <v>199.78333333333333</v>
      </c>
      <c r="H231" s="324">
        <v>215.88333333333335</v>
      </c>
      <c r="I231" s="324">
        <v>219.41666666666666</v>
      </c>
      <c r="J231" s="324">
        <v>223.93333333333337</v>
      </c>
      <c r="K231" s="323">
        <v>214.9</v>
      </c>
      <c r="L231" s="323">
        <v>206.85</v>
      </c>
      <c r="M231" s="323">
        <v>41.528619999999997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4464.6000000000004</v>
      </c>
      <c r="D232" s="324">
        <v>4451.416666666667</v>
      </c>
      <c r="E232" s="324">
        <v>4379.2333333333336</v>
      </c>
      <c r="F232" s="324">
        <v>4293.8666666666668</v>
      </c>
      <c r="G232" s="324">
        <v>4221.6833333333334</v>
      </c>
      <c r="H232" s="324">
        <v>4536.7833333333338</v>
      </c>
      <c r="I232" s="324">
        <v>4608.9666666666662</v>
      </c>
      <c r="J232" s="324">
        <v>4694.3333333333339</v>
      </c>
      <c r="K232" s="323">
        <v>4523.6000000000004</v>
      </c>
      <c r="L232" s="323">
        <v>4366.05</v>
      </c>
      <c r="M232" s="323">
        <v>1.2391799999999999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151.25</v>
      </c>
      <c r="D233" s="324">
        <v>150.70000000000002</v>
      </c>
      <c r="E233" s="324">
        <v>149.15000000000003</v>
      </c>
      <c r="F233" s="324">
        <v>147.05000000000001</v>
      </c>
      <c r="G233" s="324">
        <v>145.50000000000003</v>
      </c>
      <c r="H233" s="324">
        <v>152.80000000000004</v>
      </c>
      <c r="I233" s="324">
        <v>154.35000000000005</v>
      </c>
      <c r="J233" s="324">
        <v>156.45000000000005</v>
      </c>
      <c r="K233" s="323">
        <v>152.25</v>
      </c>
      <c r="L233" s="323">
        <v>148.6</v>
      </c>
      <c r="M233" s="323">
        <v>13.627789999999999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1899.8</v>
      </c>
      <c r="D234" s="324">
        <v>1896.5166666666667</v>
      </c>
      <c r="E234" s="324">
        <v>1869.2833333333333</v>
      </c>
      <c r="F234" s="324">
        <v>1838.7666666666667</v>
      </c>
      <c r="G234" s="324">
        <v>1811.5333333333333</v>
      </c>
      <c r="H234" s="324">
        <v>1927.0333333333333</v>
      </c>
      <c r="I234" s="324">
        <v>1954.2666666666664</v>
      </c>
      <c r="J234" s="324">
        <v>1984.7833333333333</v>
      </c>
      <c r="K234" s="323">
        <v>1923.75</v>
      </c>
      <c r="L234" s="323">
        <v>1866</v>
      </c>
      <c r="M234" s="323">
        <v>15.524039999999999</v>
      </c>
      <c r="N234" s="1"/>
      <c r="O234" s="1"/>
    </row>
    <row r="235" spans="1:15" ht="12.75" customHeight="1">
      <c r="A235" s="30">
        <v>225</v>
      </c>
      <c r="B235" s="342" t="s">
        <v>835</v>
      </c>
      <c r="C235" s="323">
        <v>1624.9</v>
      </c>
      <c r="D235" s="324">
        <v>1631.3333333333333</v>
      </c>
      <c r="E235" s="324">
        <v>1610.5666666666666</v>
      </c>
      <c r="F235" s="324">
        <v>1596.2333333333333</v>
      </c>
      <c r="G235" s="324">
        <v>1575.4666666666667</v>
      </c>
      <c r="H235" s="324">
        <v>1645.6666666666665</v>
      </c>
      <c r="I235" s="324">
        <v>1666.4333333333334</v>
      </c>
      <c r="J235" s="324">
        <v>1680.7666666666664</v>
      </c>
      <c r="K235" s="323">
        <v>1652.1</v>
      </c>
      <c r="L235" s="323">
        <v>1617</v>
      </c>
      <c r="M235" s="323">
        <v>0.25129000000000001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385.45</v>
      </c>
      <c r="D236" s="324">
        <v>384.10000000000008</v>
      </c>
      <c r="E236" s="324">
        <v>381.20000000000016</v>
      </c>
      <c r="F236" s="324">
        <v>376.9500000000001</v>
      </c>
      <c r="G236" s="324">
        <v>374.05000000000018</v>
      </c>
      <c r="H236" s="324">
        <v>388.35000000000014</v>
      </c>
      <c r="I236" s="324">
        <v>391.25000000000011</v>
      </c>
      <c r="J236" s="324">
        <v>395.50000000000011</v>
      </c>
      <c r="K236" s="323">
        <v>387</v>
      </c>
      <c r="L236" s="323">
        <v>379.85</v>
      </c>
      <c r="M236" s="323">
        <v>0.70174999999999998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928.65</v>
      </c>
      <c r="D237" s="324">
        <v>925.4</v>
      </c>
      <c r="E237" s="324">
        <v>914.8</v>
      </c>
      <c r="F237" s="324">
        <v>900.94999999999993</v>
      </c>
      <c r="G237" s="324">
        <v>890.34999999999991</v>
      </c>
      <c r="H237" s="324">
        <v>939.25</v>
      </c>
      <c r="I237" s="324">
        <v>949.85000000000014</v>
      </c>
      <c r="J237" s="324">
        <v>963.7</v>
      </c>
      <c r="K237" s="323">
        <v>936</v>
      </c>
      <c r="L237" s="323">
        <v>911.55</v>
      </c>
      <c r="M237" s="323">
        <v>57.053640000000001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214.45</v>
      </c>
      <c r="D238" s="324">
        <v>214.08333333333334</v>
      </c>
      <c r="E238" s="324">
        <v>211.86666666666667</v>
      </c>
      <c r="F238" s="324">
        <v>209.28333333333333</v>
      </c>
      <c r="G238" s="324">
        <v>207.06666666666666</v>
      </c>
      <c r="H238" s="324">
        <v>216.66666666666669</v>
      </c>
      <c r="I238" s="324">
        <v>218.88333333333333</v>
      </c>
      <c r="J238" s="324">
        <v>221.4666666666667</v>
      </c>
      <c r="K238" s="323">
        <v>216.3</v>
      </c>
      <c r="L238" s="323">
        <v>211.5</v>
      </c>
      <c r="M238" s="323">
        <v>34.646340000000002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21</v>
      </c>
      <c r="D239" s="324">
        <v>21.066666666666666</v>
      </c>
      <c r="E239" s="324">
        <v>20.733333333333334</v>
      </c>
      <c r="F239" s="324">
        <v>20.466666666666669</v>
      </c>
      <c r="G239" s="324">
        <v>20.133333333333336</v>
      </c>
      <c r="H239" s="324">
        <v>21.333333333333332</v>
      </c>
      <c r="I239" s="324">
        <v>21.666666666666668</v>
      </c>
      <c r="J239" s="324">
        <v>21.93333333333333</v>
      </c>
      <c r="K239" s="323">
        <v>21.4</v>
      </c>
      <c r="L239" s="323">
        <v>20.8</v>
      </c>
      <c r="M239" s="323">
        <v>172.65634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1889.4</v>
      </c>
      <c r="D240" s="324">
        <v>1877.45</v>
      </c>
      <c r="E240" s="324">
        <v>1860.95</v>
      </c>
      <c r="F240" s="324">
        <v>1832.5</v>
      </c>
      <c r="G240" s="324">
        <v>1816</v>
      </c>
      <c r="H240" s="324">
        <v>1905.9</v>
      </c>
      <c r="I240" s="324">
        <v>1922.4</v>
      </c>
      <c r="J240" s="324">
        <v>1950.8500000000001</v>
      </c>
      <c r="K240" s="323">
        <v>1893.95</v>
      </c>
      <c r="L240" s="323">
        <v>1849</v>
      </c>
      <c r="M240" s="323">
        <v>52.339790000000001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1467.85</v>
      </c>
      <c r="D241" s="324">
        <v>1497.2166666666665</v>
      </c>
      <c r="E241" s="324">
        <v>1422.383333333333</v>
      </c>
      <c r="F241" s="324">
        <v>1376.9166666666665</v>
      </c>
      <c r="G241" s="324">
        <v>1302.083333333333</v>
      </c>
      <c r="H241" s="324">
        <v>1542.6833333333329</v>
      </c>
      <c r="I241" s="324">
        <v>1617.5166666666664</v>
      </c>
      <c r="J241" s="324">
        <v>1662.9833333333329</v>
      </c>
      <c r="K241" s="323">
        <v>1572.05</v>
      </c>
      <c r="L241" s="323">
        <v>1451.75</v>
      </c>
      <c r="M241" s="323">
        <v>1.0189299999999999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408.3</v>
      </c>
      <c r="D242" s="324">
        <v>411.26666666666665</v>
      </c>
      <c r="E242" s="324">
        <v>402.5333333333333</v>
      </c>
      <c r="F242" s="324">
        <v>396.76666666666665</v>
      </c>
      <c r="G242" s="324">
        <v>388.0333333333333</v>
      </c>
      <c r="H242" s="324">
        <v>417.0333333333333</v>
      </c>
      <c r="I242" s="324">
        <v>425.76666666666665</v>
      </c>
      <c r="J242" s="324">
        <v>431.5333333333333</v>
      </c>
      <c r="K242" s="323">
        <v>420</v>
      </c>
      <c r="L242" s="323">
        <v>405.5</v>
      </c>
      <c r="M242" s="323">
        <v>10.52502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761.8</v>
      </c>
      <c r="D243" s="324">
        <v>751.26666666666677</v>
      </c>
      <c r="E243" s="324">
        <v>730.53333333333353</v>
      </c>
      <c r="F243" s="324">
        <v>699.26666666666677</v>
      </c>
      <c r="G243" s="324">
        <v>678.53333333333353</v>
      </c>
      <c r="H243" s="324">
        <v>782.53333333333353</v>
      </c>
      <c r="I243" s="324">
        <v>803.26666666666688</v>
      </c>
      <c r="J243" s="324">
        <v>834.53333333333353</v>
      </c>
      <c r="K243" s="323">
        <v>772</v>
      </c>
      <c r="L243" s="323">
        <v>720</v>
      </c>
      <c r="M243" s="323">
        <v>9.4947300000000006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17.95</v>
      </c>
      <c r="D244" s="324">
        <v>17.983333333333331</v>
      </c>
      <c r="E244" s="324">
        <v>17.816666666666663</v>
      </c>
      <c r="F244" s="324">
        <v>17.683333333333334</v>
      </c>
      <c r="G244" s="324">
        <v>17.516666666666666</v>
      </c>
      <c r="H244" s="324">
        <v>18.11666666666666</v>
      </c>
      <c r="I244" s="324">
        <v>18.283333333333324</v>
      </c>
      <c r="J244" s="324">
        <v>18.416666666666657</v>
      </c>
      <c r="K244" s="323">
        <v>18.149999999999999</v>
      </c>
      <c r="L244" s="323">
        <v>17.850000000000001</v>
      </c>
      <c r="M244" s="323">
        <v>16.080860000000001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121.95</v>
      </c>
      <c r="D245" s="324">
        <v>121.33333333333333</v>
      </c>
      <c r="E245" s="324">
        <v>120.06666666666666</v>
      </c>
      <c r="F245" s="324">
        <v>118.18333333333334</v>
      </c>
      <c r="G245" s="324">
        <v>116.91666666666667</v>
      </c>
      <c r="H245" s="324">
        <v>123.21666666666665</v>
      </c>
      <c r="I245" s="324">
        <v>124.48333333333333</v>
      </c>
      <c r="J245" s="324">
        <v>126.36666666666665</v>
      </c>
      <c r="K245" s="323">
        <v>122.6</v>
      </c>
      <c r="L245" s="323">
        <v>119.45</v>
      </c>
      <c r="M245" s="323">
        <v>101.17834999999999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406.7</v>
      </c>
      <c r="D246" s="324">
        <v>411.11666666666662</v>
      </c>
      <c r="E246" s="324">
        <v>400.58333333333326</v>
      </c>
      <c r="F246" s="324">
        <v>394.46666666666664</v>
      </c>
      <c r="G246" s="324">
        <v>383.93333333333328</v>
      </c>
      <c r="H246" s="324">
        <v>417.23333333333323</v>
      </c>
      <c r="I246" s="324">
        <v>427.76666666666665</v>
      </c>
      <c r="J246" s="324">
        <v>433.88333333333321</v>
      </c>
      <c r="K246" s="323">
        <v>421.65</v>
      </c>
      <c r="L246" s="323">
        <v>405</v>
      </c>
      <c r="M246" s="323">
        <v>4.7044199999999998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1000.1</v>
      </c>
      <c r="D247" s="324">
        <v>991.38333333333321</v>
      </c>
      <c r="E247" s="324">
        <v>977.76666666666642</v>
      </c>
      <c r="F247" s="324">
        <v>955.43333333333317</v>
      </c>
      <c r="G247" s="324">
        <v>941.81666666666638</v>
      </c>
      <c r="H247" s="324">
        <v>1013.7166666666665</v>
      </c>
      <c r="I247" s="324">
        <v>1027.3333333333333</v>
      </c>
      <c r="J247" s="324">
        <v>1049.6666666666665</v>
      </c>
      <c r="K247" s="323">
        <v>1005</v>
      </c>
      <c r="L247" s="323">
        <v>969.05</v>
      </c>
      <c r="M247" s="323">
        <v>3.66323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225.15</v>
      </c>
      <c r="D248" s="324">
        <v>224.45000000000002</v>
      </c>
      <c r="E248" s="324">
        <v>221.80000000000004</v>
      </c>
      <c r="F248" s="324">
        <v>218.45000000000002</v>
      </c>
      <c r="G248" s="324">
        <v>215.80000000000004</v>
      </c>
      <c r="H248" s="324">
        <v>227.80000000000004</v>
      </c>
      <c r="I248" s="324">
        <v>230.45000000000002</v>
      </c>
      <c r="J248" s="324">
        <v>233.80000000000004</v>
      </c>
      <c r="K248" s="323">
        <v>227.1</v>
      </c>
      <c r="L248" s="323">
        <v>221.1</v>
      </c>
      <c r="M248" s="323">
        <v>11.245229999999999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41.2</v>
      </c>
      <c r="D249" s="324">
        <v>41.300000000000004</v>
      </c>
      <c r="E249" s="324">
        <v>41.000000000000007</v>
      </c>
      <c r="F249" s="324">
        <v>40.800000000000004</v>
      </c>
      <c r="G249" s="324">
        <v>40.500000000000007</v>
      </c>
      <c r="H249" s="324">
        <v>41.500000000000007</v>
      </c>
      <c r="I249" s="324">
        <v>41.800000000000004</v>
      </c>
      <c r="J249" s="324">
        <v>42.000000000000007</v>
      </c>
      <c r="K249" s="323">
        <v>41.6</v>
      </c>
      <c r="L249" s="323">
        <v>41.1</v>
      </c>
      <c r="M249" s="323">
        <v>5.9106800000000002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768.25</v>
      </c>
      <c r="D250" s="324">
        <v>768.75</v>
      </c>
      <c r="E250" s="324">
        <v>763.9</v>
      </c>
      <c r="F250" s="324">
        <v>759.55</v>
      </c>
      <c r="G250" s="324">
        <v>754.69999999999993</v>
      </c>
      <c r="H250" s="324">
        <v>773.1</v>
      </c>
      <c r="I250" s="324">
        <v>777.94999999999993</v>
      </c>
      <c r="J250" s="324">
        <v>782.30000000000007</v>
      </c>
      <c r="K250" s="323">
        <v>773.6</v>
      </c>
      <c r="L250" s="323">
        <v>764.4</v>
      </c>
      <c r="M250" s="323">
        <v>24.566800000000001</v>
      </c>
      <c r="N250" s="1"/>
      <c r="O250" s="1"/>
    </row>
    <row r="251" spans="1:15" ht="12.75" customHeight="1">
      <c r="A251" s="30">
        <v>241</v>
      </c>
      <c r="B251" s="342" t="s">
        <v>828</v>
      </c>
      <c r="C251" s="323">
        <v>22.25</v>
      </c>
      <c r="D251" s="324">
        <v>22.233333333333334</v>
      </c>
      <c r="E251" s="324">
        <v>22.116666666666667</v>
      </c>
      <c r="F251" s="324">
        <v>21.983333333333334</v>
      </c>
      <c r="G251" s="324">
        <v>21.866666666666667</v>
      </c>
      <c r="H251" s="324">
        <v>22.366666666666667</v>
      </c>
      <c r="I251" s="324">
        <v>22.483333333333334</v>
      </c>
      <c r="J251" s="324">
        <v>22.616666666666667</v>
      </c>
      <c r="K251" s="323">
        <v>22.35</v>
      </c>
      <c r="L251" s="323">
        <v>22.1</v>
      </c>
      <c r="M251" s="323">
        <v>44.233080000000001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600.15</v>
      </c>
      <c r="D252" s="324">
        <v>603.08333333333337</v>
      </c>
      <c r="E252" s="324">
        <v>595.06666666666672</v>
      </c>
      <c r="F252" s="324">
        <v>589.98333333333335</v>
      </c>
      <c r="G252" s="324">
        <v>581.9666666666667</v>
      </c>
      <c r="H252" s="324">
        <v>608.16666666666674</v>
      </c>
      <c r="I252" s="324">
        <v>616.18333333333339</v>
      </c>
      <c r="J252" s="324">
        <v>621.26666666666677</v>
      </c>
      <c r="K252" s="323">
        <v>611.1</v>
      </c>
      <c r="L252" s="323">
        <v>598</v>
      </c>
      <c r="M252" s="323">
        <v>8.0478299999999994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242.6</v>
      </c>
      <c r="D253" s="324">
        <v>241.56666666666669</v>
      </c>
      <c r="E253" s="324">
        <v>240.13333333333338</v>
      </c>
      <c r="F253" s="324">
        <v>237.66666666666669</v>
      </c>
      <c r="G253" s="324">
        <v>236.23333333333338</v>
      </c>
      <c r="H253" s="324">
        <v>244.03333333333339</v>
      </c>
      <c r="I253" s="324">
        <v>245.46666666666673</v>
      </c>
      <c r="J253" s="324">
        <v>247.93333333333339</v>
      </c>
      <c r="K253" s="323">
        <v>243</v>
      </c>
      <c r="L253" s="323">
        <v>239.1</v>
      </c>
      <c r="M253" s="323">
        <v>216.29521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97.25</v>
      </c>
      <c r="D254" s="324">
        <v>97.833333333333329</v>
      </c>
      <c r="E254" s="324">
        <v>95.666666666666657</v>
      </c>
      <c r="F254" s="324">
        <v>94.083333333333329</v>
      </c>
      <c r="G254" s="324">
        <v>91.916666666666657</v>
      </c>
      <c r="H254" s="324">
        <v>99.416666666666657</v>
      </c>
      <c r="I254" s="324">
        <v>101.58333333333331</v>
      </c>
      <c r="J254" s="324">
        <v>103.16666666666666</v>
      </c>
      <c r="K254" s="323">
        <v>100</v>
      </c>
      <c r="L254" s="323">
        <v>96.25</v>
      </c>
      <c r="M254" s="323">
        <v>3.60039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103.7</v>
      </c>
      <c r="D255" s="324">
        <v>103.33333333333333</v>
      </c>
      <c r="E255" s="324">
        <v>102.01666666666665</v>
      </c>
      <c r="F255" s="324">
        <v>100.33333333333333</v>
      </c>
      <c r="G255" s="324">
        <v>99.016666666666652</v>
      </c>
      <c r="H255" s="324">
        <v>105.01666666666665</v>
      </c>
      <c r="I255" s="324">
        <v>106.33333333333334</v>
      </c>
      <c r="J255" s="324">
        <v>108.01666666666665</v>
      </c>
      <c r="K255" s="323">
        <v>104.65</v>
      </c>
      <c r="L255" s="323">
        <v>101.65</v>
      </c>
      <c r="M255" s="323">
        <v>4.8790500000000003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1563.65</v>
      </c>
      <c r="D256" s="324">
        <v>1567.55</v>
      </c>
      <c r="E256" s="324">
        <v>1546.1</v>
      </c>
      <c r="F256" s="324">
        <v>1528.55</v>
      </c>
      <c r="G256" s="324">
        <v>1507.1</v>
      </c>
      <c r="H256" s="324">
        <v>1585.1</v>
      </c>
      <c r="I256" s="324">
        <v>1606.5500000000002</v>
      </c>
      <c r="J256" s="324">
        <v>1624.1</v>
      </c>
      <c r="K256" s="323">
        <v>1589</v>
      </c>
      <c r="L256" s="323">
        <v>1550</v>
      </c>
      <c r="M256" s="323">
        <v>1.0025500000000001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1874.55</v>
      </c>
      <c r="D257" s="324">
        <v>1873.5166666666667</v>
      </c>
      <c r="E257" s="324">
        <v>1843.0333333333333</v>
      </c>
      <c r="F257" s="324">
        <v>1811.5166666666667</v>
      </c>
      <c r="G257" s="324">
        <v>1781.0333333333333</v>
      </c>
      <c r="H257" s="324">
        <v>1905.0333333333333</v>
      </c>
      <c r="I257" s="324">
        <v>1935.5166666666664</v>
      </c>
      <c r="J257" s="324">
        <v>1967.0333333333333</v>
      </c>
      <c r="K257" s="323">
        <v>1904</v>
      </c>
      <c r="L257" s="323">
        <v>1842</v>
      </c>
      <c r="M257" s="323">
        <v>0.12307999999999999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88.05</v>
      </c>
      <c r="D258" s="324">
        <v>88.2</v>
      </c>
      <c r="E258" s="324">
        <v>87.350000000000009</v>
      </c>
      <c r="F258" s="324">
        <v>86.65</v>
      </c>
      <c r="G258" s="324">
        <v>85.800000000000011</v>
      </c>
      <c r="H258" s="324">
        <v>88.9</v>
      </c>
      <c r="I258" s="324">
        <v>89.75</v>
      </c>
      <c r="J258" s="324">
        <v>90.45</v>
      </c>
      <c r="K258" s="323">
        <v>89.05</v>
      </c>
      <c r="L258" s="323">
        <v>87.5</v>
      </c>
      <c r="M258" s="323">
        <v>5.5149699999999999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465.1</v>
      </c>
      <c r="D259" s="324">
        <v>463.7</v>
      </c>
      <c r="E259" s="324">
        <v>455.5</v>
      </c>
      <c r="F259" s="324">
        <v>445.90000000000003</v>
      </c>
      <c r="G259" s="324">
        <v>437.70000000000005</v>
      </c>
      <c r="H259" s="324">
        <v>473.29999999999995</v>
      </c>
      <c r="I259" s="324">
        <v>481.49999999999989</v>
      </c>
      <c r="J259" s="324">
        <v>491.09999999999991</v>
      </c>
      <c r="K259" s="323">
        <v>471.9</v>
      </c>
      <c r="L259" s="323">
        <v>454.1</v>
      </c>
      <c r="M259" s="323">
        <v>76.021060000000006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2486.4</v>
      </c>
      <c r="D260" s="324">
        <v>2440.6166666666668</v>
      </c>
      <c r="E260" s="324">
        <v>2370.7833333333338</v>
      </c>
      <c r="F260" s="324">
        <v>2255.166666666667</v>
      </c>
      <c r="G260" s="324">
        <v>2185.3333333333339</v>
      </c>
      <c r="H260" s="324">
        <v>2556.2333333333336</v>
      </c>
      <c r="I260" s="324">
        <v>2626.0666666666666</v>
      </c>
      <c r="J260" s="324">
        <v>2741.6833333333334</v>
      </c>
      <c r="K260" s="323">
        <v>2510.4499999999998</v>
      </c>
      <c r="L260" s="323">
        <v>2325</v>
      </c>
      <c r="M260" s="323">
        <v>6.2993300000000003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442.4</v>
      </c>
      <c r="D261" s="324">
        <v>439.81666666666661</v>
      </c>
      <c r="E261" s="324">
        <v>428.73333333333323</v>
      </c>
      <c r="F261" s="324">
        <v>415.06666666666661</v>
      </c>
      <c r="G261" s="324">
        <v>403.98333333333323</v>
      </c>
      <c r="H261" s="324">
        <v>453.48333333333323</v>
      </c>
      <c r="I261" s="324">
        <v>464.56666666666661</v>
      </c>
      <c r="J261" s="324">
        <v>478.23333333333323</v>
      </c>
      <c r="K261" s="323">
        <v>450.9</v>
      </c>
      <c r="L261" s="323">
        <v>426.15</v>
      </c>
      <c r="M261" s="323">
        <v>6.4069000000000003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306.89999999999998</v>
      </c>
      <c r="D262" s="324">
        <v>299.96666666666664</v>
      </c>
      <c r="E262" s="324">
        <v>288.0333333333333</v>
      </c>
      <c r="F262" s="324">
        <v>269.16666666666669</v>
      </c>
      <c r="G262" s="324">
        <v>257.23333333333335</v>
      </c>
      <c r="H262" s="324">
        <v>318.83333333333326</v>
      </c>
      <c r="I262" s="324">
        <v>330.76666666666654</v>
      </c>
      <c r="J262" s="324">
        <v>349.63333333333321</v>
      </c>
      <c r="K262" s="323">
        <v>311.89999999999998</v>
      </c>
      <c r="L262" s="323">
        <v>281.10000000000002</v>
      </c>
      <c r="M262" s="323">
        <v>126.47410000000001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107.1</v>
      </c>
      <c r="D263" s="324">
        <v>106.88333333333333</v>
      </c>
      <c r="E263" s="324">
        <v>105.71666666666665</v>
      </c>
      <c r="F263" s="324">
        <v>104.33333333333333</v>
      </c>
      <c r="G263" s="324">
        <v>103.16666666666666</v>
      </c>
      <c r="H263" s="324">
        <v>108.26666666666665</v>
      </c>
      <c r="I263" s="324">
        <v>109.43333333333334</v>
      </c>
      <c r="J263" s="324">
        <v>110.81666666666665</v>
      </c>
      <c r="K263" s="323">
        <v>108.05</v>
      </c>
      <c r="L263" s="323">
        <v>105.5</v>
      </c>
      <c r="M263" s="323">
        <v>8.2214299999999998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65.5</v>
      </c>
      <c r="D264" s="324">
        <v>65.3</v>
      </c>
      <c r="E264" s="324">
        <v>64.8</v>
      </c>
      <c r="F264" s="324">
        <v>64.099999999999994</v>
      </c>
      <c r="G264" s="324">
        <v>63.599999999999994</v>
      </c>
      <c r="H264" s="324">
        <v>66</v>
      </c>
      <c r="I264" s="324">
        <v>66.5</v>
      </c>
      <c r="J264" s="324">
        <v>67.2</v>
      </c>
      <c r="K264" s="323">
        <v>65.8</v>
      </c>
      <c r="L264" s="323">
        <v>64.599999999999994</v>
      </c>
      <c r="M264" s="323">
        <v>7.3579800000000004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179.85</v>
      </c>
      <c r="D265" s="324">
        <v>180.28333333333333</v>
      </c>
      <c r="E265" s="324">
        <v>177.81666666666666</v>
      </c>
      <c r="F265" s="324">
        <v>175.78333333333333</v>
      </c>
      <c r="G265" s="324">
        <v>173.31666666666666</v>
      </c>
      <c r="H265" s="324">
        <v>182.31666666666666</v>
      </c>
      <c r="I265" s="324">
        <v>184.7833333333333</v>
      </c>
      <c r="J265" s="324">
        <v>186.81666666666666</v>
      </c>
      <c r="K265" s="323">
        <v>182.75</v>
      </c>
      <c r="L265" s="323">
        <v>178.25</v>
      </c>
      <c r="M265" s="323">
        <v>9.5739099999999997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344.5</v>
      </c>
      <c r="D266" s="324">
        <v>344.88333333333338</v>
      </c>
      <c r="E266" s="324">
        <v>340.26666666666677</v>
      </c>
      <c r="F266" s="324">
        <v>336.03333333333336</v>
      </c>
      <c r="G266" s="324">
        <v>331.41666666666674</v>
      </c>
      <c r="H266" s="324">
        <v>349.11666666666679</v>
      </c>
      <c r="I266" s="324">
        <v>353.73333333333346</v>
      </c>
      <c r="J266" s="324">
        <v>357.96666666666681</v>
      </c>
      <c r="K266" s="323">
        <v>349.5</v>
      </c>
      <c r="L266" s="323">
        <v>340.65</v>
      </c>
      <c r="M266" s="323">
        <v>1.5263500000000001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307.55</v>
      </c>
      <c r="D267" s="324">
        <v>308.56666666666666</v>
      </c>
      <c r="E267" s="324">
        <v>302.48333333333335</v>
      </c>
      <c r="F267" s="324">
        <v>297.41666666666669</v>
      </c>
      <c r="G267" s="324">
        <v>291.33333333333337</v>
      </c>
      <c r="H267" s="324">
        <v>313.63333333333333</v>
      </c>
      <c r="I267" s="324">
        <v>319.7166666666667</v>
      </c>
      <c r="J267" s="324">
        <v>324.7833333333333</v>
      </c>
      <c r="K267" s="323">
        <v>314.64999999999998</v>
      </c>
      <c r="L267" s="323">
        <v>303.5</v>
      </c>
      <c r="M267" s="323">
        <v>1.6401699999999999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655.25</v>
      </c>
      <c r="D268" s="324">
        <v>655.16666666666663</v>
      </c>
      <c r="E268" s="324">
        <v>647.58333333333326</v>
      </c>
      <c r="F268" s="324">
        <v>639.91666666666663</v>
      </c>
      <c r="G268" s="324">
        <v>632.33333333333326</v>
      </c>
      <c r="H268" s="324">
        <v>662.83333333333326</v>
      </c>
      <c r="I268" s="324">
        <v>670.41666666666652</v>
      </c>
      <c r="J268" s="324">
        <v>678.08333333333326</v>
      </c>
      <c r="K268" s="323">
        <v>662.75</v>
      </c>
      <c r="L268" s="323">
        <v>647.5</v>
      </c>
      <c r="M268" s="323">
        <v>31.50421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2563.4499999999998</v>
      </c>
      <c r="D269" s="324">
        <v>2562.3166666666666</v>
      </c>
      <c r="E269" s="324">
        <v>2536.1333333333332</v>
      </c>
      <c r="F269" s="324">
        <v>2508.8166666666666</v>
      </c>
      <c r="G269" s="324">
        <v>2482.6333333333332</v>
      </c>
      <c r="H269" s="324">
        <v>2589.6333333333332</v>
      </c>
      <c r="I269" s="324">
        <v>2615.8166666666666</v>
      </c>
      <c r="J269" s="324">
        <v>2643.1333333333332</v>
      </c>
      <c r="K269" s="323">
        <v>2588.5</v>
      </c>
      <c r="L269" s="323">
        <v>2535</v>
      </c>
      <c r="M269" s="323">
        <v>17.511430000000001</v>
      </c>
      <c r="N269" s="1"/>
      <c r="O269" s="1"/>
    </row>
    <row r="270" spans="1:15" ht="12.75" customHeight="1">
      <c r="A270" s="30">
        <v>260</v>
      </c>
      <c r="B270" s="342" t="s">
        <v>836</v>
      </c>
      <c r="C270" s="323">
        <v>493.95</v>
      </c>
      <c r="D270" s="324">
        <v>486.5</v>
      </c>
      <c r="E270" s="324">
        <v>475</v>
      </c>
      <c r="F270" s="324">
        <v>456.05</v>
      </c>
      <c r="G270" s="324">
        <v>444.55</v>
      </c>
      <c r="H270" s="324">
        <v>505.45</v>
      </c>
      <c r="I270" s="324">
        <v>516.95000000000005</v>
      </c>
      <c r="J270" s="324">
        <v>535.9</v>
      </c>
      <c r="K270" s="323">
        <v>498</v>
      </c>
      <c r="L270" s="323">
        <v>467.55</v>
      </c>
      <c r="M270" s="323">
        <v>14.43906</v>
      </c>
      <c r="N270" s="1"/>
      <c r="O270" s="1"/>
    </row>
    <row r="271" spans="1:15" ht="12.75" customHeight="1">
      <c r="A271" s="30">
        <v>261</v>
      </c>
      <c r="B271" s="342" t="s">
        <v>837</v>
      </c>
      <c r="C271" s="323">
        <v>405.45</v>
      </c>
      <c r="D271" s="324">
        <v>406.95</v>
      </c>
      <c r="E271" s="324">
        <v>401.5</v>
      </c>
      <c r="F271" s="324">
        <v>397.55</v>
      </c>
      <c r="G271" s="324">
        <v>392.1</v>
      </c>
      <c r="H271" s="324">
        <v>410.9</v>
      </c>
      <c r="I271" s="324">
        <v>416.34999999999991</v>
      </c>
      <c r="J271" s="324">
        <v>420.29999999999995</v>
      </c>
      <c r="K271" s="323">
        <v>412.4</v>
      </c>
      <c r="L271" s="323">
        <v>403</v>
      </c>
      <c r="M271" s="323">
        <v>0.88314000000000004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755.6</v>
      </c>
      <c r="D272" s="324">
        <v>758.73333333333323</v>
      </c>
      <c r="E272" s="324">
        <v>748.06666666666649</v>
      </c>
      <c r="F272" s="324">
        <v>740.5333333333333</v>
      </c>
      <c r="G272" s="324">
        <v>729.86666666666656</v>
      </c>
      <c r="H272" s="324">
        <v>766.26666666666642</v>
      </c>
      <c r="I272" s="324">
        <v>776.93333333333317</v>
      </c>
      <c r="J272" s="324">
        <v>784.46666666666636</v>
      </c>
      <c r="K272" s="323">
        <v>769.4</v>
      </c>
      <c r="L272" s="323">
        <v>751.2</v>
      </c>
      <c r="M272" s="323">
        <v>2.21279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144.19999999999999</v>
      </c>
      <c r="D273" s="324">
        <v>144.91666666666666</v>
      </c>
      <c r="E273" s="324">
        <v>142.2833333333333</v>
      </c>
      <c r="F273" s="324">
        <v>140.36666666666665</v>
      </c>
      <c r="G273" s="324">
        <v>137.73333333333329</v>
      </c>
      <c r="H273" s="324">
        <v>146.83333333333331</v>
      </c>
      <c r="I273" s="324">
        <v>149.4666666666667</v>
      </c>
      <c r="J273" s="324">
        <v>151.38333333333333</v>
      </c>
      <c r="K273" s="323">
        <v>147.55000000000001</v>
      </c>
      <c r="L273" s="323">
        <v>143</v>
      </c>
      <c r="M273" s="323">
        <v>2.69617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1027.8499999999999</v>
      </c>
      <c r="D274" s="324">
        <v>1024.2833333333333</v>
      </c>
      <c r="E274" s="324">
        <v>1008.5666666666666</v>
      </c>
      <c r="F274" s="324">
        <v>989.2833333333333</v>
      </c>
      <c r="G274" s="324">
        <v>973.56666666666661</v>
      </c>
      <c r="H274" s="324">
        <v>1043.5666666666666</v>
      </c>
      <c r="I274" s="324">
        <v>1059.2833333333333</v>
      </c>
      <c r="J274" s="324">
        <v>1078.5666666666666</v>
      </c>
      <c r="K274" s="323">
        <v>1040</v>
      </c>
      <c r="L274" s="323">
        <v>1005</v>
      </c>
      <c r="M274" s="323">
        <v>1.4934099999999999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368.1</v>
      </c>
      <c r="D275" s="324">
        <v>370.88333333333338</v>
      </c>
      <c r="E275" s="324">
        <v>363.46666666666675</v>
      </c>
      <c r="F275" s="324">
        <v>358.83333333333337</v>
      </c>
      <c r="G275" s="324">
        <v>351.41666666666674</v>
      </c>
      <c r="H275" s="324">
        <v>375.51666666666677</v>
      </c>
      <c r="I275" s="324">
        <v>382.93333333333339</v>
      </c>
      <c r="J275" s="324">
        <v>387.56666666666678</v>
      </c>
      <c r="K275" s="323">
        <v>378.3</v>
      </c>
      <c r="L275" s="323">
        <v>366.25</v>
      </c>
      <c r="M275" s="323">
        <v>1.10775</v>
      </c>
      <c r="N275" s="1"/>
      <c r="O275" s="1"/>
    </row>
    <row r="276" spans="1:15" ht="12.75" customHeight="1">
      <c r="A276" s="30">
        <v>266</v>
      </c>
      <c r="B276" s="342" t="s">
        <v>838</v>
      </c>
      <c r="C276" s="323">
        <v>60.7</v>
      </c>
      <c r="D276" s="324">
        <v>60.816666666666663</v>
      </c>
      <c r="E276" s="324">
        <v>60.433333333333323</v>
      </c>
      <c r="F276" s="324">
        <v>60.166666666666657</v>
      </c>
      <c r="G276" s="324">
        <v>59.783333333333317</v>
      </c>
      <c r="H276" s="324">
        <v>61.083333333333329</v>
      </c>
      <c r="I276" s="324">
        <v>61.466666666666669</v>
      </c>
      <c r="J276" s="324">
        <v>61.733333333333334</v>
      </c>
      <c r="K276" s="323">
        <v>61.2</v>
      </c>
      <c r="L276" s="323">
        <v>60.55</v>
      </c>
      <c r="M276" s="323">
        <v>2.71658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448.6</v>
      </c>
      <c r="D277" s="324">
        <v>453.56666666666666</v>
      </c>
      <c r="E277" s="324">
        <v>441.0333333333333</v>
      </c>
      <c r="F277" s="324">
        <v>433.46666666666664</v>
      </c>
      <c r="G277" s="324">
        <v>420.93333333333328</v>
      </c>
      <c r="H277" s="324">
        <v>461.13333333333333</v>
      </c>
      <c r="I277" s="324">
        <v>473.66666666666674</v>
      </c>
      <c r="J277" s="324">
        <v>481.23333333333335</v>
      </c>
      <c r="K277" s="323">
        <v>466.1</v>
      </c>
      <c r="L277" s="323">
        <v>446</v>
      </c>
      <c r="M277" s="323">
        <v>2.1551100000000001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47.15</v>
      </c>
      <c r="D278" s="324">
        <v>47.033333333333331</v>
      </c>
      <c r="E278" s="324">
        <v>46.61666666666666</v>
      </c>
      <c r="F278" s="324">
        <v>46.083333333333329</v>
      </c>
      <c r="G278" s="324">
        <v>45.666666666666657</v>
      </c>
      <c r="H278" s="324">
        <v>47.566666666666663</v>
      </c>
      <c r="I278" s="324">
        <v>47.983333333333334</v>
      </c>
      <c r="J278" s="324">
        <v>48.516666666666666</v>
      </c>
      <c r="K278" s="323">
        <v>47.45</v>
      </c>
      <c r="L278" s="323">
        <v>46.5</v>
      </c>
      <c r="M278" s="323">
        <v>16.97709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400.3</v>
      </c>
      <c r="D279" s="324">
        <v>405.25</v>
      </c>
      <c r="E279" s="324">
        <v>393.05</v>
      </c>
      <c r="F279" s="324">
        <v>385.8</v>
      </c>
      <c r="G279" s="324">
        <v>373.6</v>
      </c>
      <c r="H279" s="324">
        <v>412.5</v>
      </c>
      <c r="I279" s="324">
        <v>424.70000000000005</v>
      </c>
      <c r="J279" s="324">
        <v>431.95</v>
      </c>
      <c r="K279" s="323">
        <v>417.45</v>
      </c>
      <c r="L279" s="323">
        <v>398</v>
      </c>
      <c r="M279" s="323">
        <v>3.2000099999999998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1004.25</v>
      </c>
      <c r="D280" s="324">
        <v>1014.1166666666667</v>
      </c>
      <c r="E280" s="324">
        <v>990.13333333333344</v>
      </c>
      <c r="F280" s="324">
        <v>976.01666666666677</v>
      </c>
      <c r="G280" s="324">
        <v>952.03333333333353</v>
      </c>
      <c r="H280" s="324">
        <v>1028.2333333333333</v>
      </c>
      <c r="I280" s="324">
        <v>1052.2166666666667</v>
      </c>
      <c r="J280" s="324">
        <v>1066.3333333333333</v>
      </c>
      <c r="K280" s="323">
        <v>1038.0999999999999</v>
      </c>
      <c r="L280" s="323">
        <v>1000</v>
      </c>
      <c r="M280" s="323">
        <v>5.6284299999999998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286.05</v>
      </c>
      <c r="D281" s="324">
        <v>288.38333333333333</v>
      </c>
      <c r="E281" s="324">
        <v>282.26666666666665</v>
      </c>
      <c r="F281" s="324">
        <v>278.48333333333335</v>
      </c>
      <c r="G281" s="324">
        <v>272.36666666666667</v>
      </c>
      <c r="H281" s="324">
        <v>292.16666666666663</v>
      </c>
      <c r="I281" s="324">
        <v>298.2833333333333</v>
      </c>
      <c r="J281" s="324">
        <v>302.06666666666661</v>
      </c>
      <c r="K281" s="323">
        <v>294.5</v>
      </c>
      <c r="L281" s="323">
        <v>284.60000000000002</v>
      </c>
      <c r="M281" s="323">
        <v>8.6347000000000005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1760.5</v>
      </c>
      <c r="D282" s="324">
        <v>1762.6833333333334</v>
      </c>
      <c r="E282" s="324">
        <v>1750.5666666666668</v>
      </c>
      <c r="F282" s="324">
        <v>1740.6333333333334</v>
      </c>
      <c r="G282" s="324">
        <v>1728.5166666666669</v>
      </c>
      <c r="H282" s="324">
        <v>1772.6166666666668</v>
      </c>
      <c r="I282" s="324">
        <v>1784.7333333333336</v>
      </c>
      <c r="J282" s="324">
        <v>1794.6666666666667</v>
      </c>
      <c r="K282" s="323">
        <v>1774.8</v>
      </c>
      <c r="L282" s="323">
        <v>1752.75</v>
      </c>
      <c r="M282" s="323">
        <v>29.272410000000001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576.75</v>
      </c>
      <c r="D283" s="324">
        <v>574.05000000000007</v>
      </c>
      <c r="E283" s="324">
        <v>568.70000000000016</v>
      </c>
      <c r="F283" s="324">
        <v>560.65000000000009</v>
      </c>
      <c r="G283" s="324">
        <v>555.30000000000018</v>
      </c>
      <c r="H283" s="324">
        <v>582.10000000000014</v>
      </c>
      <c r="I283" s="324">
        <v>587.45000000000005</v>
      </c>
      <c r="J283" s="324">
        <v>595.50000000000011</v>
      </c>
      <c r="K283" s="323">
        <v>579.4</v>
      </c>
      <c r="L283" s="323">
        <v>566</v>
      </c>
      <c r="M283" s="323">
        <v>10.70459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614</v>
      </c>
      <c r="D284" s="324">
        <v>615.86666666666667</v>
      </c>
      <c r="E284" s="324">
        <v>606.13333333333333</v>
      </c>
      <c r="F284" s="324">
        <v>598.26666666666665</v>
      </c>
      <c r="G284" s="324">
        <v>588.5333333333333</v>
      </c>
      <c r="H284" s="324">
        <v>623.73333333333335</v>
      </c>
      <c r="I284" s="324">
        <v>633.4666666666667</v>
      </c>
      <c r="J284" s="324">
        <v>641.33333333333337</v>
      </c>
      <c r="K284" s="323">
        <v>625.6</v>
      </c>
      <c r="L284" s="323">
        <v>608</v>
      </c>
      <c r="M284" s="323">
        <v>3.6053700000000002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206.1</v>
      </c>
      <c r="D285" s="324">
        <v>206.36666666666667</v>
      </c>
      <c r="E285" s="324">
        <v>204.73333333333335</v>
      </c>
      <c r="F285" s="324">
        <v>203.36666666666667</v>
      </c>
      <c r="G285" s="324">
        <v>201.73333333333335</v>
      </c>
      <c r="H285" s="324">
        <v>207.73333333333335</v>
      </c>
      <c r="I285" s="324">
        <v>209.36666666666667</v>
      </c>
      <c r="J285" s="324">
        <v>210.73333333333335</v>
      </c>
      <c r="K285" s="323">
        <v>208</v>
      </c>
      <c r="L285" s="323">
        <v>205</v>
      </c>
      <c r="M285" s="323">
        <v>2.1372900000000001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1133.45</v>
      </c>
      <c r="D286" s="324">
        <v>1140.5</v>
      </c>
      <c r="E286" s="324">
        <v>1116</v>
      </c>
      <c r="F286" s="324">
        <v>1098.55</v>
      </c>
      <c r="G286" s="324">
        <v>1074.05</v>
      </c>
      <c r="H286" s="324">
        <v>1157.95</v>
      </c>
      <c r="I286" s="324">
        <v>1182.45</v>
      </c>
      <c r="J286" s="324">
        <v>1199.9000000000001</v>
      </c>
      <c r="K286" s="323">
        <v>1165</v>
      </c>
      <c r="L286" s="323">
        <v>1123.05</v>
      </c>
      <c r="M286" s="323">
        <v>0.19084000000000001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522.25</v>
      </c>
      <c r="D287" s="324">
        <v>519.63333333333333</v>
      </c>
      <c r="E287" s="324">
        <v>513.4666666666667</v>
      </c>
      <c r="F287" s="324">
        <v>504.68333333333339</v>
      </c>
      <c r="G287" s="324">
        <v>498.51666666666677</v>
      </c>
      <c r="H287" s="324">
        <v>528.41666666666663</v>
      </c>
      <c r="I287" s="324">
        <v>534.58333333333337</v>
      </c>
      <c r="J287" s="324">
        <v>543.36666666666656</v>
      </c>
      <c r="K287" s="323">
        <v>525.79999999999995</v>
      </c>
      <c r="L287" s="323">
        <v>510.85</v>
      </c>
      <c r="M287" s="323">
        <v>1.20425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66.599999999999994</v>
      </c>
      <c r="D288" s="324">
        <v>66.333333333333329</v>
      </c>
      <c r="E288" s="324">
        <v>65.766666666666652</v>
      </c>
      <c r="F288" s="324">
        <v>64.933333333333323</v>
      </c>
      <c r="G288" s="324">
        <v>64.366666666666646</v>
      </c>
      <c r="H288" s="324">
        <v>67.166666666666657</v>
      </c>
      <c r="I288" s="324">
        <v>67.733333333333348</v>
      </c>
      <c r="J288" s="324">
        <v>68.566666666666663</v>
      </c>
      <c r="K288" s="323">
        <v>66.900000000000006</v>
      </c>
      <c r="L288" s="323">
        <v>65.5</v>
      </c>
      <c r="M288" s="323">
        <v>56.494390000000003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2699.4</v>
      </c>
      <c r="D289" s="324">
        <v>2681.3333333333335</v>
      </c>
      <c r="E289" s="324">
        <v>2653.666666666667</v>
      </c>
      <c r="F289" s="324">
        <v>2607.9333333333334</v>
      </c>
      <c r="G289" s="324">
        <v>2580.2666666666669</v>
      </c>
      <c r="H289" s="324">
        <v>2727.0666666666671</v>
      </c>
      <c r="I289" s="324">
        <v>2754.733333333334</v>
      </c>
      <c r="J289" s="324">
        <v>2800.4666666666672</v>
      </c>
      <c r="K289" s="323">
        <v>2709</v>
      </c>
      <c r="L289" s="323">
        <v>2635.6</v>
      </c>
      <c r="M289" s="323">
        <v>1.6257600000000001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362.55</v>
      </c>
      <c r="D290" s="324">
        <v>363.33333333333331</v>
      </c>
      <c r="E290" s="324">
        <v>358.66666666666663</v>
      </c>
      <c r="F290" s="324">
        <v>354.7833333333333</v>
      </c>
      <c r="G290" s="324">
        <v>350.11666666666662</v>
      </c>
      <c r="H290" s="324">
        <v>367.21666666666664</v>
      </c>
      <c r="I290" s="324">
        <v>371.88333333333327</v>
      </c>
      <c r="J290" s="324">
        <v>375.76666666666665</v>
      </c>
      <c r="K290" s="323">
        <v>368</v>
      </c>
      <c r="L290" s="323">
        <v>359.45</v>
      </c>
      <c r="M290" s="323">
        <v>1.3405499999999999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579</v>
      </c>
      <c r="D291" s="324">
        <v>575.65</v>
      </c>
      <c r="E291" s="324">
        <v>567.79999999999995</v>
      </c>
      <c r="F291" s="324">
        <v>556.6</v>
      </c>
      <c r="G291" s="324">
        <v>548.75</v>
      </c>
      <c r="H291" s="324">
        <v>586.84999999999991</v>
      </c>
      <c r="I291" s="324">
        <v>594.70000000000005</v>
      </c>
      <c r="J291" s="324">
        <v>605.89999999999986</v>
      </c>
      <c r="K291" s="323">
        <v>583.5</v>
      </c>
      <c r="L291" s="323">
        <v>564.45000000000005</v>
      </c>
      <c r="M291" s="323">
        <v>17.26221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9882.1</v>
      </c>
      <c r="D292" s="324">
        <v>9944.3666666666668</v>
      </c>
      <c r="E292" s="324">
        <v>9754.7333333333336</v>
      </c>
      <c r="F292" s="324">
        <v>9627.3666666666668</v>
      </c>
      <c r="G292" s="324">
        <v>9437.7333333333336</v>
      </c>
      <c r="H292" s="324">
        <v>10071.733333333334</v>
      </c>
      <c r="I292" s="324">
        <v>10261.366666666669</v>
      </c>
      <c r="J292" s="324">
        <v>10388.733333333334</v>
      </c>
      <c r="K292" s="323">
        <v>10134</v>
      </c>
      <c r="L292" s="323">
        <v>9817</v>
      </c>
      <c r="M292" s="323">
        <v>7.7789999999999998E-2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54.5</v>
      </c>
      <c r="D293" s="324">
        <v>54.449999999999996</v>
      </c>
      <c r="E293" s="324">
        <v>53.54999999999999</v>
      </c>
      <c r="F293" s="324">
        <v>52.599999999999994</v>
      </c>
      <c r="G293" s="324">
        <v>51.699999999999989</v>
      </c>
      <c r="H293" s="324">
        <v>55.399999999999991</v>
      </c>
      <c r="I293" s="324">
        <v>56.3</v>
      </c>
      <c r="J293" s="324">
        <v>57.249999999999993</v>
      </c>
      <c r="K293" s="323">
        <v>55.35</v>
      </c>
      <c r="L293" s="323">
        <v>53.5</v>
      </c>
      <c r="M293" s="323">
        <v>36.034059999999997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362.9</v>
      </c>
      <c r="D294" s="324">
        <v>358.8</v>
      </c>
      <c r="E294" s="324">
        <v>354.1</v>
      </c>
      <c r="F294" s="324">
        <v>345.3</v>
      </c>
      <c r="G294" s="324">
        <v>340.6</v>
      </c>
      <c r="H294" s="324">
        <v>367.6</v>
      </c>
      <c r="I294" s="324">
        <v>372.29999999999995</v>
      </c>
      <c r="J294" s="324">
        <v>381.1</v>
      </c>
      <c r="K294" s="323">
        <v>363.5</v>
      </c>
      <c r="L294" s="323">
        <v>350</v>
      </c>
      <c r="M294" s="323">
        <v>42.04815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3192.4</v>
      </c>
      <c r="D295" s="324">
        <v>3205.6666666666665</v>
      </c>
      <c r="E295" s="324">
        <v>3049.3833333333332</v>
      </c>
      <c r="F295" s="324">
        <v>2906.3666666666668</v>
      </c>
      <c r="G295" s="324">
        <v>2750.0833333333335</v>
      </c>
      <c r="H295" s="324">
        <v>3348.6833333333329</v>
      </c>
      <c r="I295" s="324">
        <v>3504.9666666666667</v>
      </c>
      <c r="J295" s="324">
        <v>3647.9833333333327</v>
      </c>
      <c r="K295" s="323">
        <v>3361.95</v>
      </c>
      <c r="L295" s="323">
        <v>3062.65</v>
      </c>
      <c r="M295" s="323">
        <v>8.9090100000000003</v>
      </c>
      <c r="N295" s="1"/>
      <c r="O295" s="1"/>
    </row>
    <row r="296" spans="1:15" ht="12.75" customHeight="1">
      <c r="A296" s="30">
        <v>286</v>
      </c>
      <c r="B296" s="342" t="s">
        <v>839</v>
      </c>
      <c r="C296" s="323">
        <v>1056.8499999999999</v>
      </c>
      <c r="D296" s="324">
        <v>1061.4333333333334</v>
      </c>
      <c r="E296" s="324">
        <v>1035.8666666666668</v>
      </c>
      <c r="F296" s="324">
        <v>1014.8833333333334</v>
      </c>
      <c r="G296" s="324">
        <v>989.31666666666683</v>
      </c>
      <c r="H296" s="324">
        <v>1082.4166666666667</v>
      </c>
      <c r="I296" s="324">
        <v>1107.9833333333333</v>
      </c>
      <c r="J296" s="324">
        <v>1128.9666666666667</v>
      </c>
      <c r="K296" s="323">
        <v>1087</v>
      </c>
      <c r="L296" s="323">
        <v>1040.45</v>
      </c>
      <c r="M296" s="323">
        <v>2.3011699999999999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1756.2</v>
      </c>
      <c r="D297" s="324">
        <v>1757.6833333333334</v>
      </c>
      <c r="E297" s="324">
        <v>1744.7166666666667</v>
      </c>
      <c r="F297" s="324">
        <v>1733.2333333333333</v>
      </c>
      <c r="G297" s="324">
        <v>1720.2666666666667</v>
      </c>
      <c r="H297" s="324">
        <v>1769.1666666666667</v>
      </c>
      <c r="I297" s="324">
        <v>1782.1333333333334</v>
      </c>
      <c r="J297" s="324">
        <v>1793.6166666666668</v>
      </c>
      <c r="K297" s="323">
        <v>1770.65</v>
      </c>
      <c r="L297" s="323">
        <v>1746.2</v>
      </c>
      <c r="M297" s="323">
        <v>21.019089999999998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6025.7</v>
      </c>
      <c r="D298" s="324">
        <v>6074.8833333333341</v>
      </c>
      <c r="E298" s="324">
        <v>5955.9166666666679</v>
      </c>
      <c r="F298" s="324">
        <v>5886.1333333333341</v>
      </c>
      <c r="G298" s="324">
        <v>5767.1666666666679</v>
      </c>
      <c r="H298" s="324">
        <v>6144.6666666666679</v>
      </c>
      <c r="I298" s="324">
        <v>6263.6333333333332</v>
      </c>
      <c r="J298" s="324">
        <v>6333.4166666666679</v>
      </c>
      <c r="K298" s="323">
        <v>6193.85</v>
      </c>
      <c r="L298" s="323">
        <v>6005.1</v>
      </c>
      <c r="M298" s="323">
        <v>3.4073500000000001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4754.8999999999996</v>
      </c>
      <c r="D299" s="324">
        <v>4782.95</v>
      </c>
      <c r="E299" s="324">
        <v>4709.95</v>
      </c>
      <c r="F299" s="324">
        <v>4665</v>
      </c>
      <c r="G299" s="324">
        <v>4592</v>
      </c>
      <c r="H299" s="324">
        <v>4827.8999999999996</v>
      </c>
      <c r="I299" s="324">
        <v>4900.8999999999996</v>
      </c>
      <c r="J299" s="324">
        <v>4945.8499999999995</v>
      </c>
      <c r="K299" s="323">
        <v>4855.95</v>
      </c>
      <c r="L299" s="323">
        <v>4738</v>
      </c>
      <c r="M299" s="323">
        <v>2.94753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749.6</v>
      </c>
      <c r="D300" s="324">
        <v>746.86666666666667</v>
      </c>
      <c r="E300" s="324">
        <v>742.73333333333335</v>
      </c>
      <c r="F300" s="324">
        <v>735.86666666666667</v>
      </c>
      <c r="G300" s="324">
        <v>731.73333333333335</v>
      </c>
      <c r="H300" s="324">
        <v>753.73333333333335</v>
      </c>
      <c r="I300" s="324">
        <v>757.86666666666679</v>
      </c>
      <c r="J300" s="324">
        <v>764.73333333333335</v>
      </c>
      <c r="K300" s="323">
        <v>751</v>
      </c>
      <c r="L300" s="323">
        <v>740</v>
      </c>
      <c r="M300" s="323">
        <v>9.3186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2424.6</v>
      </c>
      <c r="D301" s="324">
        <v>2431.8666666666668</v>
      </c>
      <c r="E301" s="324">
        <v>2402.7333333333336</v>
      </c>
      <c r="F301" s="324">
        <v>2380.8666666666668</v>
      </c>
      <c r="G301" s="324">
        <v>2351.7333333333336</v>
      </c>
      <c r="H301" s="324">
        <v>2453.7333333333336</v>
      </c>
      <c r="I301" s="324">
        <v>2482.8666666666668</v>
      </c>
      <c r="J301" s="324">
        <v>2504.7333333333336</v>
      </c>
      <c r="K301" s="323">
        <v>2461</v>
      </c>
      <c r="L301" s="323">
        <v>2410</v>
      </c>
      <c r="M301" s="323">
        <v>0.29494999999999999</v>
      </c>
      <c r="N301" s="1"/>
      <c r="O301" s="1"/>
    </row>
    <row r="302" spans="1:15" ht="12.75" customHeight="1">
      <c r="A302" s="30">
        <v>292</v>
      </c>
      <c r="B302" s="342" t="s">
        <v>840</v>
      </c>
      <c r="C302" s="323">
        <v>417.85</v>
      </c>
      <c r="D302" s="324">
        <v>419.45</v>
      </c>
      <c r="E302" s="324">
        <v>415.4</v>
      </c>
      <c r="F302" s="324">
        <v>412.95</v>
      </c>
      <c r="G302" s="324">
        <v>408.9</v>
      </c>
      <c r="H302" s="324">
        <v>421.9</v>
      </c>
      <c r="I302" s="324">
        <v>425.95000000000005</v>
      </c>
      <c r="J302" s="324">
        <v>428.4</v>
      </c>
      <c r="K302" s="323">
        <v>423.5</v>
      </c>
      <c r="L302" s="323">
        <v>417</v>
      </c>
      <c r="M302" s="323">
        <v>3.4629599999999998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773.65</v>
      </c>
      <c r="D303" s="324">
        <v>771.55000000000007</v>
      </c>
      <c r="E303" s="324">
        <v>767.10000000000014</v>
      </c>
      <c r="F303" s="324">
        <v>760.55000000000007</v>
      </c>
      <c r="G303" s="324">
        <v>756.10000000000014</v>
      </c>
      <c r="H303" s="324">
        <v>778.10000000000014</v>
      </c>
      <c r="I303" s="324">
        <v>782.55000000000018</v>
      </c>
      <c r="J303" s="324">
        <v>789.10000000000014</v>
      </c>
      <c r="K303" s="323">
        <v>776</v>
      </c>
      <c r="L303" s="323">
        <v>765</v>
      </c>
      <c r="M303" s="323">
        <v>22.776309999999999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152.80000000000001</v>
      </c>
      <c r="D304" s="324">
        <v>151.91666666666666</v>
      </c>
      <c r="E304" s="324">
        <v>150.58333333333331</v>
      </c>
      <c r="F304" s="324">
        <v>148.36666666666665</v>
      </c>
      <c r="G304" s="324">
        <v>147.0333333333333</v>
      </c>
      <c r="H304" s="324">
        <v>154.13333333333333</v>
      </c>
      <c r="I304" s="324">
        <v>155.46666666666664</v>
      </c>
      <c r="J304" s="324">
        <v>157.68333333333334</v>
      </c>
      <c r="K304" s="323">
        <v>153.25</v>
      </c>
      <c r="L304" s="323">
        <v>149.69999999999999</v>
      </c>
      <c r="M304" s="323">
        <v>29.578330000000001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17.899999999999999</v>
      </c>
      <c r="D305" s="324">
        <v>17.933333333333334</v>
      </c>
      <c r="E305" s="324">
        <v>17.816666666666666</v>
      </c>
      <c r="F305" s="324">
        <v>17.733333333333334</v>
      </c>
      <c r="G305" s="324">
        <v>17.616666666666667</v>
      </c>
      <c r="H305" s="324">
        <v>18.016666666666666</v>
      </c>
      <c r="I305" s="324">
        <v>18.133333333333333</v>
      </c>
      <c r="J305" s="324">
        <v>18.216666666666665</v>
      </c>
      <c r="K305" s="323">
        <v>18.05</v>
      </c>
      <c r="L305" s="323">
        <v>17.850000000000001</v>
      </c>
      <c r="M305" s="323">
        <v>23.073139999999999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178.65</v>
      </c>
      <c r="D306" s="324">
        <v>179.43333333333331</v>
      </c>
      <c r="E306" s="324">
        <v>177.41666666666663</v>
      </c>
      <c r="F306" s="324">
        <v>176.18333333333331</v>
      </c>
      <c r="G306" s="324">
        <v>174.16666666666663</v>
      </c>
      <c r="H306" s="324">
        <v>180.66666666666663</v>
      </c>
      <c r="I306" s="324">
        <v>182.68333333333334</v>
      </c>
      <c r="J306" s="324">
        <v>183.91666666666663</v>
      </c>
      <c r="K306" s="323">
        <v>181.45</v>
      </c>
      <c r="L306" s="323">
        <v>178.2</v>
      </c>
      <c r="M306" s="323">
        <v>1.1487000000000001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444.4</v>
      </c>
      <c r="D307" s="324">
        <v>444.81666666666666</v>
      </c>
      <c r="E307" s="324">
        <v>437.63333333333333</v>
      </c>
      <c r="F307" s="324">
        <v>430.86666666666667</v>
      </c>
      <c r="G307" s="324">
        <v>423.68333333333334</v>
      </c>
      <c r="H307" s="324">
        <v>451.58333333333331</v>
      </c>
      <c r="I307" s="324">
        <v>458.76666666666659</v>
      </c>
      <c r="J307" s="324">
        <v>465.5333333333333</v>
      </c>
      <c r="K307" s="323">
        <v>452</v>
      </c>
      <c r="L307" s="323">
        <v>438.05</v>
      </c>
      <c r="M307" s="323">
        <v>0.62536999999999998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116.75</v>
      </c>
      <c r="D308" s="324">
        <v>116.14999999999999</v>
      </c>
      <c r="E308" s="324">
        <v>115.34999999999998</v>
      </c>
      <c r="F308" s="324">
        <v>113.94999999999999</v>
      </c>
      <c r="G308" s="324">
        <v>113.14999999999998</v>
      </c>
      <c r="H308" s="324">
        <v>117.54999999999998</v>
      </c>
      <c r="I308" s="324">
        <v>118.35</v>
      </c>
      <c r="J308" s="324">
        <v>119.74999999999999</v>
      </c>
      <c r="K308" s="323">
        <v>116.95</v>
      </c>
      <c r="L308" s="323">
        <v>114.75</v>
      </c>
      <c r="M308" s="323">
        <v>43.312669999999997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525.45000000000005</v>
      </c>
      <c r="D309" s="324">
        <v>522.85</v>
      </c>
      <c r="E309" s="324">
        <v>515.80000000000007</v>
      </c>
      <c r="F309" s="324">
        <v>506.15000000000009</v>
      </c>
      <c r="G309" s="324">
        <v>499.10000000000014</v>
      </c>
      <c r="H309" s="324">
        <v>532.5</v>
      </c>
      <c r="I309" s="324">
        <v>539.54999999999995</v>
      </c>
      <c r="J309" s="324">
        <v>549.19999999999993</v>
      </c>
      <c r="K309" s="323">
        <v>529.9</v>
      </c>
      <c r="L309" s="323">
        <v>513.20000000000005</v>
      </c>
      <c r="M309" s="323">
        <v>29.65305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7485.8</v>
      </c>
      <c r="D310" s="324">
        <v>7507.1833333333334</v>
      </c>
      <c r="E310" s="324">
        <v>7418.6166666666668</v>
      </c>
      <c r="F310" s="324">
        <v>7351.4333333333334</v>
      </c>
      <c r="G310" s="324">
        <v>7262.8666666666668</v>
      </c>
      <c r="H310" s="324">
        <v>7574.3666666666668</v>
      </c>
      <c r="I310" s="324">
        <v>7662.9333333333343</v>
      </c>
      <c r="J310" s="324">
        <v>7730.1166666666668</v>
      </c>
      <c r="K310" s="323">
        <v>7595.75</v>
      </c>
      <c r="L310" s="323">
        <v>7440</v>
      </c>
      <c r="M310" s="323">
        <v>5.84457</v>
      </c>
      <c r="N310" s="1"/>
      <c r="O310" s="1"/>
    </row>
    <row r="311" spans="1:15" ht="12.75" customHeight="1">
      <c r="A311" s="30">
        <v>301</v>
      </c>
      <c r="B311" s="342" t="s">
        <v>841</v>
      </c>
      <c r="C311" s="323">
        <v>3086</v>
      </c>
      <c r="D311" s="324">
        <v>3098.65</v>
      </c>
      <c r="E311" s="324">
        <v>3037.3500000000004</v>
      </c>
      <c r="F311" s="324">
        <v>2988.7000000000003</v>
      </c>
      <c r="G311" s="324">
        <v>2927.4000000000005</v>
      </c>
      <c r="H311" s="324">
        <v>3147.3</v>
      </c>
      <c r="I311" s="324">
        <v>3208.6000000000004</v>
      </c>
      <c r="J311" s="324">
        <v>3257.25</v>
      </c>
      <c r="K311" s="323">
        <v>3159.95</v>
      </c>
      <c r="L311" s="323">
        <v>3050</v>
      </c>
      <c r="M311" s="323">
        <v>0.74685999999999997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350.65</v>
      </c>
      <c r="D312" s="324">
        <v>348.33333333333331</v>
      </c>
      <c r="E312" s="324">
        <v>344.01666666666665</v>
      </c>
      <c r="F312" s="324">
        <v>337.38333333333333</v>
      </c>
      <c r="G312" s="324">
        <v>333.06666666666666</v>
      </c>
      <c r="H312" s="324">
        <v>354.96666666666664</v>
      </c>
      <c r="I312" s="324">
        <v>359.28333333333336</v>
      </c>
      <c r="J312" s="324">
        <v>365.91666666666663</v>
      </c>
      <c r="K312" s="323">
        <v>352.65</v>
      </c>
      <c r="L312" s="323">
        <v>341.7</v>
      </c>
      <c r="M312" s="323">
        <v>9.3091100000000004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255.1</v>
      </c>
      <c r="D313" s="324">
        <v>254.61666666666665</v>
      </c>
      <c r="E313" s="324">
        <v>249.68333333333328</v>
      </c>
      <c r="F313" s="324">
        <v>244.26666666666662</v>
      </c>
      <c r="G313" s="324">
        <v>239.33333333333326</v>
      </c>
      <c r="H313" s="324">
        <v>260.0333333333333</v>
      </c>
      <c r="I313" s="324">
        <v>264.96666666666664</v>
      </c>
      <c r="J313" s="324">
        <v>270.38333333333333</v>
      </c>
      <c r="K313" s="323">
        <v>259.55</v>
      </c>
      <c r="L313" s="323">
        <v>249.2</v>
      </c>
      <c r="M313" s="323">
        <v>3.0691899999999999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877.25</v>
      </c>
      <c r="D314" s="324">
        <v>877.56666666666661</v>
      </c>
      <c r="E314" s="324">
        <v>865.68333333333317</v>
      </c>
      <c r="F314" s="324">
        <v>854.11666666666656</v>
      </c>
      <c r="G314" s="324">
        <v>842.23333333333312</v>
      </c>
      <c r="H314" s="324">
        <v>889.13333333333321</v>
      </c>
      <c r="I314" s="324">
        <v>901.01666666666665</v>
      </c>
      <c r="J314" s="324">
        <v>912.58333333333326</v>
      </c>
      <c r="K314" s="323">
        <v>889.45</v>
      </c>
      <c r="L314" s="323">
        <v>866</v>
      </c>
      <c r="M314" s="323">
        <v>19.66583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1412.8</v>
      </c>
      <c r="D315" s="324">
        <v>1404</v>
      </c>
      <c r="E315" s="324">
        <v>1389.2</v>
      </c>
      <c r="F315" s="324">
        <v>1365.6000000000001</v>
      </c>
      <c r="G315" s="324">
        <v>1350.8000000000002</v>
      </c>
      <c r="H315" s="324">
        <v>1427.6</v>
      </c>
      <c r="I315" s="324">
        <v>1442.4</v>
      </c>
      <c r="J315" s="324">
        <v>1465.9999999999998</v>
      </c>
      <c r="K315" s="323">
        <v>1418.8</v>
      </c>
      <c r="L315" s="323">
        <v>1380.4</v>
      </c>
      <c r="M315" s="323">
        <v>7.4952199999999998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1972.65</v>
      </c>
      <c r="D316" s="324">
        <v>1952.8833333333332</v>
      </c>
      <c r="E316" s="324">
        <v>1920.7666666666664</v>
      </c>
      <c r="F316" s="324">
        <v>1868.8833333333332</v>
      </c>
      <c r="G316" s="324">
        <v>1836.7666666666664</v>
      </c>
      <c r="H316" s="324">
        <v>2004.7666666666664</v>
      </c>
      <c r="I316" s="324">
        <v>2036.8833333333332</v>
      </c>
      <c r="J316" s="324">
        <v>2088.7666666666664</v>
      </c>
      <c r="K316" s="323">
        <v>1985</v>
      </c>
      <c r="L316" s="323">
        <v>1901</v>
      </c>
      <c r="M316" s="323">
        <v>2.4960100000000001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780.9</v>
      </c>
      <c r="D317" s="324">
        <v>785.7166666666667</v>
      </c>
      <c r="E317" s="324">
        <v>771.43333333333339</v>
      </c>
      <c r="F317" s="324">
        <v>761.9666666666667</v>
      </c>
      <c r="G317" s="324">
        <v>747.68333333333339</v>
      </c>
      <c r="H317" s="324">
        <v>795.18333333333339</v>
      </c>
      <c r="I317" s="324">
        <v>809.4666666666667</v>
      </c>
      <c r="J317" s="324">
        <v>818.93333333333339</v>
      </c>
      <c r="K317" s="323">
        <v>800</v>
      </c>
      <c r="L317" s="323">
        <v>776.25</v>
      </c>
      <c r="M317" s="323">
        <v>3.1459700000000002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768.85</v>
      </c>
      <c r="D318" s="324">
        <v>767.30000000000007</v>
      </c>
      <c r="E318" s="324">
        <v>757.65000000000009</v>
      </c>
      <c r="F318" s="324">
        <v>746.45</v>
      </c>
      <c r="G318" s="324">
        <v>736.80000000000007</v>
      </c>
      <c r="H318" s="324">
        <v>778.50000000000011</v>
      </c>
      <c r="I318" s="324">
        <v>788.15</v>
      </c>
      <c r="J318" s="324">
        <v>799.35000000000014</v>
      </c>
      <c r="K318" s="323">
        <v>776.95</v>
      </c>
      <c r="L318" s="323">
        <v>756.1</v>
      </c>
      <c r="M318" s="323">
        <v>5.7241999999999997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210.95</v>
      </c>
      <c r="D319" s="324">
        <v>211.95000000000002</v>
      </c>
      <c r="E319" s="324">
        <v>209.00000000000003</v>
      </c>
      <c r="F319" s="324">
        <v>207.05</v>
      </c>
      <c r="G319" s="324">
        <v>204.10000000000002</v>
      </c>
      <c r="H319" s="324">
        <v>213.90000000000003</v>
      </c>
      <c r="I319" s="324">
        <v>216.85000000000002</v>
      </c>
      <c r="J319" s="324">
        <v>218.80000000000004</v>
      </c>
      <c r="K319" s="323">
        <v>214.9</v>
      </c>
      <c r="L319" s="323">
        <v>210</v>
      </c>
      <c r="M319" s="323">
        <v>1.76634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170.3</v>
      </c>
      <c r="D320" s="324">
        <v>170.7833333333333</v>
      </c>
      <c r="E320" s="324">
        <v>169.46666666666661</v>
      </c>
      <c r="F320" s="324">
        <v>168.6333333333333</v>
      </c>
      <c r="G320" s="324">
        <v>167.31666666666661</v>
      </c>
      <c r="H320" s="324">
        <v>171.61666666666662</v>
      </c>
      <c r="I320" s="324">
        <v>172.93333333333334</v>
      </c>
      <c r="J320" s="324">
        <v>173.76666666666662</v>
      </c>
      <c r="K320" s="323">
        <v>172.1</v>
      </c>
      <c r="L320" s="323">
        <v>169.95</v>
      </c>
      <c r="M320" s="323">
        <v>2.1366999999999998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200.7</v>
      </c>
      <c r="D321" s="324">
        <v>201.53333333333333</v>
      </c>
      <c r="E321" s="324">
        <v>197.06666666666666</v>
      </c>
      <c r="F321" s="324">
        <v>193.43333333333334</v>
      </c>
      <c r="G321" s="324">
        <v>188.96666666666667</v>
      </c>
      <c r="H321" s="324">
        <v>205.16666666666666</v>
      </c>
      <c r="I321" s="324">
        <v>209.6333333333333</v>
      </c>
      <c r="J321" s="324">
        <v>213.26666666666665</v>
      </c>
      <c r="K321" s="323">
        <v>206</v>
      </c>
      <c r="L321" s="323">
        <v>197.9</v>
      </c>
      <c r="M321" s="323">
        <v>25.839600000000001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1016.25</v>
      </c>
      <c r="D322" s="324">
        <v>1011.2666666666668</v>
      </c>
      <c r="E322" s="324">
        <v>999.53333333333353</v>
      </c>
      <c r="F322" s="324">
        <v>982.81666666666672</v>
      </c>
      <c r="G322" s="324">
        <v>971.08333333333348</v>
      </c>
      <c r="H322" s="324">
        <v>1027.9833333333336</v>
      </c>
      <c r="I322" s="324">
        <v>1039.7166666666669</v>
      </c>
      <c r="J322" s="324">
        <v>1056.4333333333336</v>
      </c>
      <c r="K322" s="323">
        <v>1023</v>
      </c>
      <c r="L322" s="323">
        <v>994.55</v>
      </c>
      <c r="M322" s="323">
        <v>6.0346900000000003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3948.75</v>
      </c>
      <c r="D323" s="324">
        <v>3930.4</v>
      </c>
      <c r="E323" s="324">
        <v>3898.4500000000003</v>
      </c>
      <c r="F323" s="324">
        <v>3848.15</v>
      </c>
      <c r="G323" s="324">
        <v>3816.2000000000003</v>
      </c>
      <c r="H323" s="324">
        <v>3980.7000000000003</v>
      </c>
      <c r="I323" s="324">
        <v>4012.65</v>
      </c>
      <c r="J323" s="324">
        <v>4062.9500000000003</v>
      </c>
      <c r="K323" s="323">
        <v>3962.35</v>
      </c>
      <c r="L323" s="323">
        <v>3880.1</v>
      </c>
      <c r="M323" s="323">
        <v>8.4528599999999994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47.25</v>
      </c>
      <c r="D324" s="324">
        <v>47.683333333333337</v>
      </c>
      <c r="E324" s="324">
        <v>46.566666666666677</v>
      </c>
      <c r="F324" s="324">
        <v>45.88333333333334</v>
      </c>
      <c r="G324" s="324">
        <v>44.76666666666668</v>
      </c>
      <c r="H324" s="324">
        <v>48.366666666666674</v>
      </c>
      <c r="I324" s="324">
        <v>49.483333333333334</v>
      </c>
      <c r="J324" s="324">
        <v>50.166666666666671</v>
      </c>
      <c r="K324" s="323">
        <v>48.8</v>
      </c>
      <c r="L324" s="323">
        <v>47</v>
      </c>
      <c r="M324" s="323">
        <v>23.212150000000001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172.15</v>
      </c>
      <c r="D325" s="324">
        <v>172.53333333333333</v>
      </c>
      <c r="E325" s="324">
        <v>171.11666666666667</v>
      </c>
      <c r="F325" s="324">
        <v>170.08333333333334</v>
      </c>
      <c r="G325" s="324">
        <v>168.66666666666669</v>
      </c>
      <c r="H325" s="324">
        <v>173.56666666666666</v>
      </c>
      <c r="I325" s="324">
        <v>174.98333333333335</v>
      </c>
      <c r="J325" s="324">
        <v>176.01666666666665</v>
      </c>
      <c r="K325" s="323">
        <v>173.95</v>
      </c>
      <c r="L325" s="323">
        <v>171.5</v>
      </c>
      <c r="M325" s="323">
        <v>2.0876700000000001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831.75</v>
      </c>
      <c r="D326" s="324">
        <v>832.18333333333339</v>
      </c>
      <c r="E326" s="324">
        <v>815.56666666666683</v>
      </c>
      <c r="F326" s="324">
        <v>799.38333333333344</v>
      </c>
      <c r="G326" s="324">
        <v>782.76666666666688</v>
      </c>
      <c r="H326" s="324">
        <v>848.36666666666679</v>
      </c>
      <c r="I326" s="324">
        <v>864.98333333333335</v>
      </c>
      <c r="J326" s="324">
        <v>881.16666666666674</v>
      </c>
      <c r="K326" s="323">
        <v>848.8</v>
      </c>
      <c r="L326" s="323">
        <v>816</v>
      </c>
      <c r="M326" s="323">
        <v>1.40086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3098</v>
      </c>
      <c r="D327" s="324">
        <v>3130.25</v>
      </c>
      <c r="E327" s="324">
        <v>2990.85</v>
      </c>
      <c r="F327" s="324">
        <v>2883.7</v>
      </c>
      <c r="G327" s="324">
        <v>2744.2999999999997</v>
      </c>
      <c r="H327" s="324">
        <v>3237.4</v>
      </c>
      <c r="I327" s="324">
        <v>3376.7999999999997</v>
      </c>
      <c r="J327" s="324">
        <v>3483.9500000000003</v>
      </c>
      <c r="K327" s="323">
        <v>3269.65</v>
      </c>
      <c r="L327" s="323">
        <v>3023.1</v>
      </c>
      <c r="M327" s="323">
        <v>13.28257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68370.45</v>
      </c>
      <c r="D328" s="324">
        <v>68468.999999999985</v>
      </c>
      <c r="E328" s="324">
        <v>68088.099999999977</v>
      </c>
      <c r="F328" s="324">
        <v>67805.749999999985</v>
      </c>
      <c r="G328" s="324">
        <v>67424.849999999977</v>
      </c>
      <c r="H328" s="324">
        <v>68751.349999999977</v>
      </c>
      <c r="I328" s="324">
        <v>69132.249999999971</v>
      </c>
      <c r="J328" s="324">
        <v>69414.599999999977</v>
      </c>
      <c r="K328" s="323">
        <v>68849.899999999994</v>
      </c>
      <c r="L328" s="323">
        <v>68186.649999999994</v>
      </c>
      <c r="M328" s="323">
        <v>7.5929999999999997E-2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42.35</v>
      </c>
      <c r="D329" s="324">
        <v>42.4</v>
      </c>
      <c r="E329" s="324">
        <v>41.949999999999996</v>
      </c>
      <c r="F329" s="324">
        <v>41.55</v>
      </c>
      <c r="G329" s="324">
        <v>41.099999999999994</v>
      </c>
      <c r="H329" s="324">
        <v>42.8</v>
      </c>
      <c r="I329" s="324">
        <v>43.25</v>
      </c>
      <c r="J329" s="324">
        <v>43.65</v>
      </c>
      <c r="K329" s="323">
        <v>42.85</v>
      </c>
      <c r="L329" s="323">
        <v>42</v>
      </c>
      <c r="M329" s="323">
        <v>7.2004200000000003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1331.05</v>
      </c>
      <c r="D330" s="324">
        <v>1338.3333333333333</v>
      </c>
      <c r="E330" s="324">
        <v>1319.7666666666664</v>
      </c>
      <c r="F330" s="324">
        <v>1308.4833333333331</v>
      </c>
      <c r="G330" s="324">
        <v>1289.9166666666663</v>
      </c>
      <c r="H330" s="324">
        <v>1349.6166666666666</v>
      </c>
      <c r="I330" s="324">
        <v>1368.1833333333336</v>
      </c>
      <c r="J330" s="324">
        <v>1379.4666666666667</v>
      </c>
      <c r="K330" s="323">
        <v>1356.9</v>
      </c>
      <c r="L330" s="323">
        <v>1327.05</v>
      </c>
      <c r="M330" s="323">
        <v>7.9086600000000002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335.7</v>
      </c>
      <c r="D331" s="324">
        <v>331.46666666666664</v>
      </c>
      <c r="E331" s="324">
        <v>321.38333333333327</v>
      </c>
      <c r="F331" s="324">
        <v>307.06666666666661</v>
      </c>
      <c r="G331" s="324">
        <v>296.98333333333323</v>
      </c>
      <c r="H331" s="324">
        <v>345.7833333333333</v>
      </c>
      <c r="I331" s="324">
        <v>355.86666666666667</v>
      </c>
      <c r="J331" s="324">
        <v>370.18333333333334</v>
      </c>
      <c r="K331" s="323">
        <v>341.55</v>
      </c>
      <c r="L331" s="323">
        <v>317.14999999999998</v>
      </c>
      <c r="M331" s="323">
        <v>17.394739999999999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839.25</v>
      </c>
      <c r="D332" s="324">
        <v>837.38333333333333</v>
      </c>
      <c r="E332" s="324">
        <v>829.86666666666667</v>
      </c>
      <c r="F332" s="324">
        <v>820.48333333333335</v>
      </c>
      <c r="G332" s="324">
        <v>812.9666666666667</v>
      </c>
      <c r="H332" s="324">
        <v>846.76666666666665</v>
      </c>
      <c r="I332" s="324">
        <v>854.2833333333333</v>
      </c>
      <c r="J332" s="324">
        <v>863.66666666666663</v>
      </c>
      <c r="K332" s="323">
        <v>844.9</v>
      </c>
      <c r="L332" s="323">
        <v>828</v>
      </c>
      <c r="M332" s="323">
        <v>1.5045999999999999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117</v>
      </c>
      <c r="D333" s="324">
        <v>116.56666666666666</v>
      </c>
      <c r="E333" s="324">
        <v>114.68333333333332</v>
      </c>
      <c r="F333" s="324">
        <v>112.36666666666666</v>
      </c>
      <c r="G333" s="324">
        <v>110.48333333333332</v>
      </c>
      <c r="H333" s="324">
        <v>118.88333333333333</v>
      </c>
      <c r="I333" s="324">
        <v>120.76666666666665</v>
      </c>
      <c r="J333" s="324">
        <v>123.08333333333333</v>
      </c>
      <c r="K333" s="323">
        <v>118.45</v>
      </c>
      <c r="L333" s="323">
        <v>114.25</v>
      </c>
      <c r="M333" s="323">
        <v>247.17094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4474.5</v>
      </c>
      <c r="D334" s="324">
        <v>4462.833333333333</v>
      </c>
      <c r="E334" s="324">
        <v>4412.6666666666661</v>
      </c>
      <c r="F334" s="324">
        <v>4350.833333333333</v>
      </c>
      <c r="G334" s="324">
        <v>4300.6666666666661</v>
      </c>
      <c r="H334" s="324">
        <v>4524.6666666666661</v>
      </c>
      <c r="I334" s="324">
        <v>4574.8333333333321</v>
      </c>
      <c r="J334" s="324">
        <v>4636.6666666666661</v>
      </c>
      <c r="K334" s="323">
        <v>4513</v>
      </c>
      <c r="L334" s="323">
        <v>4401</v>
      </c>
      <c r="M334" s="323">
        <v>5.1335800000000003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3954.3</v>
      </c>
      <c r="D335" s="324">
        <v>3962.0166666666664</v>
      </c>
      <c r="E335" s="324">
        <v>3904.0333333333328</v>
      </c>
      <c r="F335" s="324">
        <v>3853.7666666666664</v>
      </c>
      <c r="G335" s="324">
        <v>3795.7833333333328</v>
      </c>
      <c r="H335" s="324">
        <v>4012.2833333333328</v>
      </c>
      <c r="I335" s="324">
        <v>4070.2666666666664</v>
      </c>
      <c r="J335" s="324">
        <v>4120.5333333333328</v>
      </c>
      <c r="K335" s="323">
        <v>4020</v>
      </c>
      <c r="L335" s="323">
        <v>3911.75</v>
      </c>
      <c r="M335" s="323">
        <v>1.86039</v>
      </c>
      <c r="N335" s="1"/>
      <c r="O335" s="1"/>
    </row>
    <row r="336" spans="1:15" ht="12.75" customHeight="1">
      <c r="A336" s="30">
        <v>326</v>
      </c>
      <c r="B336" s="342" t="s">
        <v>842</v>
      </c>
      <c r="C336" s="323">
        <v>1765.3</v>
      </c>
      <c r="D336" s="324">
        <v>1779.4333333333334</v>
      </c>
      <c r="E336" s="324">
        <v>1730.8666666666668</v>
      </c>
      <c r="F336" s="324">
        <v>1696.4333333333334</v>
      </c>
      <c r="G336" s="324">
        <v>1647.8666666666668</v>
      </c>
      <c r="H336" s="324">
        <v>1813.8666666666668</v>
      </c>
      <c r="I336" s="324">
        <v>1862.4333333333334</v>
      </c>
      <c r="J336" s="324">
        <v>1896.8666666666668</v>
      </c>
      <c r="K336" s="323">
        <v>1828</v>
      </c>
      <c r="L336" s="323">
        <v>1745</v>
      </c>
      <c r="M336" s="323">
        <v>1.3898299999999999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38.6</v>
      </c>
      <c r="D337" s="324">
        <v>38.466666666666669</v>
      </c>
      <c r="E337" s="324">
        <v>38.13333333333334</v>
      </c>
      <c r="F337" s="324">
        <v>37.666666666666671</v>
      </c>
      <c r="G337" s="324">
        <v>37.333333333333343</v>
      </c>
      <c r="H337" s="324">
        <v>38.933333333333337</v>
      </c>
      <c r="I337" s="324">
        <v>39.266666666666666</v>
      </c>
      <c r="J337" s="324">
        <v>39.733333333333334</v>
      </c>
      <c r="K337" s="323">
        <v>38.799999999999997</v>
      </c>
      <c r="L337" s="323">
        <v>38</v>
      </c>
      <c r="M337" s="323">
        <v>43.835189999999997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61.4</v>
      </c>
      <c r="D338" s="324">
        <v>61.233333333333327</v>
      </c>
      <c r="E338" s="324">
        <v>60.666666666666657</v>
      </c>
      <c r="F338" s="324">
        <v>59.93333333333333</v>
      </c>
      <c r="G338" s="324">
        <v>59.36666666666666</v>
      </c>
      <c r="H338" s="324">
        <v>61.966666666666654</v>
      </c>
      <c r="I338" s="324">
        <v>62.533333333333331</v>
      </c>
      <c r="J338" s="324">
        <v>63.266666666666652</v>
      </c>
      <c r="K338" s="323">
        <v>61.8</v>
      </c>
      <c r="L338" s="323">
        <v>60.5</v>
      </c>
      <c r="M338" s="323">
        <v>18.443149999999999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537.54999999999995</v>
      </c>
      <c r="D339" s="324">
        <v>539.19999999999993</v>
      </c>
      <c r="E339" s="324">
        <v>533.49999999999989</v>
      </c>
      <c r="F339" s="324">
        <v>529.44999999999993</v>
      </c>
      <c r="G339" s="324">
        <v>523.74999999999989</v>
      </c>
      <c r="H339" s="324">
        <v>543.24999999999989</v>
      </c>
      <c r="I339" s="324">
        <v>548.94999999999993</v>
      </c>
      <c r="J339" s="324">
        <v>552.99999999999989</v>
      </c>
      <c r="K339" s="323">
        <v>544.9</v>
      </c>
      <c r="L339" s="323">
        <v>535.15</v>
      </c>
      <c r="M339" s="323">
        <v>0.29392000000000001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17823.400000000001</v>
      </c>
      <c r="D340" s="324">
        <v>17726.633333333335</v>
      </c>
      <c r="E340" s="324">
        <v>17567.76666666667</v>
      </c>
      <c r="F340" s="324">
        <v>17312.133333333335</v>
      </c>
      <c r="G340" s="324">
        <v>17153.26666666667</v>
      </c>
      <c r="H340" s="324">
        <v>17982.26666666667</v>
      </c>
      <c r="I340" s="324">
        <v>18141.133333333331</v>
      </c>
      <c r="J340" s="324">
        <v>18396.76666666667</v>
      </c>
      <c r="K340" s="323">
        <v>17885.5</v>
      </c>
      <c r="L340" s="323">
        <v>17471</v>
      </c>
      <c r="M340" s="323">
        <v>0.4839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77.75</v>
      </c>
      <c r="D341" s="324">
        <v>78.533333333333346</v>
      </c>
      <c r="E341" s="324">
        <v>76.416666666666686</v>
      </c>
      <c r="F341" s="324">
        <v>75.083333333333343</v>
      </c>
      <c r="G341" s="324">
        <v>72.966666666666683</v>
      </c>
      <c r="H341" s="324">
        <v>79.866666666666688</v>
      </c>
      <c r="I341" s="324">
        <v>81.983333333333334</v>
      </c>
      <c r="J341" s="324">
        <v>83.316666666666691</v>
      </c>
      <c r="K341" s="323">
        <v>80.650000000000006</v>
      </c>
      <c r="L341" s="323">
        <v>77.2</v>
      </c>
      <c r="M341" s="323">
        <v>7.7325799999999996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50.55</v>
      </c>
      <c r="D342" s="324">
        <v>50.949999999999996</v>
      </c>
      <c r="E342" s="324">
        <v>49.899999999999991</v>
      </c>
      <c r="F342" s="324">
        <v>49.249999999999993</v>
      </c>
      <c r="G342" s="324">
        <v>48.199999999999989</v>
      </c>
      <c r="H342" s="324">
        <v>51.599999999999994</v>
      </c>
      <c r="I342" s="324">
        <v>52.649999999999991</v>
      </c>
      <c r="J342" s="324">
        <v>53.3</v>
      </c>
      <c r="K342" s="323">
        <v>52</v>
      </c>
      <c r="L342" s="323">
        <v>50.3</v>
      </c>
      <c r="M342" s="323">
        <v>6.0970500000000003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690.75</v>
      </c>
      <c r="D343" s="324">
        <v>689.08333333333337</v>
      </c>
      <c r="E343" s="324">
        <v>679.16666666666674</v>
      </c>
      <c r="F343" s="324">
        <v>667.58333333333337</v>
      </c>
      <c r="G343" s="324">
        <v>657.66666666666674</v>
      </c>
      <c r="H343" s="324">
        <v>700.66666666666674</v>
      </c>
      <c r="I343" s="324">
        <v>710.58333333333348</v>
      </c>
      <c r="J343" s="324">
        <v>722.16666666666674</v>
      </c>
      <c r="K343" s="323">
        <v>699</v>
      </c>
      <c r="L343" s="323">
        <v>677.5</v>
      </c>
      <c r="M343" s="323">
        <v>1.0209600000000001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28.3</v>
      </c>
      <c r="D344" s="324">
        <v>28.25</v>
      </c>
      <c r="E344" s="324">
        <v>28.05</v>
      </c>
      <c r="F344" s="324">
        <v>27.8</v>
      </c>
      <c r="G344" s="324">
        <v>27.6</v>
      </c>
      <c r="H344" s="324">
        <v>28.5</v>
      </c>
      <c r="I344" s="324">
        <v>28.700000000000003</v>
      </c>
      <c r="J344" s="324">
        <v>28.95</v>
      </c>
      <c r="K344" s="323">
        <v>28.45</v>
      </c>
      <c r="L344" s="323">
        <v>28</v>
      </c>
      <c r="M344" s="323">
        <v>87.350639999999999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124.75</v>
      </c>
      <c r="D345" s="324">
        <v>123.35000000000001</v>
      </c>
      <c r="E345" s="324">
        <v>116.9</v>
      </c>
      <c r="F345" s="324">
        <v>109.05</v>
      </c>
      <c r="G345" s="324">
        <v>102.6</v>
      </c>
      <c r="H345" s="324">
        <v>131.20000000000002</v>
      </c>
      <c r="I345" s="324">
        <v>137.65000000000003</v>
      </c>
      <c r="J345" s="324">
        <v>145.50000000000003</v>
      </c>
      <c r="K345" s="323">
        <v>129.80000000000001</v>
      </c>
      <c r="L345" s="323">
        <v>115.5</v>
      </c>
      <c r="M345" s="323">
        <v>58.213929999999998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2148.85</v>
      </c>
      <c r="D346" s="324">
        <v>2151.8666666666663</v>
      </c>
      <c r="E346" s="324">
        <v>2137.0333333333328</v>
      </c>
      <c r="F346" s="324">
        <v>2125.2166666666667</v>
      </c>
      <c r="G346" s="324">
        <v>2110.3833333333332</v>
      </c>
      <c r="H346" s="324">
        <v>2163.6833333333325</v>
      </c>
      <c r="I346" s="324">
        <v>2178.5166666666655</v>
      </c>
      <c r="J346" s="324">
        <v>2190.3333333333321</v>
      </c>
      <c r="K346" s="323">
        <v>2166.6999999999998</v>
      </c>
      <c r="L346" s="323">
        <v>2140.0500000000002</v>
      </c>
      <c r="M346" s="323">
        <v>4.6219999999999997E-2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62.65</v>
      </c>
      <c r="D347" s="324">
        <v>62.733333333333327</v>
      </c>
      <c r="E347" s="324">
        <v>62.016666666666652</v>
      </c>
      <c r="F347" s="324">
        <v>61.383333333333326</v>
      </c>
      <c r="G347" s="324">
        <v>60.66666666666665</v>
      </c>
      <c r="H347" s="324">
        <v>63.366666666666653</v>
      </c>
      <c r="I347" s="324">
        <v>64.083333333333343</v>
      </c>
      <c r="J347" s="324">
        <v>64.716666666666654</v>
      </c>
      <c r="K347" s="323">
        <v>63.45</v>
      </c>
      <c r="L347" s="323">
        <v>62.1</v>
      </c>
      <c r="M347" s="323">
        <v>29.92389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150.55000000000001</v>
      </c>
      <c r="D348" s="324">
        <v>150.79999999999998</v>
      </c>
      <c r="E348" s="324">
        <v>148.59999999999997</v>
      </c>
      <c r="F348" s="324">
        <v>146.64999999999998</v>
      </c>
      <c r="G348" s="324">
        <v>144.44999999999996</v>
      </c>
      <c r="H348" s="324">
        <v>152.74999999999997</v>
      </c>
      <c r="I348" s="324">
        <v>154.94999999999996</v>
      </c>
      <c r="J348" s="324">
        <v>156.89999999999998</v>
      </c>
      <c r="K348" s="323">
        <v>153</v>
      </c>
      <c r="L348" s="323">
        <v>148.85</v>
      </c>
      <c r="M348" s="323">
        <v>66.394750000000002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213.3</v>
      </c>
      <c r="D349" s="324">
        <v>213.43333333333331</v>
      </c>
      <c r="E349" s="324">
        <v>210.36666666666662</v>
      </c>
      <c r="F349" s="324">
        <v>207.43333333333331</v>
      </c>
      <c r="G349" s="324">
        <v>204.36666666666662</v>
      </c>
      <c r="H349" s="324">
        <v>216.36666666666662</v>
      </c>
      <c r="I349" s="324">
        <v>219.43333333333328</v>
      </c>
      <c r="J349" s="324">
        <v>222.36666666666662</v>
      </c>
      <c r="K349" s="323">
        <v>216.5</v>
      </c>
      <c r="L349" s="323">
        <v>210.5</v>
      </c>
      <c r="M349" s="323">
        <v>8.7865699999999993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132.75</v>
      </c>
      <c r="D350" s="324">
        <v>132.43333333333334</v>
      </c>
      <c r="E350" s="324">
        <v>131.86666666666667</v>
      </c>
      <c r="F350" s="324">
        <v>130.98333333333335</v>
      </c>
      <c r="G350" s="324">
        <v>130.41666666666669</v>
      </c>
      <c r="H350" s="324">
        <v>133.31666666666666</v>
      </c>
      <c r="I350" s="324">
        <v>133.88333333333333</v>
      </c>
      <c r="J350" s="324">
        <v>134.76666666666665</v>
      </c>
      <c r="K350" s="323">
        <v>133</v>
      </c>
      <c r="L350" s="323">
        <v>131.55000000000001</v>
      </c>
      <c r="M350" s="323">
        <v>55.618659999999998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926.55</v>
      </c>
      <c r="D351" s="324">
        <v>918.43333333333328</v>
      </c>
      <c r="E351" s="324">
        <v>905.96666666666658</v>
      </c>
      <c r="F351" s="324">
        <v>885.38333333333333</v>
      </c>
      <c r="G351" s="324">
        <v>872.91666666666663</v>
      </c>
      <c r="H351" s="324">
        <v>939.01666666666654</v>
      </c>
      <c r="I351" s="324">
        <v>951.48333333333323</v>
      </c>
      <c r="J351" s="324">
        <v>972.06666666666649</v>
      </c>
      <c r="K351" s="323">
        <v>930.9</v>
      </c>
      <c r="L351" s="323">
        <v>897.85</v>
      </c>
      <c r="M351" s="323">
        <v>10.40788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3533.3</v>
      </c>
      <c r="D352" s="324">
        <v>3512.8666666666668</v>
      </c>
      <c r="E352" s="324">
        <v>3481.2833333333338</v>
      </c>
      <c r="F352" s="324">
        <v>3429.2666666666669</v>
      </c>
      <c r="G352" s="324">
        <v>3397.6833333333338</v>
      </c>
      <c r="H352" s="324">
        <v>3564.8833333333337</v>
      </c>
      <c r="I352" s="324">
        <v>3596.4666666666667</v>
      </c>
      <c r="J352" s="324">
        <v>3648.4833333333336</v>
      </c>
      <c r="K352" s="323">
        <v>3544.45</v>
      </c>
      <c r="L352" s="323">
        <v>3460.85</v>
      </c>
      <c r="M352" s="323">
        <v>0.83723000000000003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234.3</v>
      </c>
      <c r="D353" s="324">
        <v>232.75</v>
      </c>
      <c r="E353" s="324">
        <v>228.6</v>
      </c>
      <c r="F353" s="324">
        <v>222.9</v>
      </c>
      <c r="G353" s="324">
        <v>218.75</v>
      </c>
      <c r="H353" s="324">
        <v>238.45</v>
      </c>
      <c r="I353" s="324">
        <v>242.59999999999997</v>
      </c>
      <c r="J353" s="324">
        <v>248.29999999999998</v>
      </c>
      <c r="K353" s="323">
        <v>236.9</v>
      </c>
      <c r="L353" s="323">
        <v>227.05</v>
      </c>
      <c r="M353" s="323">
        <v>21.258189999999999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167.3</v>
      </c>
      <c r="D354" s="324">
        <v>165.66666666666666</v>
      </c>
      <c r="E354" s="324">
        <v>163.48333333333332</v>
      </c>
      <c r="F354" s="324">
        <v>159.66666666666666</v>
      </c>
      <c r="G354" s="324">
        <v>157.48333333333332</v>
      </c>
      <c r="H354" s="324">
        <v>169.48333333333332</v>
      </c>
      <c r="I354" s="324">
        <v>171.66666666666666</v>
      </c>
      <c r="J354" s="324">
        <v>175.48333333333332</v>
      </c>
      <c r="K354" s="323">
        <v>167.85</v>
      </c>
      <c r="L354" s="323">
        <v>161.85</v>
      </c>
      <c r="M354" s="323">
        <v>255.45119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316.95</v>
      </c>
      <c r="D355" s="324">
        <v>318.05</v>
      </c>
      <c r="E355" s="324">
        <v>313.5</v>
      </c>
      <c r="F355" s="324">
        <v>310.05</v>
      </c>
      <c r="G355" s="324">
        <v>305.5</v>
      </c>
      <c r="H355" s="324">
        <v>321.5</v>
      </c>
      <c r="I355" s="324">
        <v>326.05000000000007</v>
      </c>
      <c r="J355" s="324">
        <v>329.5</v>
      </c>
      <c r="K355" s="323">
        <v>322.60000000000002</v>
      </c>
      <c r="L355" s="323">
        <v>314.60000000000002</v>
      </c>
      <c r="M355" s="323">
        <v>1.97112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42354.95</v>
      </c>
      <c r="D356" s="324">
        <v>42092.883333333331</v>
      </c>
      <c r="E356" s="324">
        <v>41618.816666666666</v>
      </c>
      <c r="F356" s="324">
        <v>40882.683333333334</v>
      </c>
      <c r="G356" s="324">
        <v>40408.616666666669</v>
      </c>
      <c r="H356" s="324">
        <v>42829.016666666663</v>
      </c>
      <c r="I356" s="324">
        <v>43303.083333333328</v>
      </c>
      <c r="J356" s="324">
        <v>44039.21666666666</v>
      </c>
      <c r="K356" s="323">
        <v>42566.95</v>
      </c>
      <c r="L356" s="323">
        <v>41356.75</v>
      </c>
      <c r="M356" s="323">
        <v>0.24232999999999999</v>
      </c>
      <c r="N356" s="1"/>
      <c r="O356" s="1"/>
    </row>
    <row r="357" spans="1:15" ht="12.75" customHeight="1">
      <c r="A357" s="30">
        <v>347</v>
      </c>
      <c r="B357" s="342" t="s">
        <v>894</v>
      </c>
      <c r="C357" s="323">
        <v>205.3</v>
      </c>
      <c r="D357" s="324">
        <v>205.28333333333333</v>
      </c>
      <c r="E357" s="324">
        <v>201.76666666666665</v>
      </c>
      <c r="F357" s="324">
        <v>198.23333333333332</v>
      </c>
      <c r="G357" s="324">
        <v>194.71666666666664</v>
      </c>
      <c r="H357" s="324">
        <v>208.81666666666666</v>
      </c>
      <c r="I357" s="324">
        <v>212.33333333333337</v>
      </c>
      <c r="J357" s="324">
        <v>215.86666666666667</v>
      </c>
      <c r="K357" s="323">
        <v>208.8</v>
      </c>
      <c r="L357" s="323">
        <v>201.75</v>
      </c>
      <c r="M357" s="323">
        <v>6.3520099999999999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2161.4</v>
      </c>
      <c r="D358" s="324">
        <v>2139.7666666666669</v>
      </c>
      <c r="E358" s="324">
        <v>2109.6333333333337</v>
      </c>
      <c r="F358" s="324">
        <v>2057.8666666666668</v>
      </c>
      <c r="G358" s="324">
        <v>2027.7333333333336</v>
      </c>
      <c r="H358" s="324">
        <v>2191.5333333333338</v>
      </c>
      <c r="I358" s="324">
        <v>2221.666666666667</v>
      </c>
      <c r="J358" s="324">
        <v>2273.4333333333338</v>
      </c>
      <c r="K358" s="323">
        <v>2169.9</v>
      </c>
      <c r="L358" s="323">
        <v>2088</v>
      </c>
      <c r="M358" s="323">
        <v>5.8151900000000003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4428.45</v>
      </c>
      <c r="D359" s="324">
        <v>4417.333333333333</v>
      </c>
      <c r="E359" s="324">
        <v>4369.2666666666664</v>
      </c>
      <c r="F359" s="324">
        <v>4310.083333333333</v>
      </c>
      <c r="G359" s="324">
        <v>4262.0166666666664</v>
      </c>
      <c r="H359" s="324">
        <v>4476.5166666666664</v>
      </c>
      <c r="I359" s="324">
        <v>4524.5833333333339</v>
      </c>
      <c r="J359" s="324">
        <v>4583.7666666666664</v>
      </c>
      <c r="K359" s="323">
        <v>4465.3999999999996</v>
      </c>
      <c r="L359" s="323">
        <v>4358.1499999999996</v>
      </c>
      <c r="M359" s="323">
        <v>2.1436899999999999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204.9</v>
      </c>
      <c r="D360" s="324">
        <v>203.38333333333333</v>
      </c>
      <c r="E360" s="324">
        <v>201.51666666666665</v>
      </c>
      <c r="F360" s="324">
        <v>198.13333333333333</v>
      </c>
      <c r="G360" s="324">
        <v>196.26666666666665</v>
      </c>
      <c r="H360" s="324">
        <v>206.76666666666665</v>
      </c>
      <c r="I360" s="324">
        <v>208.63333333333333</v>
      </c>
      <c r="J360" s="324">
        <v>212.01666666666665</v>
      </c>
      <c r="K360" s="323">
        <v>205.25</v>
      </c>
      <c r="L360" s="323">
        <v>200</v>
      </c>
      <c r="M360" s="323">
        <v>22.366859999999999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112.45</v>
      </c>
      <c r="D361" s="324">
        <v>112.40000000000002</v>
      </c>
      <c r="E361" s="324">
        <v>111.70000000000005</v>
      </c>
      <c r="F361" s="324">
        <v>110.95000000000003</v>
      </c>
      <c r="G361" s="324">
        <v>110.25000000000006</v>
      </c>
      <c r="H361" s="324">
        <v>113.15000000000003</v>
      </c>
      <c r="I361" s="324">
        <v>113.85</v>
      </c>
      <c r="J361" s="324">
        <v>114.60000000000002</v>
      </c>
      <c r="K361" s="323">
        <v>113.1</v>
      </c>
      <c r="L361" s="323">
        <v>111.65</v>
      </c>
      <c r="M361" s="323">
        <v>53.01088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4344.75</v>
      </c>
      <c r="D362" s="324">
        <v>4382.416666666667</v>
      </c>
      <c r="E362" s="324">
        <v>4299.8333333333339</v>
      </c>
      <c r="F362" s="324">
        <v>4254.916666666667</v>
      </c>
      <c r="G362" s="324">
        <v>4172.3333333333339</v>
      </c>
      <c r="H362" s="324">
        <v>4427.3333333333339</v>
      </c>
      <c r="I362" s="324">
        <v>4509.9166666666679</v>
      </c>
      <c r="J362" s="324">
        <v>4554.8333333333339</v>
      </c>
      <c r="K362" s="323">
        <v>4465</v>
      </c>
      <c r="L362" s="323">
        <v>4337.5</v>
      </c>
      <c r="M362" s="323">
        <v>0.39929999999999999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15318.75</v>
      </c>
      <c r="D363" s="324">
        <v>15305.916666666666</v>
      </c>
      <c r="E363" s="324">
        <v>15112.833333333332</v>
      </c>
      <c r="F363" s="324">
        <v>14906.916666666666</v>
      </c>
      <c r="G363" s="324">
        <v>14713.833333333332</v>
      </c>
      <c r="H363" s="324">
        <v>15511.833333333332</v>
      </c>
      <c r="I363" s="324">
        <v>15704.916666666664</v>
      </c>
      <c r="J363" s="324">
        <v>15910.833333333332</v>
      </c>
      <c r="K363" s="323">
        <v>15499</v>
      </c>
      <c r="L363" s="323">
        <v>15100</v>
      </c>
      <c r="M363" s="323">
        <v>0.23315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4318.3</v>
      </c>
      <c r="D364" s="324">
        <v>4310.6833333333334</v>
      </c>
      <c r="E364" s="324">
        <v>4259.8166666666666</v>
      </c>
      <c r="F364" s="324">
        <v>4201.333333333333</v>
      </c>
      <c r="G364" s="324">
        <v>4150.4666666666662</v>
      </c>
      <c r="H364" s="324">
        <v>4369.166666666667</v>
      </c>
      <c r="I364" s="324">
        <v>4420.0333333333338</v>
      </c>
      <c r="J364" s="324">
        <v>4478.5166666666673</v>
      </c>
      <c r="K364" s="323">
        <v>4361.55</v>
      </c>
      <c r="L364" s="323">
        <v>4252.2</v>
      </c>
      <c r="M364" s="323">
        <v>9.7430000000000003E-2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991.3</v>
      </c>
      <c r="D365" s="324">
        <v>982.41666666666663</v>
      </c>
      <c r="E365" s="324">
        <v>953.98333333333323</v>
      </c>
      <c r="F365" s="324">
        <v>916.66666666666663</v>
      </c>
      <c r="G365" s="324">
        <v>888.23333333333323</v>
      </c>
      <c r="H365" s="324">
        <v>1019.7333333333332</v>
      </c>
      <c r="I365" s="324">
        <v>1048.1666666666665</v>
      </c>
      <c r="J365" s="324">
        <v>1085.4833333333331</v>
      </c>
      <c r="K365" s="323">
        <v>1010.85</v>
      </c>
      <c r="L365" s="323">
        <v>945.1</v>
      </c>
      <c r="M365" s="323">
        <v>2.4031099999999999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2462.9</v>
      </c>
      <c r="D366" s="324">
        <v>2440.4666666666667</v>
      </c>
      <c r="E366" s="324">
        <v>2412.9333333333334</v>
      </c>
      <c r="F366" s="324">
        <v>2362.9666666666667</v>
      </c>
      <c r="G366" s="324">
        <v>2335.4333333333334</v>
      </c>
      <c r="H366" s="324">
        <v>2490.4333333333334</v>
      </c>
      <c r="I366" s="324">
        <v>2517.9666666666672</v>
      </c>
      <c r="J366" s="324">
        <v>2567.9333333333334</v>
      </c>
      <c r="K366" s="323">
        <v>2468</v>
      </c>
      <c r="L366" s="323">
        <v>2390.5</v>
      </c>
      <c r="M366" s="323">
        <v>5.8103999999999996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2728.6</v>
      </c>
      <c r="D367" s="324">
        <v>2708.35</v>
      </c>
      <c r="E367" s="324">
        <v>2682.2999999999997</v>
      </c>
      <c r="F367" s="324">
        <v>2636</v>
      </c>
      <c r="G367" s="324">
        <v>2609.9499999999998</v>
      </c>
      <c r="H367" s="324">
        <v>2754.6499999999996</v>
      </c>
      <c r="I367" s="324">
        <v>2780.7</v>
      </c>
      <c r="J367" s="324">
        <v>2826.9999999999995</v>
      </c>
      <c r="K367" s="323">
        <v>2734.4</v>
      </c>
      <c r="L367" s="323">
        <v>2662.05</v>
      </c>
      <c r="M367" s="323">
        <v>2.02536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35.9</v>
      </c>
      <c r="D368" s="324">
        <v>35.966666666666669</v>
      </c>
      <c r="E368" s="324">
        <v>35.583333333333336</v>
      </c>
      <c r="F368" s="324">
        <v>35.266666666666666</v>
      </c>
      <c r="G368" s="324">
        <v>34.883333333333333</v>
      </c>
      <c r="H368" s="324">
        <v>36.283333333333339</v>
      </c>
      <c r="I368" s="324">
        <v>36.666666666666664</v>
      </c>
      <c r="J368" s="324">
        <v>36.983333333333341</v>
      </c>
      <c r="K368" s="323">
        <v>36.35</v>
      </c>
      <c r="L368" s="323">
        <v>35.65</v>
      </c>
      <c r="M368" s="323">
        <v>484.92102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397.45</v>
      </c>
      <c r="D369" s="324">
        <v>398.91666666666669</v>
      </c>
      <c r="E369" s="324">
        <v>394.43333333333339</v>
      </c>
      <c r="F369" s="324">
        <v>391.41666666666669</v>
      </c>
      <c r="G369" s="324">
        <v>386.93333333333339</v>
      </c>
      <c r="H369" s="324">
        <v>401.93333333333339</v>
      </c>
      <c r="I369" s="324">
        <v>406.41666666666663</v>
      </c>
      <c r="J369" s="324">
        <v>409.43333333333339</v>
      </c>
      <c r="K369" s="323">
        <v>403.4</v>
      </c>
      <c r="L369" s="323">
        <v>395.9</v>
      </c>
      <c r="M369" s="323">
        <v>2.7106400000000002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244.8</v>
      </c>
      <c r="D370" s="324">
        <v>246.98333333333335</v>
      </c>
      <c r="E370" s="324">
        <v>241.81666666666669</v>
      </c>
      <c r="F370" s="324">
        <v>238.83333333333334</v>
      </c>
      <c r="G370" s="324">
        <v>233.66666666666669</v>
      </c>
      <c r="H370" s="324">
        <v>249.9666666666667</v>
      </c>
      <c r="I370" s="324">
        <v>255.13333333333333</v>
      </c>
      <c r="J370" s="324">
        <v>258.11666666666667</v>
      </c>
      <c r="K370" s="323">
        <v>252.15</v>
      </c>
      <c r="L370" s="323">
        <v>244</v>
      </c>
      <c r="M370" s="323">
        <v>3.8274900000000001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2418.5</v>
      </c>
      <c r="D371" s="324">
        <v>2412.1</v>
      </c>
      <c r="E371" s="324">
        <v>2383.9499999999998</v>
      </c>
      <c r="F371" s="324">
        <v>2349.4</v>
      </c>
      <c r="G371" s="324">
        <v>2321.25</v>
      </c>
      <c r="H371" s="324">
        <v>2446.6499999999996</v>
      </c>
      <c r="I371" s="324">
        <v>2474.8000000000002</v>
      </c>
      <c r="J371" s="324">
        <v>2509.3499999999995</v>
      </c>
      <c r="K371" s="323">
        <v>2440.25</v>
      </c>
      <c r="L371" s="323">
        <v>2377.5500000000002</v>
      </c>
      <c r="M371" s="323">
        <v>3.0541800000000001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812.25</v>
      </c>
      <c r="D372" s="324">
        <v>812.08333333333337</v>
      </c>
      <c r="E372" s="324">
        <v>805.16666666666674</v>
      </c>
      <c r="F372" s="324">
        <v>798.08333333333337</v>
      </c>
      <c r="G372" s="324">
        <v>791.16666666666674</v>
      </c>
      <c r="H372" s="324">
        <v>819.16666666666674</v>
      </c>
      <c r="I372" s="324">
        <v>826.08333333333348</v>
      </c>
      <c r="J372" s="324">
        <v>833.16666666666674</v>
      </c>
      <c r="K372" s="323">
        <v>819</v>
      </c>
      <c r="L372" s="323">
        <v>805</v>
      </c>
      <c r="M372" s="323">
        <v>0.18847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2073.6999999999998</v>
      </c>
      <c r="D373" s="324">
        <v>2091.3833333333332</v>
      </c>
      <c r="E373" s="324">
        <v>2036.3166666666666</v>
      </c>
      <c r="F373" s="324">
        <v>1998.9333333333334</v>
      </c>
      <c r="G373" s="324">
        <v>1943.8666666666668</v>
      </c>
      <c r="H373" s="324">
        <v>2128.7666666666664</v>
      </c>
      <c r="I373" s="324">
        <v>2183.833333333333</v>
      </c>
      <c r="J373" s="324">
        <v>2221.2166666666662</v>
      </c>
      <c r="K373" s="323">
        <v>2146.4499999999998</v>
      </c>
      <c r="L373" s="323">
        <v>2054</v>
      </c>
      <c r="M373" s="323">
        <v>2.0950500000000001</v>
      </c>
      <c r="N373" s="1"/>
      <c r="O373" s="1"/>
    </row>
    <row r="374" spans="1:15" ht="12.75" customHeight="1">
      <c r="A374" s="30">
        <v>364</v>
      </c>
      <c r="B374" s="342" t="s">
        <v>843</v>
      </c>
      <c r="C374" s="323">
        <v>239.9</v>
      </c>
      <c r="D374" s="324">
        <v>239.96666666666667</v>
      </c>
      <c r="E374" s="324">
        <v>236.43333333333334</v>
      </c>
      <c r="F374" s="324">
        <v>232.96666666666667</v>
      </c>
      <c r="G374" s="324">
        <v>229.43333333333334</v>
      </c>
      <c r="H374" s="324">
        <v>243.43333333333334</v>
      </c>
      <c r="I374" s="324">
        <v>246.9666666666667</v>
      </c>
      <c r="J374" s="324">
        <v>250.43333333333334</v>
      </c>
      <c r="K374" s="323">
        <v>243.5</v>
      </c>
      <c r="L374" s="323">
        <v>236.5</v>
      </c>
      <c r="M374" s="323">
        <v>19.814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209.35</v>
      </c>
      <c r="D375" s="324">
        <v>210.0333333333333</v>
      </c>
      <c r="E375" s="324">
        <v>208.26666666666659</v>
      </c>
      <c r="F375" s="324">
        <v>207.18333333333328</v>
      </c>
      <c r="G375" s="324">
        <v>205.41666666666657</v>
      </c>
      <c r="H375" s="324">
        <v>211.11666666666662</v>
      </c>
      <c r="I375" s="324">
        <v>212.88333333333333</v>
      </c>
      <c r="J375" s="324">
        <v>213.96666666666664</v>
      </c>
      <c r="K375" s="323">
        <v>211.8</v>
      </c>
      <c r="L375" s="323">
        <v>208.95</v>
      </c>
      <c r="M375" s="323">
        <v>89.503309999999999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3409</v>
      </c>
      <c r="D376" s="324">
        <v>3426</v>
      </c>
      <c r="E376" s="324">
        <v>3343</v>
      </c>
      <c r="F376" s="324">
        <v>3277</v>
      </c>
      <c r="G376" s="324">
        <v>3194</v>
      </c>
      <c r="H376" s="324">
        <v>3492</v>
      </c>
      <c r="I376" s="324">
        <v>3575</v>
      </c>
      <c r="J376" s="324">
        <v>3641</v>
      </c>
      <c r="K376" s="323">
        <v>3509</v>
      </c>
      <c r="L376" s="323">
        <v>3360</v>
      </c>
      <c r="M376" s="323">
        <v>0.50571999999999995</v>
      </c>
      <c r="N376" s="1"/>
      <c r="O376" s="1"/>
    </row>
    <row r="377" spans="1:15" ht="12.75" customHeight="1">
      <c r="A377" s="30">
        <v>367</v>
      </c>
      <c r="B377" s="342" t="s">
        <v>844</v>
      </c>
      <c r="C377" s="323">
        <v>363.85</v>
      </c>
      <c r="D377" s="324">
        <v>356.3</v>
      </c>
      <c r="E377" s="324">
        <v>342.8</v>
      </c>
      <c r="F377" s="324">
        <v>321.75</v>
      </c>
      <c r="G377" s="324">
        <v>308.25</v>
      </c>
      <c r="H377" s="324">
        <v>377.35</v>
      </c>
      <c r="I377" s="324">
        <v>390.85</v>
      </c>
      <c r="J377" s="324">
        <v>411.90000000000003</v>
      </c>
      <c r="K377" s="323">
        <v>369.8</v>
      </c>
      <c r="L377" s="323">
        <v>335.25</v>
      </c>
      <c r="M377" s="323">
        <v>5.5079399999999996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459.8</v>
      </c>
      <c r="D378" s="324">
        <v>455.26666666666665</v>
      </c>
      <c r="E378" s="324">
        <v>444.58333333333331</v>
      </c>
      <c r="F378" s="324">
        <v>429.36666666666667</v>
      </c>
      <c r="G378" s="324">
        <v>418.68333333333334</v>
      </c>
      <c r="H378" s="324">
        <v>470.48333333333329</v>
      </c>
      <c r="I378" s="324">
        <v>481.16666666666669</v>
      </c>
      <c r="J378" s="324">
        <v>496.38333333333327</v>
      </c>
      <c r="K378" s="323">
        <v>465.95</v>
      </c>
      <c r="L378" s="323">
        <v>440.05</v>
      </c>
      <c r="M378" s="323">
        <v>9.3798600000000008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652.6</v>
      </c>
      <c r="D379" s="324">
        <v>659.11666666666667</v>
      </c>
      <c r="E379" s="324">
        <v>643.48333333333335</v>
      </c>
      <c r="F379" s="324">
        <v>634.36666666666667</v>
      </c>
      <c r="G379" s="324">
        <v>618.73333333333335</v>
      </c>
      <c r="H379" s="324">
        <v>668.23333333333335</v>
      </c>
      <c r="I379" s="324">
        <v>683.86666666666679</v>
      </c>
      <c r="J379" s="324">
        <v>692.98333333333335</v>
      </c>
      <c r="K379" s="323">
        <v>674.75</v>
      </c>
      <c r="L379" s="323">
        <v>650</v>
      </c>
      <c r="M379" s="323">
        <v>1.7327399999999999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122.75</v>
      </c>
      <c r="D380" s="324">
        <v>123.56666666666668</v>
      </c>
      <c r="E380" s="324">
        <v>121.33333333333336</v>
      </c>
      <c r="F380" s="324">
        <v>119.91666666666669</v>
      </c>
      <c r="G380" s="324">
        <v>117.68333333333337</v>
      </c>
      <c r="H380" s="324">
        <v>124.98333333333335</v>
      </c>
      <c r="I380" s="324">
        <v>127.21666666666667</v>
      </c>
      <c r="J380" s="324">
        <v>128.63333333333333</v>
      </c>
      <c r="K380" s="323">
        <v>125.8</v>
      </c>
      <c r="L380" s="323">
        <v>122.15</v>
      </c>
      <c r="M380" s="323">
        <v>1.69825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1723.2</v>
      </c>
      <c r="D381" s="324">
        <v>1713.7333333333333</v>
      </c>
      <c r="E381" s="324">
        <v>1697.4666666666667</v>
      </c>
      <c r="F381" s="324">
        <v>1671.7333333333333</v>
      </c>
      <c r="G381" s="324">
        <v>1655.4666666666667</v>
      </c>
      <c r="H381" s="324">
        <v>1739.4666666666667</v>
      </c>
      <c r="I381" s="324">
        <v>1755.7333333333336</v>
      </c>
      <c r="J381" s="324">
        <v>1781.4666666666667</v>
      </c>
      <c r="K381" s="323">
        <v>1730</v>
      </c>
      <c r="L381" s="323">
        <v>1688</v>
      </c>
      <c r="M381" s="323">
        <v>7.1111700000000004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579</v>
      </c>
      <c r="D382" s="324">
        <v>578.91666666666663</v>
      </c>
      <c r="E382" s="324">
        <v>572.83333333333326</v>
      </c>
      <c r="F382" s="324">
        <v>566.66666666666663</v>
      </c>
      <c r="G382" s="324">
        <v>560.58333333333326</v>
      </c>
      <c r="H382" s="324">
        <v>585.08333333333326</v>
      </c>
      <c r="I382" s="324">
        <v>591.16666666666652</v>
      </c>
      <c r="J382" s="324">
        <v>597.33333333333326</v>
      </c>
      <c r="K382" s="323">
        <v>585</v>
      </c>
      <c r="L382" s="323">
        <v>572.75</v>
      </c>
      <c r="M382" s="323">
        <v>1.14408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899.25</v>
      </c>
      <c r="D383" s="324">
        <v>895.41666666666663</v>
      </c>
      <c r="E383" s="324">
        <v>888.83333333333326</v>
      </c>
      <c r="F383" s="324">
        <v>878.41666666666663</v>
      </c>
      <c r="G383" s="324">
        <v>871.83333333333326</v>
      </c>
      <c r="H383" s="324">
        <v>905.83333333333326</v>
      </c>
      <c r="I383" s="324">
        <v>912.41666666666652</v>
      </c>
      <c r="J383" s="324">
        <v>922.83333333333326</v>
      </c>
      <c r="K383" s="323">
        <v>902</v>
      </c>
      <c r="L383" s="323">
        <v>885</v>
      </c>
      <c r="M383" s="323">
        <v>2.1084800000000001</v>
      </c>
      <c r="N383" s="1"/>
      <c r="O383" s="1"/>
    </row>
    <row r="384" spans="1:15" ht="12.75" customHeight="1">
      <c r="A384" s="30">
        <v>374</v>
      </c>
      <c r="B384" s="342" t="s">
        <v>845</v>
      </c>
      <c r="C384" s="323">
        <v>90.05</v>
      </c>
      <c r="D384" s="324">
        <v>90.149999999999991</v>
      </c>
      <c r="E384" s="324">
        <v>89.399999999999977</v>
      </c>
      <c r="F384" s="324">
        <v>88.749999999999986</v>
      </c>
      <c r="G384" s="324">
        <v>87.999999999999972</v>
      </c>
      <c r="H384" s="324">
        <v>90.799999999999983</v>
      </c>
      <c r="I384" s="324">
        <v>91.550000000000011</v>
      </c>
      <c r="J384" s="324">
        <v>92.199999999999989</v>
      </c>
      <c r="K384" s="323">
        <v>90.9</v>
      </c>
      <c r="L384" s="323">
        <v>89.5</v>
      </c>
      <c r="M384" s="323">
        <v>7.3467799999999999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183.25</v>
      </c>
      <c r="D385" s="324">
        <v>182.18333333333331</v>
      </c>
      <c r="E385" s="324">
        <v>180.36666666666662</v>
      </c>
      <c r="F385" s="324">
        <v>177.48333333333332</v>
      </c>
      <c r="G385" s="324">
        <v>175.66666666666663</v>
      </c>
      <c r="H385" s="324">
        <v>185.06666666666661</v>
      </c>
      <c r="I385" s="324">
        <v>186.88333333333327</v>
      </c>
      <c r="J385" s="324">
        <v>189.76666666666659</v>
      </c>
      <c r="K385" s="323">
        <v>184</v>
      </c>
      <c r="L385" s="323">
        <v>179.3</v>
      </c>
      <c r="M385" s="323">
        <v>15.460419999999999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713.9</v>
      </c>
      <c r="D386" s="324">
        <v>711.36666666666667</v>
      </c>
      <c r="E386" s="324">
        <v>695.5333333333333</v>
      </c>
      <c r="F386" s="324">
        <v>677.16666666666663</v>
      </c>
      <c r="G386" s="324">
        <v>661.33333333333326</v>
      </c>
      <c r="H386" s="324">
        <v>729.73333333333335</v>
      </c>
      <c r="I386" s="324">
        <v>745.56666666666661</v>
      </c>
      <c r="J386" s="324">
        <v>763.93333333333339</v>
      </c>
      <c r="K386" s="323">
        <v>727.2</v>
      </c>
      <c r="L386" s="323">
        <v>693</v>
      </c>
      <c r="M386" s="323">
        <v>0.97013000000000005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247.65</v>
      </c>
      <c r="D387" s="324">
        <v>248.56666666666669</v>
      </c>
      <c r="E387" s="324">
        <v>246.13333333333338</v>
      </c>
      <c r="F387" s="324">
        <v>244.6166666666667</v>
      </c>
      <c r="G387" s="324">
        <v>242.18333333333339</v>
      </c>
      <c r="H387" s="324">
        <v>250.08333333333337</v>
      </c>
      <c r="I387" s="324">
        <v>252.51666666666671</v>
      </c>
      <c r="J387" s="324">
        <v>254.03333333333336</v>
      </c>
      <c r="K387" s="323">
        <v>251</v>
      </c>
      <c r="L387" s="323">
        <v>247.05</v>
      </c>
      <c r="M387" s="323">
        <v>1.3079000000000001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749.85</v>
      </c>
      <c r="D388" s="324">
        <v>744.91666666666663</v>
      </c>
      <c r="E388" s="324">
        <v>735.83333333333326</v>
      </c>
      <c r="F388" s="324">
        <v>721.81666666666661</v>
      </c>
      <c r="G388" s="324">
        <v>712.73333333333323</v>
      </c>
      <c r="H388" s="324">
        <v>758.93333333333328</v>
      </c>
      <c r="I388" s="324">
        <v>768.01666666666654</v>
      </c>
      <c r="J388" s="324">
        <v>782.0333333333333</v>
      </c>
      <c r="K388" s="323">
        <v>754</v>
      </c>
      <c r="L388" s="323">
        <v>730.9</v>
      </c>
      <c r="M388" s="323">
        <v>9.1540800000000004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2223.8000000000002</v>
      </c>
      <c r="D389" s="324">
        <v>2220.3166666666671</v>
      </c>
      <c r="E389" s="324">
        <v>2193.5833333333339</v>
      </c>
      <c r="F389" s="324">
        <v>2163.3666666666668</v>
      </c>
      <c r="G389" s="324">
        <v>2136.6333333333337</v>
      </c>
      <c r="H389" s="324">
        <v>2250.5333333333342</v>
      </c>
      <c r="I389" s="324">
        <v>2277.2666666666669</v>
      </c>
      <c r="J389" s="324">
        <v>2307.4833333333345</v>
      </c>
      <c r="K389" s="323">
        <v>2247.0500000000002</v>
      </c>
      <c r="L389" s="323">
        <v>2190.1</v>
      </c>
      <c r="M389" s="323">
        <v>8.9539999999999995E-2</v>
      </c>
      <c r="N389" s="1"/>
      <c r="O389" s="1"/>
    </row>
    <row r="390" spans="1:15" ht="12.75" customHeight="1">
      <c r="A390" s="30">
        <v>380</v>
      </c>
      <c r="B390" s="342" t="s">
        <v>895</v>
      </c>
      <c r="C390" s="323">
        <v>106.35</v>
      </c>
      <c r="D390" s="324">
        <v>106.35000000000001</v>
      </c>
      <c r="E390" s="324">
        <v>105.50000000000001</v>
      </c>
      <c r="F390" s="324">
        <v>104.65</v>
      </c>
      <c r="G390" s="324">
        <v>103.80000000000001</v>
      </c>
      <c r="H390" s="324">
        <v>107.20000000000002</v>
      </c>
      <c r="I390" s="324">
        <v>108.05000000000001</v>
      </c>
      <c r="J390" s="324">
        <v>108.90000000000002</v>
      </c>
      <c r="K390" s="323">
        <v>107.2</v>
      </c>
      <c r="L390" s="323">
        <v>105.5</v>
      </c>
      <c r="M390" s="323">
        <v>9.0755599999999994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133.30000000000001</v>
      </c>
      <c r="D391" s="324">
        <v>132.70000000000002</v>
      </c>
      <c r="E391" s="324">
        <v>131.70000000000005</v>
      </c>
      <c r="F391" s="324">
        <v>130.10000000000002</v>
      </c>
      <c r="G391" s="324">
        <v>129.10000000000005</v>
      </c>
      <c r="H391" s="324">
        <v>134.30000000000004</v>
      </c>
      <c r="I391" s="324">
        <v>135.29999999999998</v>
      </c>
      <c r="J391" s="324">
        <v>136.90000000000003</v>
      </c>
      <c r="K391" s="323">
        <v>133.69999999999999</v>
      </c>
      <c r="L391" s="323">
        <v>131.1</v>
      </c>
      <c r="M391" s="323">
        <v>123.28480999999999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79.05</v>
      </c>
      <c r="D392" s="324">
        <v>79.533333333333331</v>
      </c>
      <c r="E392" s="324">
        <v>78.266666666666666</v>
      </c>
      <c r="F392" s="324">
        <v>77.483333333333334</v>
      </c>
      <c r="G392" s="324">
        <v>76.216666666666669</v>
      </c>
      <c r="H392" s="324">
        <v>80.316666666666663</v>
      </c>
      <c r="I392" s="324">
        <v>81.583333333333314</v>
      </c>
      <c r="J392" s="324">
        <v>82.36666666666666</v>
      </c>
      <c r="K392" s="323">
        <v>80.8</v>
      </c>
      <c r="L392" s="323">
        <v>78.75</v>
      </c>
      <c r="M392" s="323">
        <v>15.601789999999999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123.4</v>
      </c>
      <c r="D393" s="324">
        <v>123.23333333333333</v>
      </c>
      <c r="E393" s="324">
        <v>122.71666666666667</v>
      </c>
      <c r="F393" s="324">
        <v>122.03333333333333</v>
      </c>
      <c r="G393" s="324">
        <v>121.51666666666667</v>
      </c>
      <c r="H393" s="324">
        <v>123.91666666666667</v>
      </c>
      <c r="I393" s="324">
        <v>124.43333333333335</v>
      </c>
      <c r="J393" s="324">
        <v>125.11666666666667</v>
      </c>
      <c r="K393" s="323">
        <v>123.75</v>
      </c>
      <c r="L393" s="323">
        <v>122.55</v>
      </c>
      <c r="M393" s="323">
        <v>39.886620000000001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147.4</v>
      </c>
      <c r="D394" s="324">
        <v>148.33333333333334</v>
      </c>
      <c r="E394" s="324">
        <v>146.06666666666669</v>
      </c>
      <c r="F394" s="324">
        <v>144.73333333333335</v>
      </c>
      <c r="G394" s="324">
        <v>142.4666666666667</v>
      </c>
      <c r="H394" s="324">
        <v>149.66666666666669</v>
      </c>
      <c r="I394" s="324">
        <v>151.93333333333334</v>
      </c>
      <c r="J394" s="324">
        <v>153.26666666666668</v>
      </c>
      <c r="K394" s="323">
        <v>150.6</v>
      </c>
      <c r="L394" s="323">
        <v>147</v>
      </c>
      <c r="M394" s="323">
        <v>14.360849999999999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1150.05</v>
      </c>
      <c r="D395" s="324">
        <v>1153.3333333333333</v>
      </c>
      <c r="E395" s="324">
        <v>1144.7166666666665</v>
      </c>
      <c r="F395" s="324">
        <v>1139.3833333333332</v>
      </c>
      <c r="G395" s="324">
        <v>1130.7666666666664</v>
      </c>
      <c r="H395" s="324">
        <v>1158.6666666666665</v>
      </c>
      <c r="I395" s="324">
        <v>1167.2833333333333</v>
      </c>
      <c r="J395" s="324">
        <v>1172.6166666666666</v>
      </c>
      <c r="K395" s="323">
        <v>1161.95</v>
      </c>
      <c r="L395" s="323">
        <v>1148</v>
      </c>
      <c r="M395" s="323">
        <v>1.2561800000000001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2403.35</v>
      </c>
      <c r="D396" s="324">
        <v>2396.1166666666668</v>
      </c>
      <c r="E396" s="324">
        <v>2384.3333333333335</v>
      </c>
      <c r="F396" s="324">
        <v>2365.3166666666666</v>
      </c>
      <c r="G396" s="324">
        <v>2353.5333333333333</v>
      </c>
      <c r="H396" s="324">
        <v>2415.1333333333337</v>
      </c>
      <c r="I396" s="324">
        <v>2426.9166666666665</v>
      </c>
      <c r="J396" s="324">
        <v>2445.9333333333338</v>
      </c>
      <c r="K396" s="323">
        <v>2407.9</v>
      </c>
      <c r="L396" s="323">
        <v>2377.1</v>
      </c>
      <c r="M396" s="323">
        <v>51.456440000000001</v>
      </c>
      <c r="N396" s="1"/>
      <c r="O396" s="1"/>
    </row>
    <row r="397" spans="1:15" ht="12.75" customHeight="1">
      <c r="A397" s="30">
        <v>387</v>
      </c>
      <c r="B397" s="342" t="s">
        <v>846</v>
      </c>
      <c r="C397" s="323">
        <v>569.85</v>
      </c>
      <c r="D397" s="324">
        <v>578.75</v>
      </c>
      <c r="E397" s="324">
        <v>544.9</v>
      </c>
      <c r="F397" s="324">
        <v>519.94999999999993</v>
      </c>
      <c r="G397" s="324">
        <v>486.09999999999991</v>
      </c>
      <c r="H397" s="324">
        <v>603.70000000000005</v>
      </c>
      <c r="I397" s="324">
        <v>637.54999999999995</v>
      </c>
      <c r="J397" s="324">
        <v>662.50000000000011</v>
      </c>
      <c r="K397" s="323">
        <v>612.6</v>
      </c>
      <c r="L397" s="323">
        <v>553.79999999999995</v>
      </c>
      <c r="M397" s="323">
        <v>40.043959999999998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258.55</v>
      </c>
      <c r="D398" s="324">
        <v>257.41666666666669</v>
      </c>
      <c r="E398" s="324">
        <v>254.83333333333337</v>
      </c>
      <c r="F398" s="324">
        <v>251.11666666666667</v>
      </c>
      <c r="G398" s="324">
        <v>248.53333333333336</v>
      </c>
      <c r="H398" s="324">
        <v>261.13333333333338</v>
      </c>
      <c r="I398" s="324">
        <v>263.71666666666675</v>
      </c>
      <c r="J398" s="324">
        <v>267.43333333333339</v>
      </c>
      <c r="K398" s="323">
        <v>260</v>
      </c>
      <c r="L398" s="323">
        <v>253.7</v>
      </c>
      <c r="M398" s="323">
        <v>2.3881600000000001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948.3</v>
      </c>
      <c r="D399" s="324">
        <v>948.18333333333339</v>
      </c>
      <c r="E399" s="324">
        <v>934.81666666666683</v>
      </c>
      <c r="F399" s="324">
        <v>921.33333333333348</v>
      </c>
      <c r="G399" s="324">
        <v>907.96666666666692</v>
      </c>
      <c r="H399" s="324">
        <v>961.66666666666674</v>
      </c>
      <c r="I399" s="324">
        <v>975.0333333333333</v>
      </c>
      <c r="J399" s="324">
        <v>988.51666666666665</v>
      </c>
      <c r="K399" s="323">
        <v>961.55</v>
      </c>
      <c r="L399" s="323">
        <v>934.7</v>
      </c>
      <c r="M399" s="323">
        <v>0.50158999999999998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1548.2</v>
      </c>
      <c r="D400" s="324">
        <v>1556.3</v>
      </c>
      <c r="E400" s="324">
        <v>1536.8999999999999</v>
      </c>
      <c r="F400" s="324">
        <v>1525.6</v>
      </c>
      <c r="G400" s="324">
        <v>1506.1999999999998</v>
      </c>
      <c r="H400" s="324">
        <v>1567.6</v>
      </c>
      <c r="I400" s="324">
        <v>1587</v>
      </c>
      <c r="J400" s="324">
        <v>1598.3</v>
      </c>
      <c r="K400" s="323">
        <v>1575.7</v>
      </c>
      <c r="L400" s="323">
        <v>1545</v>
      </c>
      <c r="M400" s="323">
        <v>1.22892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33.15</v>
      </c>
      <c r="D401" s="324">
        <v>33.199999999999996</v>
      </c>
      <c r="E401" s="324">
        <v>32.849999999999994</v>
      </c>
      <c r="F401" s="324">
        <v>32.549999999999997</v>
      </c>
      <c r="G401" s="324">
        <v>32.199999999999996</v>
      </c>
      <c r="H401" s="324">
        <v>33.499999999999993</v>
      </c>
      <c r="I401" s="324">
        <v>33.85</v>
      </c>
      <c r="J401" s="324">
        <v>34.149999999999991</v>
      </c>
      <c r="K401" s="323">
        <v>33.549999999999997</v>
      </c>
      <c r="L401" s="323">
        <v>32.9</v>
      </c>
      <c r="M401" s="323">
        <v>52.333889999999997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97.2</v>
      </c>
      <c r="D402" s="324">
        <v>96.883333333333326</v>
      </c>
      <c r="E402" s="324">
        <v>96.316666666666649</v>
      </c>
      <c r="F402" s="324">
        <v>95.433333333333323</v>
      </c>
      <c r="G402" s="324">
        <v>94.866666666666646</v>
      </c>
      <c r="H402" s="324">
        <v>97.766666666666652</v>
      </c>
      <c r="I402" s="324">
        <v>98.333333333333314</v>
      </c>
      <c r="J402" s="324">
        <v>99.216666666666654</v>
      </c>
      <c r="K402" s="323">
        <v>97.45</v>
      </c>
      <c r="L402" s="323">
        <v>96</v>
      </c>
      <c r="M402" s="323">
        <v>302.12948999999998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7425.6</v>
      </c>
      <c r="D403" s="324">
        <v>7417.2</v>
      </c>
      <c r="E403" s="324">
        <v>7368.4</v>
      </c>
      <c r="F403" s="324">
        <v>7311.2</v>
      </c>
      <c r="G403" s="324">
        <v>7262.4</v>
      </c>
      <c r="H403" s="324">
        <v>7474.4</v>
      </c>
      <c r="I403" s="324">
        <v>7523.2000000000007</v>
      </c>
      <c r="J403" s="324">
        <v>7580.4</v>
      </c>
      <c r="K403" s="323">
        <v>7466</v>
      </c>
      <c r="L403" s="323">
        <v>7360</v>
      </c>
      <c r="M403" s="323">
        <v>0.15564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836.4</v>
      </c>
      <c r="D404" s="324">
        <v>832.26666666666677</v>
      </c>
      <c r="E404" s="324">
        <v>826.93333333333351</v>
      </c>
      <c r="F404" s="324">
        <v>817.4666666666667</v>
      </c>
      <c r="G404" s="324">
        <v>812.13333333333344</v>
      </c>
      <c r="H404" s="324">
        <v>841.73333333333358</v>
      </c>
      <c r="I404" s="324">
        <v>847.06666666666683</v>
      </c>
      <c r="J404" s="324">
        <v>856.53333333333364</v>
      </c>
      <c r="K404" s="323">
        <v>837.6</v>
      </c>
      <c r="L404" s="323">
        <v>822.8</v>
      </c>
      <c r="M404" s="323">
        <v>8.3570100000000007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1085.75</v>
      </c>
      <c r="D405" s="324">
        <v>1086.1833333333334</v>
      </c>
      <c r="E405" s="324">
        <v>1074.5666666666668</v>
      </c>
      <c r="F405" s="324">
        <v>1063.3833333333334</v>
      </c>
      <c r="G405" s="324">
        <v>1051.7666666666669</v>
      </c>
      <c r="H405" s="324">
        <v>1097.3666666666668</v>
      </c>
      <c r="I405" s="324">
        <v>1108.9833333333336</v>
      </c>
      <c r="J405" s="324">
        <v>1120.1666666666667</v>
      </c>
      <c r="K405" s="323">
        <v>1097.8</v>
      </c>
      <c r="L405" s="323">
        <v>1075</v>
      </c>
      <c r="M405" s="323">
        <v>16.16431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492.75</v>
      </c>
      <c r="D406" s="324">
        <v>492.14999999999992</v>
      </c>
      <c r="E406" s="324">
        <v>489.99999999999983</v>
      </c>
      <c r="F406" s="324">
        <v>487.24999999999989</v>
      </c>
      <c r="G406" s="324">
        <v>485.0999999999998</v>
      </c>
      <c r="H406" s="324">
        <v>494.89999999999986</v>
      </c>
      <c r="I406" s="324">
        <v>497.04999999999995</v>
      </c>
      <c r="J406" s="324">
        <v>499.7999999999999</v>
      </c>
      <c r="K406" s="323">
        <v>494.3</v>
      </c>
      <c r="L406" s="323">
        <v>489.4</v>
      </c>
      <c r="M406" s="323">
        <v>162.11287999999999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1788.95</v>
      </c>
      <c r="D407" s="324">
        <v>1793.7</v>
      </c>
      <c r="E407" s="324">
        <v>1762.3500000000001</v>
      </c>
      <c r="F407" s="324">
        <v>1735.75</v>
      </c>
      <c r="G407" s="324">
        <v>1704.4</v>
      </c>
      <c r="H407" s="324">
        <v>1820.3000000000002</v>
      </c>
      <c r="I407" s="324">
        <v>1851.65</v>
      </c>
      <c r="J407" s="324">
        <v>1878.2500000000002</v>
      </c>
      <c r="K407" s="323">
        <v>1825.05</v>
      </c>
      <c r="L407" s="323">
        <v>1767.1</v>
      </c>
      <c r="M407" s="323">
        <v>0.42399999999999999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107.75</v>
      </c>
      <c r="D408" s="324">
        <v>107.91666666666667</v>
      </c>
      <c r="E408" s="324">
        <v>107.03333333333335</v>
      </c>
      <c r="F408" s="324">
        <v>106.31666666666668</v>
      </c>
      <c r="G408" s="324">
        <v>105.43333333333335</v>
      </c>
      <c r="H408" s="324">
        <v>108.63333333333334</v>
      </c>
      <c r="I408" s="324">
        <v>109.51666666666667</v>
      </c>
      <c r="J408" s="324">
        <v>110.23333333333333</v>
      </c>
      <c r="K408" s="323">
        <v>108.8</v>
      </c>
      <c r="L408" s="323">
        <v>107.2</v>
      </c>
      <c r="M408" s="323">
        <v>2.6213500000000001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115.2</v>
      </c>
      <c r="D409" s="324">
        <v>115.36666666666667</v>
      </c>
      <c r="E409" s="324">
        <v>114.23333333333335</v>
      </c>
      <c r="F409" s="324">
        <v>113.26666666666668</v>
      </c>
      <c r="G409" s="324">
        <v>112.13333333333335</v>
      </c>
      <c r="H409" s="324">
        <v>116.33333333333334</v>
      </c>
      <c r="I409" s="324">
        <v>117.46666666666667</v>
      </c>
      <c r="J409" s="324">
        <v>118.43333333333334</v>
      </c>
      <c r="K409" s="323">
        <v>116.5</v>
      </c>
      <c r="L409" s="323">
        <v>114.4</v>
      </c>
      <c r="M409" s="323">
        <v>9.4497099999999996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127.7</v>
      </c>
      <c r="D410" s="324">
        <v>127.81666666666666</v>
      </c>
      <c r="E410" s="324">
        <v>125.08333333333331</v>
      </c>
      <c r="F410" s="324">
        <v>122.46666666666665</v>
      </c>
      <c r="G410" s="324">
        <v>119.73333333333331</v>
      </c>
      <c r="H410" s="324">
        <v>130.43333333333334</v>
      </c>
      <c r="I410" s="324">
        <v>133.16666666666669</v>
      </c>
      <c r="J410" s="324">
        <v>135.78333333333333</v>
      </c>
      <c r="K410" s="323">
        <v>130.55000000000001</v>
      </c>
      <c r="L410" s="323">
        <v>125.2</v>
      </c>
      <c r="M410" s="323">
        <v>14.702299999999999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3379.85</v>
      </c>
      <c r="D411" s="324">
        <v>3409.25</v>
      </c>
      <c r="E411" s="324">
        <v>3330.7</v>
      </c>
      <c r="F411" s="324">
        <v>3281.5499999999997</v>
      </c>
      <c r="G411" s="324">
        <v>3202.9999999999995</v>
      </c>
      <c r="H411" s="324">
        <v>3458.4</v>
      </c>
      <c r="I411" s="324">
        <v>3536.9500000000003</v>
      </c>
      <c r="J411" s="324">
        <v>3586.1000000000004</v>
      </c>
      <c r="K411" s="323">
        <v>3487.8</v>
      </c>
      <c r="L411" s="323">
        <v>3360.1</v>
      </c>
      <c r="M411" s="323">
        <v>0.42582999999999999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553.70000000000005</v>
      </c>
      <c r="D412" s="324">
        <v>555.9</v>
      </c>
      <c r="E412" s="324">
        <v>546.79999999999995</v>
      </c>
      <c r="F412" s="324">
        <v>539.9</v>
      </c>
      <c r="G412" s="324">
        <v>530.79999999999995</v>
      </c>
      <c r="H412" s="324">
        <v>562.79999999999995</v>
      </c>
      <c r="I412" s="324">
        <v>571.90000000000009</v>
      </c>
      <c r="J412" s="324">
        <v>578.79999999999995</v>
      </c>
      <c r="K412" s="323">
        <v>565</v>
      </c>
      <c r="L412" s="323">
        <v>549</v>
      </c>
      <c r="M412" s="323">
        <v>2.5287899999999999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413.8</v>
      </c>
      <c r="D413" s="324">
        <v>415.43333333333334</v>
      </c>
      <c r="E413" s="324">
        <v>409.11666666666667</v>
      </c>
      <c r="F413" s="324">
        <v>404.43333333333334</v>
      </c>
      <c r="G413" s="324">
        <v>398.11666666666667</v>
      </c>
      <c r="H413" s="324">
        <v>420.11666666666667</v>
      </c>
      <c r="I413" s="324">
        <v>426.43333333333339</v>
      </c>
      <c r="J413" s="324">
        <v>431.11666666666667</v>
      </c>
      <c r="K413" s="323">
        <v>421.75</v>
      </c>
      <c r="L413" s="323">
        <v>410.75</v>
      </c>
      <c r="M413" s="323">
        <v>2.19421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23595.45</v>
      </c>
      <c r="D414" s="324">
        <v>23357.733333333337</v>
      </c>
      <c r="E414" s="324">
        <v>23000.616666666676</v>
      </c>
      <c r="F414" s="324">
        <v>22405.78333333334</v>
      </c>
      <c r="G414" s="324">
        <v>22048.666666666679</v>
      </c>
      <c r="H414" s="324">
        <v>23952.566666666673</v>
      </c>
      <c r="I414" s="324">
        <v>24309.683333333334</v>
      </c>
      <c r="J414" s="324">
        <v>24904.51666666667</v>
      </c>
      <c r="K414" s="323">
        <v>23714.85</v>
      </c>
      <c r="L414" s="323">
        <v>22762.9</v>
      </c>
      <c r="M414" s="323">
        <v>0.58201000000000003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1581.85</v>
      </c>
      <c r="D415" s="324">
        <v>1583.6499999999999</v>
      </c>
      <c r="E415" s="324">
        <v>1560.1999999999998</v>
      </c>
      <c r="F415" s="324">
        <v>1538.55</v>
      </c>
      <c r="G415" s="324">
        <v>1515.1</v>
      </c>
      <c r="H415" s="324">
        <v>1605.2999999999997</v>
      </c>
      <c r="I415" s="324">
        <v>1628.75</v>
      </c>
      <c r="J415" s="324">
        <v>1650.3999999999996</v>
      </c>
      <c r="K415" s="323">
        <v>1607.1</v>
      </c>
      <c r="L415" s="323">
        <v>1562</v>
      </c>
      <c r="M415" s="323">
        <v>0.59785999999999995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2359.1999999999998</v>
      </c>
      <c r="D416" s="324">
        <v>2355.9500000000003</v>
      </c>
      <c r="E416" s="324">
        <v>2334.2500000000005</v>
      </c>
      <c r="F416" s="324">
        <v>2309.3000000000002</v>
      </c>
      <c r="G416" s="324">
        <v>2287.6000000000004</v>
      </c>
      <c r="H416" s="324">
        <v>2380.9000000000005</v>
      </c>
      <c r="I416" s="324">
        <v>2402.6000000000004</v>
      </c>
      <c r="J416" s="324">
        <v>2427.5500000000006</v>
      </c>
      <c r="K416" s="323">
        <v>2377.65</v>
      </c>
      <c r="L416" s="323">
        <v>2331</v>
      </c>
      <c r="M416" s="323">
        <v>1.4464399999999999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474.75</v>
      </c>
      <c r="D417" s="324">
        <v>477.7166666666667</v>
      </c>
      <c r="E417" s="324">
        <v>469.13333333333338</v>
      </c>
      <c r="F417" s="324">
        <v>463.51666666666671</v>
      </c>
      <c r="G417" s="324">
        <v>454.93333333333339</v>
      </c>
      <c r="H417" s="324">
        <v>483.33333333333337</v>
      </c>
      <c r="I417" s="324">
        <v>491.91666666666663</v>
      </c>
      <c r="J417" s="324">
        <v>497.53333333333336</v>
      </c>
      <c r="K417" s="323">
        <v>486.3</v>
      </c>
      <c r="L417" s="323">
        <v>472.1</v>
      </c>
      <c r="M417" s="323">
        <v>0.40644999999999998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27.75</v>
      </c>
      <c r="D418" s="324">
        <v>27.899999999999995</v>
      </c>
      <c r="E418" s="324">
        <v>27.499999999999989</v>
      </c>
      <c r="F418" s="324">
        <v>27.249999999999993</v>
      </c>
      <c r="G418" s="324">
        <v>26.849999999999987</v>
      </c>
      <c r="H418" s="324">
        <v>28.149999999999991</v>
      </c>
      <c r="I418" s="324">
        <v>28.549999999999997</v>
      </c>
      <c r="J418" s="324">
        <v>28.799999999999994</v>
      </c>
      <c r="K418" s="323">
        <v>28.3</v>
      </c>
      <c r="L418" s="323">
        <v>27.65</v>
      </c>
      <c r="M418" s="323">
        <v>36.936549999999997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3282.25</v>
      </c>
      <c r="D419" s="324">
        <v>3275.4</v>
      </c>
      <c r="E419" s="324">
        <v>3236.8</v>
      </c>
      <c r="F419" s="324">
        <v>3191.35</v>
      </c>
      <c r="G419" s="324">
        <v>3152.75</v>
      </c>
      <c r="H419" s="324">
        <v>3320.8500000000004</v>
      </c>
      <c r="I419" s="324">
        <v>3359.45</v>
      </c>
      <c r="J419" s="324">
        <v>3404.9000000000005</v>
      </c>
      <c r="K419" s="323">
        <v>3314</v>
      </c>
      <c r="L419" s="323">
        <v>3229.95</v>
      </c>
      <c r="M419" s="323">
        <v>0.63153999999999999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728.45</v>
      </c>
      <c r="D420" s="324">
        <v>727.16666666666663</v>
      </c>
      <c r="E420" s="324">
        <v>713.33333333333326</v>
      </c>
      <c r="F420" s="324">
        <v>698.21666666666658</v>
      </c>
      <c r="G420" s="324">
        <v>684.38333333333321</v>
      </c>
      <c r="H420" s="324">
        <v>742.2833333333333</v>
      </c>
      <c r="I420" s="324">
        <v>756.11666666666656</v>
      </c>
      <c r="J420" s="324">
        <v>771.23333333333335</v>
      </c>
      <c r="K420" s="323">
        <v>741</v>
      </c>
      <c r="L420" s="323">
        <v>712.05</v>
      </c>
      <c r="M420" s="323">
        <v>3.59999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710.15</v>
      </c>
      <c r="D421" s="324">
        <v>711.68333333333339</v>
      </c>
      <c r="E421" s="324">
        <v>703.41666666666674</v>
      </c>
      <c r="F421" s="324">
        <v>696.68333333333339</v>
      </c>
      <c r="G421" s="324">
        <v>688.41666666666674</v>
      </c>
      <c r="H421" s="324">
        <v>718.41666666666674</v>
      </c>
      <c r="I421" s="324">
        <v>726.68333333333339</v>
      </c>
      <c r="J421" s="324">
        <v>733.41666666666674</v>
      </c>
      <c r="K421" s="323">
        <v>719.95</v>
      </c>
      <c r="L421" s="323">
        <v>704.95</v>
      </c>
      <c r="M421" s="323">
        <v>0.71504000000000001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2405.75</v>
      </c>
      <c r="D422" s="324">
        <v>2415.4</v>
      </c>
      <c r="E422" s="324">
        <v>2381.8000000000002</v>
      </c>
      <c r="F422" s="324">
        <v>2357.85</v>
      </c>
      <c r="G422" s="324">
        <v>2324.25</v>
      </c>
      <c r="H422" s="324">
        <v>2439.3500000000004</v>
      </c>
      <c r="I422" s="324">
        <v>2472.9499999999998</v>
      </c>
      <c r="J422" s="324">
        <v>2496.9000000000005</v>
      </c>
      <c r="K422" s="323">
        <v>2449</v>
      </c>
      <c r="L422" s="323">
        <v>2391.4499999999998</v>
      </c>
      <c r="M422" s="323">
        <v>0.17458000000000001</v>
      </c>
      <c r="N422" s="1"/>
      <c r="O422" s="1"/>
    </row>
    <row r="423" spans="1:15" ht="12.75" customHeight="1">
      <c r="A423" s="30">
        <v>413</v>
      </c>
      <c r="B423" s="342" t="s">
        <v>896</v>
      </c>
      <c r="C423" s="323">
        <v>644.5</v>
      </c>
      <c r="D423" s="324">
        <v>644.80000000000007</v>
      </c>
      <c r="E423" s="324">
        <v>634.80000000000018</v>
      </c>
      <c r="F423" s="324">
        <v>625.10000000000014</v>
      </c>
      <c r="G423" s="324">
        <v>615.10000000000025</v>
      </c>
      <c r="H423" s="324">
        <v>654.50000000000011</v>
      </c>
      <c r="I423" s="324">
        <v>664.49999999999989</v>
      </c>
      <c r="J423" s="324">
        <v>674.2</v>
      </c>
      <c r="K423" s="323">
        <v>654.79999999999995</v>
      </c>
      <c r="L423" s="323">
        <v>635.1</v>
      </c>
      <c r="M423" s="323">
        <v>9.2675800000000006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757.1</v>
      </c>
      <c r="D424" s="324">
        <v>757.21666666666658</v>
      </c>
      <c r="E424" s="324">
        <v>750.43333333333317</v>
      </c>
      <c r="F424" s="324">
        <v>743.76666666666654</v>
      </c>
      <c r="G424" s="324">
        <v>736.98333333333312</v>
      </c>
      <c r="H424" s="324">
        <v>763.88333333333321</v>
      </c>
      <c r="I424" s="324">
        <v>770.66666666666674</v>
      </c>
      <c r="J424" s="324">
        <v>777.33333333333326</v>
      </c>
      <c r="K424" s="323">
        <v>764</v>
      </c>
      <c r="L424" s="323">
        <v>750.55</v>
      </c>
      <c r="M424" s="323">
        <v>0.35060999999999998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375.35</v>
      </c>
      <c r="D425" s="324">
        <v>376.68333333333339</v>
      </c>
      <c r="E425" s="324">
        <v>369.51666666666677</v>
      </c>
      <c r="F425" s="324">
        <v>363.68333333333339</v>
      </c>
      <c r="G425" s="324">
        <v>356.51666666666677</v>
      </c>
      <c r="H425" s="324">
        <v>382.51666666666677</v>
      </c>
      <c r="I425" s="324">
        <v>389.68333333333339</v>
      </c>
      <c r="J425" s="324">
        <v>395.51666666666677</v>
      </c>
      <c r="K425" s="323">
        <v>383.85</v>
      </c>
      <c r="L425" s="323">
        <v>370.85</v>
      </c>
      <c r="M425" s="323">
        <v>2.1438299999999999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266.8</v>
      </c>
      <c r="D426" s="324">
        <v>268.26666666666665</v>
      </c>
      <c r="E426" s="324">
        <v>263.5333333333333</v>
      </c>
      <c r="F426" s="324">
        <v>260.26666666666665</v>
      </c>
      <c r="G426" s="324">
        <v>255.5333333333333</v>
      </c>
      <c r="H426" s="324">
        <v>271.5333333333333</v>
      </c>
      <c r="I426" s="324">
        <v>276.26666666666665</v>
      </c>
      <c r="J426" s="324">
        <v>279.5333333333333</v>
      </c>
      <c r="K426" s="323">
        <v>273</v>
      </c>
      <c r="L426" s="323">
        <v>265</v>
      </c>
      <c r="M426" s="323">
        <v>7.7954100000000004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60.25</v>
      </c>
      <c r="D427" s="324">
        <v>60.6</v>
      </c>
      <c r="E427" s="324">
        <v>59.45</v>
      </c>
      <c r="F427" s="324">
        <v>58.65</v>
      </c>
      <c r="G427" s="324">
        <v>57.5</v>
      </c>
      <c r="H427" s="324">
        <v>61.400000000000006</v>
      </c>
      <c r="I427" s="324">
        <v>62.55</v>
      </c>
      <c r="J427" s="324">
        <v>63.350000000000009</v>
      </c>
      <c r="K427" s="323">
        <v>61.75</v>
      </c>
      <c r="L427" s="323">
        <v>59.8</v>
      </c>
      <c r="M427" s="323">
        <v>26.003409999999999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2469.1999999999998</v>
      </c>
      <c r="D428" s="324">
        <v>2455.8333333333335</v>
      </c>
      <c r="E428" s="324">
        <v>2434.3666666666668</v>
      </c>
      <c r="F428" s="324">
        <v>2399.5333333333333</v>
      </c>
      <c r="G428" s="324">
        <v>2378.0666666666666</v>
      </c>
      <c r="H428" s="324">
        <v>2490.666666666667</v>
      </c>
      <c r="I428" s="324">
        <v>2512.1333333333332</v>
      </c>
      <c r="J428" s="324">
        <v>2546.9666666666672</v>
      </c>
      <c r="K428" s="323">
        <v>2477.3000000000002</v>
      </c>
      <c r="L428" s="323">
        <v>2421</v>
      </c>
      <c r="M428" s="323">
        <v>7.8177000000000003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1109.5</v>
      </c>
      <c r="D429" s="324">
        <v>1111.5666666666666</v>
      </c>
      <c r="E429" s="324">
        <v>1093.1333333333332</v>
      </c>
      <c r="F429" s="324">
        <v>1076.7666666666667</v>
      </c>
      <c r="G429" s="324">
        <v>1058.3333333333333</v>
      </c>
      <c r="H429" s="324">
        <v>1127.9333333333332</v>
      </c>
      <c r="I429" s="324">
        <v>1146.3666666666666</v>
      </c>
      <c r="J429" s="324">
        <v>1162.7333333333331</v>
      </c>
      <c r="K429" s="323">
        <v>1130</v>
      </c>
      <c r="L429" s="323">
        <v>1095.2</v>
      </c>
      <c r="M429" s="323">
        <v>15.054500000000001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329.4</v>
      </c>
      <c r="D430" s="324">
        <v>324.89999999999998</v>
      </c>
      <c r="E430" s="324">
        <v>318.89999999999998</v>
      </c>
      <c r="F430" s="324">
        <v>308.39999999999998</v>
      </c>
      <c r="G430" s="324">
        <v>302.39999999999998</v>
      </c>
      <c r="H430" s="324">
        <v>335.4</v>
      </c>
      <c r="I430" s="324">
        <v>341.4</v>
      </c>
      <c r="J430" s="324">
        <v>351.9</v>
      </c>
      <c r="K430" s="323">
        <v>330.9</v>
      </c>
      <c r="L430" s="323">
        <v>314.39999999999998</v>
      </c>
      <c r="M430" s="323">
        <v>10.65714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94</v>
      </c>
      <c r="D431" s="324">
        <v>94.183333333333323</v>
      </c>
      <c r="E431" s="324">
        <v>91.916666666666643</v>
      </c>
      <c r="F431" s="324">
        <v>89.833333333333314</v>
      </c>
      <c r="G431" s="324">
        <v>87.566666666666634</v>
      </c>
      <c r="H431" s="324">
        <v>96.266666666666652</v>
      </c>
      <c r="I431" s="324">
        <v>98.533333333333331</v>
      </c>
      <c r="J431" s="324">
        <v>100.61666666666666</v>
      </c>
      <c r="K431" s="323">
        <v>96.45</v>
      </c>
      <c r="L431" s="323">
        <v>92.1</v>
      </c>
      <c r="M431" s="323">
        <v>5.2788700000000004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184.85</v>
      </c>
      <c r="D432" s="324">
        <v>185.86666666666667</v>
      </c>
      <c r="E432" s="324">
        <v>182.98333333333335</v>
      </c>
      <c r="F432" s="324">
        <v>181.11666666666667</v>
      </c>
      <c r="G432" s="324">
        <v>178.23333333333335</v>
      </c>
      <c r="H432" s="324">
        <v>187.73333333333335</v>
      </c>
      <c r="I432" s="324">
        <v>190.61666666666667</v>
      </c>
      <c r="J432" s="324">
        <v>192.48333333333335</v>
      </c>
      <c r="K432" s="323">
        <v>188.75</v>
      </c>
      <c r="L432" s="323">
        <v>184</v>
      </c>
      <c r="M432" s="323">
        <v>2.3667199999999999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544.45000000000005</v>
      </c>
      <c r="D433" s="324">
        <v>543.83333333333337</v>
      </c>
      <c r="E433" s="324">
        <v>538.26666666666677</v>
      </c>
      <c r="F433" s="324">
        <v>532.08333333333337</v>
      </c>
      <c r="G433" s="324">
        <v>526.51666666666677</v>
      </c>
      <c r="H433" s="324">
        <v>550.01666666666677</v>
      </c>
      <c r="I433" s="324">
        <v>555.58333333333337</v>
      </c>
      <c r="J433" s="324">
        <v>561.76666666666677</v>
      </c>
      <c r="K433" s="323">
        <v>549.4</v>
      </c>
      <c r="L433" s="323">
        <v>537.65</v>
      </c>
      <c r="M433" s="323">
        <v>0.96336999999999995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397.8</v>
      </c>
      <c r="D434" s="324">
        <v>398.5</v>
      </c>
      <c r="E434" s="324">
        <v>394.1</v>
      </c>
      <c r="F434" s="324">
        <v>390.40000000000003</v>
      </c>
      <c r="G434" s="324">
        <v>386.00000000000006</v>
      </c>
      <c r="H434" s="324">
        <v>402.2</v>
      </c>
      <c r="I434" s="324">
        <v>406.59999999999997</v>
      </c>
      <c r="J434" s="324">
        <v>410.29999999999995</v>
      </c>
      <c r="K434" s="323">
        <v>402.9</v>
      </c>
      <c r="L434" s="323">
        <v>394.8</v>
      </c>
      <c r="M434" s="323">
        <v>1.8085500000000001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1848.6</v>
      </c>
      <c r="D435" s="324">
        <v>1853.9166666666667</v>
      </c>
      <c r="E435" s="324">
        <v>1808.8333333333335</v>
      </c>
      <c r="F435" s="324">
        <v>1769.0666666666668</v>
      </c>
      <c r="G435" s="324">
        <v>1723.9833333333336</v>
      </c>
      <c r="H435" s="324">
        <v>1893.6833333333334</v>
      </c>
      <c r="I435" s="324">
        <v>1938.7666666666669</v>
      </c>
      <c r="J435" s="324">
        <v>1978.5333333333333</v>
      </c>
      <c r="K435" s="323">
        <v>1899</v>
      </c>
      <c r="L435" s="323">
        <v>1814.15</v>
      </c>
      <c r="M435" s="323">
        <v>0.31164999999999998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862.4</v>
      </c>
      <c r="D436" s="324">
        <v>853.76666666666677</v>
      </c>
      <c r="E436" s="324">
        <v>834.63333333333355</v>
      </c>
      <c r="F436" s="324">
        <v>806.86666666666679</v>
      </c>
      <c r="G436" s="324">
        <v>787.73333333333358</v>
      </c>
      <c r="H436" s="324">
        <v>881.53333333333353</v>
      </c>
      <c r="I436" s="324">
        <v>900.66666666666674</v>
      </c>
      <c r="J436" s="324">
        <v>928.43333333333351</v>
      </c>
      <c r="K436" s="323">
        <v>872.9</v>
      </c>
      <c r="L436" s="323">
        <v>826</v>
      </c>
      <c r="M436" s="323">
        <v>3.0628000000000002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889.2</v>
      </c>
      <c r="D437" s="324">
        <v>889.88333333333333</v>
      </c>
      <c r="E437" s="324">
        <v>879.76666666666665</v>
      </c>
      <c r="F437" s="324">
        <v>870.33333333333337</v>
      </c>
      <c r="G437" s="324">
        <v>860.2166666666667</v>
      </c>
      <c r="H437" s="324">
        <v>899.31666666666661</v>
      </c>
      <c r="I437" s="324">
        <v>909.43333333333317</v>
      </c>
      <c r="J437" s="324">
        <v>918.86666666666656</v>
      </c>
      <c r="K437" s="323">
        <v>900</v>
      </c>
      <c r="L437" s="323">
        <v>880.45</v>
      </c>
      <c r="M437" s="323">
        <v>31.343070000000001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470.15</v>
      </c>
      <c r="D438" s="324">
        <v>468.08333333333331</v>
      </c>
      <c r="E438" s="324">
        <v>461.76666666666665</v>
      </c>
      <c r="F438" s="324">
        <v>453.38333333333333</v>
      </c>
      <c r="G438" s="324">
        <v>447.06666666666666</v>
      </c>
      <c r="H438" s="324">
        <v>476.46666666666664</v>
      </c>
      <c r="I438" s="324">
        <v>482.78333333333336</v>
      </c>
      <c r="J438" s="324">
        <v>491.16666666666663</v>
      </c>
      <c r="K438" s="323">
        <v>474.4</v>
      </c>
      <c r="L438" s="323">
        <v>459.7</v>
      </c>
      <c r="M438" s="323">
        <v>3.70844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458</v>
      </c>
      <c r="D439" s="324">
        <v>456.64999999999992</v>
      </c>
      <c r="E439" s="324">
        <v>453.74999999999983</v>
      </c>
      <c r="F439" s="324">
        <v>449.49999999999989</v>
      </c>
      <c r="G439" s="324">
        <v>446.5999999999998</v>
      </c>
      <c r="H439" s="324">
        <v>460.89999999999986</v>
      </c>
      <c r="I439" s="324">
        <v>463.79999999999995</v>
      </c>
      <c r="J439" s="324">
        <v>468.0499999999999</v>
      </c>
      <c r="K439" s="323">
        <v>459.55</v>
      </c>
      <c r="L439" s="323">
        <v>452.4</v>
      </c>
      <c r="M439" s="323">
        <v>5.2558699999999998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830.2</v>
      </c>
      <c r="D440" s="324">
        <v>833.81666666666661</v>
      </c>
      <c r="E440" s="324">
        <v>815.88333333333321</v>
      </c>
      <c r="F440" s="324">
        <v>801.56666666666661</v>
      </c>
      <c r="G440" s="324">
        <v>783.63333333333321</v>
      </c>
      <c r="H440" s="324">
        <v>848.13333333333321</v>
      </c>
      <c r="I440" s="324">
        <v>866.06666666666661</v>
      </c>
      <c r="J440" s="324">
        <v>880.38333333333321</v>
      </c>
      <c r="K440" s="323">
        <v>851.75</v>
      </c>
      <c r="L440" s="323">
        <v>819.5</v>
      </c>
      <c r="M440" s="323">
        <v>3.3583099999999999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314.05</v>
      </c>
      <c r="D441" s="324">
        <v>312.93333333333334</v>
      </c>
      <c r="E441" s="324">
        <v>310.11666666666667</v>
      </c>
      <c r="F441" s="324">
        <v>306.18333333333334</v>
      </c>
      <c r="G441" s="324">
        <v>303.36666666666667</v>
      </c>
      <c r="H441" s="324">
        <v>316.86666666666667</v>
      </c>
      <c r="I441" s="324">
        <v>319.68333333333339</v>
      </c>
      <c r="J441" s="324">
        <v>323.61666666666667</v>
      </c>
      <c r="K441" s="323">
        <v>315.75</v>
      </c>
      <c r="L441" s="323">
        <v>309</v>
      </c>
      <c r="M441" s="323">
        <v>1.1621699999999999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1994.5</v>
      </c>
      <c r="D442" s="324">
        <v>1987.1166666666668</v>
      </c>
      <c r="E442" s="324">
        <v>1977.2333333333336</v>
      </c>
      <c r="F442" s="324">
        <v>1959.9666666666667</v>
      </c>
      <c r="G442" s="324">
        <v>1950.0833333333335</v>
      </c>
      <c r="H442" s="324">
        <v>2004.3833333333337</v>
      </c>
      <c r="I442" s="324">
        <v>2014.2666666666669</v>
      </c>
      <c r="J442" s="324">
        <v>2031.5333333333338</v>
      </c>
      <c r="K442" s="323">
        <v>1997</v>
      </c>
      <c r="L442" s="323">
        <v>1969.85</v>
      </c>
      <c r="M442" s="323">
        <v>0.70404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524.6</v>
      </c>
      <c r="D443" s="324">
        <v>526.31666666666672</v>
      </c>
      <c r="E443" s="324">
        <v>514.33333333333348</v>
      </c>
      <c r="F443" s="324">
        <v>504.06666666666672</v>
      </c>
      <c r="G443" s="324">
        <v>492.08333333333348</v>
      </c>
      <c r="H443" s="324">
        <v>536.58333333333348</v>
      </c>
      <c r="I443" s="324">
        <v>548.56666666666683</v>
      </c>
      <c r="J443" s="324">
        <v>558.83333333333348</v>
      </c>
      <c r="K443" s="323">
        <v>538.29999999999995</v>
      </c>
      <c r="L443" s="323">
        <v>516.04999999999995</v>
      </c>
      <c r="M443" s="323">
        <v>5.6991100000000001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10</v>
      </c>
      <c r="D444" s="324">
        <v>10.016666666666666</v>
      </c>
      <c r="E444" s="324">
        <v>9.8833333333333311</v>
      </c>
      <c r="F444" s="324">
        <v>9.7666666666666657</v>
      </c>
      <c r="G444" s="324">
        <v>9.6333333333333311</v>
      </c>
      <c r="H444" s="324">
        <v>10.133333333333331</v>
      </c>
      <c r="I444" s="324">
        <v>10.266666666666664</v>
      </c>
      <c r="J444" s="324">
        <v>10.383333333333331</v>
      </c>
      <c r="K444" s="323">
        <v>10.15</v>
      </c>
      <c r="L444" s="323">
        <v>9.9</v>
      </c>
      <c r="M444" s="323">
        <v>196.90828999999999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325.75</v>
      </c>
      <c r="D445" s="324">
        <v>326.33333333333331</v>
      </c>
      <c r="E445" s="324">
        <v>322.86666666666662</v>
      </c>
      <c r="F445" s="324">
        <v>319.98333333333329</v>
      </c>
      <c r="G445" s="324">
        <v>316.51666666666659</v>
      </c>
      <c r="H445" s="324">
        <v>329.21666666666664</v>
      </c>
      <c r="I445" s="324">
        <v>332.68333333333334</v>
      </c>
      <c r="J445" s="324">
        <v>335.56666666666666</v>
      </c>
      <c r="K445" s="323">
        <v>329.8</v>
      </c>
      <c r="L445" s="323">
        <v>323.45</v>
      </c>
      <c r="M445" s="323">
        <v>2.1265299999999998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1079.6500000000001</v>
      </c>
      <c r="D446" s="324">
        <v>1073.1666666666667</v>
      </c>
      <c r="E446" s="324">
        <v>1056.3333333333335</v>
      </c>
      <c r="F446" s="324">
        <v>1033.0166666666667</v>
      </c>
      <c r="G446" s="324">
        <v>1016.1833333333334</v>
      </c>
      <c r="H446" s="324">
        <v>1096.4833333333336</v>
      </c>
      <c r="I446" s="324">
        <v>1113.3166666666671</v>
      </c>
      <c r="J446" s="324">
        <v>1136.6333333333337</v>
      </c>
      <c r="K446" s="323">
        <v>1090</v>
      </c>
      <c r="L446" s="323">
        <v>1049.8499999999999</v>
      </c>
      <c r="M446" s="323">
        <v>1.2887999999999999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572.15</v>
      </c>
      <c r="D447" s="324">
        <v>574.4</v>
      </c>
      <c r="E447" s="324">
        <v>567.04999999999995</v>
      </c>
      <c r="F447" s="324">
        <v>561.94999999999993</v>
      </c>
      <c r="G447" s="324">
        <v>554.59999999999991</v>
      </c>
      <c r="H447" s="324">
        <v>579.5</v>
      </c>
      <c r="I447" s="324">
        <v>586.85000000000014</v>
      </c>
      <c r="J447" s="324">
        <v>591.95000000000005</v>
      </c>
      <c r="K447" s="323">
        <v>581.75</v>
      </c>
      <c r="L447" s="323">
        <v>569.29999999999995</v>
      </c>
      <c r="M447" s="323">
        <v>1.8116300000000001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1463.6</v>
      </c>
      <c r="D448" s="324">
        <v>1470.2333333333333</v>
      </c>
      <c r="E448" s="324">
        <v>1444.2166666666667</v>
      </c>
      <c r="F448" s="324">
        <v>1424.8333333333333</v>
      </c>
      <c r="G448" s="324">
        <v>1398.8166666666666</v>
      </c>
      <c r="H448" s="324">
        <v>1489.6166666666668</v>
      </c>
      <c r="I448" s="324">
        <v>1515.6333333333337</v>
      </c>
      <c r="J448" s="324">
        <v>1535.0166666666669</v>
      </c>
      <c r="K448" s="323">
        <v>1496.25</v>
      </c>
      <c r="L448" s="323">
        <v>1450.85</v>
      </c>
      <c r="M448" s="323">
        <v>1.5733699999999999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11071.6</v>
      </c>
      <c r="D449" s="324">
        <v>11101.083333333334</v>
      </c>
      <c r="E449" s="324">
        <v>10907.166666666668</v>
      </c>
      <c r="F449" s="324">
        <v>10742.733333333334</v>
      </c>
      <c r="G449" s="324">
        <v>10548.816666666668</v>
      </c>
      <c r="H449" s="324">
        <v>11265.516666666668</v>
      </c>
      <c r="I449" s="324">
        <v>11459.433333333336</v>
      </c>
      <c r="J449" s="324">
        <v>11623.866666666669</v>
      </c>
      <c r="K449" s="323">
        <v>11295</v>
      </c>
      <c r="L449" s="323">
        <v>10936.65</v>
      </c>
      <c r="M449" s="323">
        <v>1.384E-2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938.05</v>
      </c>
      <c r="D450" s="324">
        <v>936.63333333333333</v>
      </c>
      <c r="E450" s="324">
        <v>928.41666666666663</v>
      </c>
      <c r="F450" s="324">
        <v>918.7833333333333</v>
      </c>
      <c r="G450" s="324">
        <v>910.56666666666661</v>
      </c>
      <c r="H450" s="324">
        <v>946.26666666666665</v>
      </c>
      <c r="I450" s="324">
        <v>954.48333333333335</v>
      </c>
      <c r="J450" s="324">
        <v>964.11666666666667</v>
      </c>
      <c r="K450" s="323">
        <v>944.85</v>
      </c>
      <c r="L450" s="323">
        <v>927</v>
      </c>
      <c r="M450" s="323">
        <v>8.7396799999999999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200.2</v>
      </c>
      <c r="D451" s="324">
        <v>200.41666666666666</v>
      </c>
      <c r="E451" s="324">
        <v>197.0333333333333</v>
      </c>
      <c r="F451" s="324">
        <v>193.86666666666665</v>
      </c>
      <c r="G451" s="324">
        <v>190.48333333333329</v>
      </c>
      <c r="H451" s="324">
        <v>203.58333333333331</v>
      </c>
      <c r="I451" s="324">
        <v>206.9666666666667</v>
      </c>
      <c r="J451" s="324">
        <v>210.13333333333333</v>
      </c>
      <c r="K451" s="323">
        <v>203.8</v>
      </c>
      <c r="L451" s="323">
        <v>197.25</v>
      </c>
      <c r="M451" s="323">
        <v>7.0228000000000002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1169.25</v>
      </c>
      <c r="D452" s="324">
        <v>1163.3333333333333</v>
      </c>
      <c r="E452" s="324">
        <v>1140.9166666666665</v>
      </c>
      <c r="F452" s="324">
        <v>1112.5833333333333</v>
      </c>
      <c r="G452" s="324">
        <v>1090.1666666666665</v>
      </c>
      <c r="H452" s="324">
        <v>1191.6666666666665</v>
      </c>
      <c r="I452" s="324">
        <v>1214.083333333333</v>
      </c>
      <c r="J452" s="324">
        <v>1242.4166666666665</v>
      </c>
      <c r="K452" s="323">
        <v>1185.75</v>
      </c>
      <c r="L452" s="323">
        <v>1135</v>
      </c>
      <c r="M452" s="323">
        <v>10.2081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747.85</v>
      </c>
      <c r="D453" s="324">
        <v>748</v>
      </c>
      <c r="E453" s="324">
        <v>740.45</v>
      </c>
      <c r="F453" s="324">
        <v>733.05000000000007</v>
      </c>
      <c r="G453" s="324">
        <v>725.50000000000011</v>
      </c>
      <c r="H453" s="324">
        <v>755.4</v>
      </c>
      <c r="I453" s="324">
        <v>762.94999999999993</v>
      </c>
      <c r="J453" s="324">
        <v>770.34999999999991</v>
      </c>
      <c r="K453" s="323">
        <v>755.55</v>
      </c>
      <c r="L453" s="323">
        <v>740.6</v>
      </c>
      <c r="M453" s="323">
        <v>19.59778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7213.4</v>
      </c>
      <c r="D454" s="324">
        <v>7179.1333333333341</v>
      </c>
      <c r="E454" s="324">
        <v>7109.2666666666682</v>
      </c>
      <c r="F454" s="324">
        <v>7005.1333333333341</v>
      </c>
      <c r="G454" s="324">
        <v>6935.2666666666682</v>
      </c>
      <c r="H454" s="324">
        <v>7283.2666666666682</v>
      </c>
      <c r="I454" s="324">
        <v>7353.133333333335</v>
      </c>
      <c r="J454" s="324">
        <v>7457.2666666666682</v>
      </c>
      <c r="K454" s="323">
        <v>7249</v>
      </c>
      <c r="L454" s="323">
        <v>7075</v>
      </c>
      <c r="M454" s="323">
        <v>1.7134499999999999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424.9</v>
      </c>
      <c r="D455" s="324">
        <v>424.7166666666667</v>
      </c>
      <c r="E455" s="324">
        <v>420.88333333333338</v>
      </c>
      <c r="F455" s="324">
        <v>416.86666666666667</v>
      </c>
      <c r="G455" s="324">
        <v>413.03333333333336</v>
      </c>
      <c r="H455" s="324">
        <v>428.73333333333341</v>
      </c>
      <c r="I455" s="324">
        <v>432.56666666666666</v>
      </c>
      <c r="J455" s="324">
        <v>436.58333333333343</v>
      </c>
      <c r="K455" s="323">
        <v>428.55</v>
      </c>
      <c r="L455" s="323">
        <v>420.7</v>
      </c>
      <c r="M455" s="323">
        <v>271.9117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211.45</v>
      </c>
      <c r="D456" s="324">
        <v>211.25</v>
      </c>
      <c r="E456" s="324">
        <v>208.65</v>
      </c>
      <c r="F456" s="324">
        <v>205.85</v>
      </c>
      <c r="G456" s="324">
        <v>203.25</v>
      </c>
      <c r="H456" s="324">
        <v>214.05</v>
      </c>
      <c r="I456" s="324">
        <v>216.65000000000003</v>
      </c>
      <c r="J456" s="324">
        <v>219.45000000000002</v>
      </c>
      <c r="K456" s="323">
        <v>213.85</v>
      </c>
      <c r="L456" s="323">
        <v>208.45</v>
      </c>
      <c r="M456" s="323">
        <v>29.11196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230.45</v>
      </c>
      <c r="D457" s="324">
        <v>230.4</v>
      </c>
      <c r="E457" s="324">
        <v>229.10000000000002</v>
      </c>
      <c r="F457" s="324">
        <v>227.75000000000003</v>
      </c>
      <c r="G457" s="324">
        <v>226.45000000000005</v>
      </c>
      <c r="H457" s="324">
        <v>231.75</v>
      </c>
      <c r="I457" s="324">
        <v>233.05</v>
      </c>
      <c r="J457" s="324">
        <v>234.39999999999998</v>
      </c>
      <c r="K457" s="323">
        <v>231.7</v>
      </c>
      <c r="L457" s="323">
        <v>229.05</v>
      </c>
      <c r="M457" s="323">
        <v>124.28032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1265.25</v>
      </c>
      <c r="D458" s="324">
        <v>1258.8833333333332</v>
      </c>
      <c r="E458" s="324">
        <v>1246.5666666666664</v>
      </c>
      <c r="F458" s="324">
        <v>1227.8833333333332</v>
      </c>
      <c r="G458" s="324">
        <v>1215.5666666666664</v>
      </c>
      <c r="H458" s="324">
        <v>1277.5666666666664</v>
      </c>
      <c r="I458" s="324">
        <v>1289.883333333333</v>
      </c>
      <c r="J458" s="324">
        <v>1308.5666666666664</v>
      </c>
      <c r="K458" s="323">
        <v>1271.2</v>
      </c>
      <c r="L458" s="323">
        <v>1240.2</v>
      </c>
      <c r="M458" s="323">
        <v>63.024509999999999</v>
      </c>
      <c r="N458" s="1"/>
      <c r="O458" s="1"/>
    </row>
    <row r="459" spans="1:15" ht="12.75" customHeight="1">
      <c r="A459" s="30">
        <v>449</v>
      </c>
      <c r="B459" s="342" t="s">
        <v>847</v>
      </c>
      <c r="C459" s="323">
        <v>743.9</v>
      </c>
      <c r="D459" s="324">
        <v>738.23333333333323</v>
      </c>
      <c r="E459" s="324">
        <v>727.46666666666647</v>
      </c>
      <c r="F459" s="324">
        <v>711.03333333333319</v>
      </c>
      <c r="G459" s="324">
        <v>700.26666666666642</v>
      </c>
      <c r="H459" s="324">
        <v>754.66666666666652</v>
      </c>
      <c r="I459" s="324">
        <v>765.43333333333317</v>
      </c>
      <c r="J459" s="324">
        <v>781.86666666666656</v>
      </c>
      <c r="K459" s="323">
        <v>749</v>
      </c>
      <c r="L459" s="323">
        <v>721.8</v>
      </c>
      <c r="M459" s="323">
        <v>0.68869000000000002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1770.4</v>
      </c>
      <c r="D460" s="324">
        <v>1777.8999999999999</v>
      </c>
      <c r="E460" s="324">
        <v>1732.4999999999998</v>
      </c>
      <c r="F460" s="324">
        <v>1694.6</v>
      </c>
      <c r="G460" s="324">
        <v>1649.1999999999998</v>
      </c>
      <c r="H460" s="324">
        <v>1815.7999999999997</v>
      </c>
      <c r="I460" s="324">
        <v>1861.1999999999998</v>
      </c>
      <c r="J460" s="324">
        <v>1899.0999999999997</v>
      </c>
      <c r="K460" s="323">
        <v>1823.3</v>
      </c>
      <c r="L460" s="323">
        <v>1740</v>
      </c>
      <c r="M460" s="323">
        <v>0.54869000000000001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791.8</v>
      </c>
      <c r="D461" s="324">
        <v>795.26666666666677</v>
      </c>
      <c r="E461" s="324">
        <v>774.53333333333353</v>
      </c>
      <c r="F461" s="324">
        <v>757.26666666666677</v>
      </c>
      <c r="G461" s="324">
        <v>736.53333333333353</v>
      </c>
      <c r="H461" s="324">
        <v>812.53333333333353</v>
      </c>
      <c r="I461" s="324">
        <v>833.26666666666688</v>
      </c>
      <c r="J461" s="324">
        <v>850.53333333333353</v>
      </c>
      <c r="K461" s="323">
        <v>816</v>
      </c>
      <c r="L461" s="323">
        <v>778</v>
      </c>
      <c r="M461" s="323">
        <v>0.14846000000000001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3655.9</v>
      </c>
      <c r="D462" s="324">
        <v>3646.7166666666667</v>
      </c>
      <c r="E462" s="324">
        <v>3625.4333333333334</v>
      </c>
      <c r="F462" s="324">
        <v>3594.9666666666667</v>
      </c>
      <c r="G462" s="324">
        <v>3573.6833333333334</v>
      </c>
      <c r="H462" s="324">
        <v>3677.1833333333334</v>
      </c>
      <c r="I462" s="324">
        <v>3698.4666666666672</v>
      </c>
      <c r="J462" s="324">
        <v>3728.9333333333334</v>
      </c>
      <c r="K462" s="323">
        <v>3668</v>
      </c>
      <c r="L462" s="323">
        <v>3616.25</v>
      </c>
      <c r="M462" s="323">
        <v>30.90475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3974.85</v>
      </c>
      <c r="D463" s="324">
        <v>3944.9500000000003</v>
      </c>
      <c r="E463" s="324">
        <v>3879.9000000000005</v>
      </c>
      <c r="F463" s="324">
        <v>3784.9500000000003</v>
      </c>
      <c r="G463" s="324">
        <v>3719.9000000000005</v>
      </c>
      <c r="H463" s="324">
        <v>4039.9000000000005</v>
      </c>
      <c r="I463" s="324">
        <v>4104.9500000000007</v>
      </c>
      <c r="J463" s="324">
        <v>4199.9000000000005</v>
      </c>
      <c r="K463" s="323">
        <v>4010</v>
      </c>
      <c r="L463" s="323">
        <v>3850</v>
      </c>
      <c r="M463" s="323">
        <v>0.17015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1489.9</v>
      </c>
      <c r="D464" s="324">
        <v>1484.2666666666667</v>
      </c>
      <c r="E464" s="324">
        <v>1474.0333333333333</v>
      </c>
      <c r="F464" s="324">
        <v>1458.1666666666667</v>
      </c>
      <c r="G464" s="324">
        <v>1447.9333333333334</v>
      </c>
      <c r="H464" s="324">
        <v>1500.1333333333332</v>
      </c>
      <c r="I464" s="324">
        <v>1510.3666666666663</v>
      </c>
      <c r="J464" s="324">
        <v>1526.2333333333331</v>
      </c>
      <c r="K464" s="323">
        <v>1494.5</v>
      </c>
      <c r="L464" s="323">
        <v>1468.4</v>
      </c>
      <c r="M464" s="323">
        <v>14.539440000000001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1950.7</v>
      </c>
      <c r="D465" s="324">
        <v>1948.1666666666667</v>
      </c>
      <c r="E465" s="324">
        <v>1916.3333333333335</v>
      </c>
      <c r="F465" s="324">
        <v>1881.9666666666667</v>
      </c>
      <c r="G465" s="324">
        <v>1850.1333333333334</v>
      </c>
      <c r="H465" s="324">
        <v>1982.5333333333335</v>
      </c>
      <c r="I465" s="324">
        <v>2014.366666666667</v>
      </c>
      <c r="J465" s="324">
        <v>2048.7333333333336</v>
      </c>
      <c r="K465" s="323">
        <v>1980</v>
      </c>
      <c r="L465" s="323">
        <v>1913.8</v>
      </c>
      <c r="M465" s="323">
        <v>0.23543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786.8</v>
      </c>
      <c r="D466" s="324">
        <v>793.6</v>
      </c>
      <c r="E466" s="324">
        <v>773.2</v>
      </c>
      <c r="F466" s="324">
        <v>759.6</v>
      </c>
      <c r="G466" s="324">
        <v>739.2</v>
      </c>
      <c r="H466" s="324">
        <v>807.2</v>
      </c>
      <c r="I466" s="324">
        <v>827.59999999999991</v>
      </c>
      <c r="J466" s="324">
        <v>841.2</v>
      </c>
      <c r="K466" s="323">
        <v>814</v>
      </c>
      <c r="L466" s="323">
        <v>780</v>
      </c>
      <c r="M466" s="323">
        <v>0.79337000000000002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1530.5</v>
      </c>
      <c r="D467" s="324">
        <v>1515.8</v>
      </c>
      <c r="E467" s="324">
        <v>1496.6999999999998</v>
      </c>
      <c r="F467" s="324">
        <v>1462.8999999999999</v>
      </c>
      <c r="G467" s="324">
        <v>1443.7999999999997</v>
      </c>
      <c r="H467" s="324">
        <v>1549.6</v>
      </c>
      <c r="I467" s="324">
        <v>1568.6999999999998</v>
      </c>
      <c r="J467" s="324">
        <v>1602.5</v>
      </c>
      <c r="K467" s="323">
        <v>1534.9</v>
      </c>
      <c r="L467" s="323">
        <v>1482</v>
      </c>
      <c r="M467" s="323">
        <v>8.9922400000000007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2065.1</v>
      </c>
      <c r="D468" s="324">
        <v>2068.9166666666665</v>
      </c>
      <c r="E468" s="324">
        <v>2022.0333333333328</v>
      </c>
      <c r="F468" s="324">
        <v>1978.9666666666662</v>
      </c>
      <c r="G468" s="324">
        <v>1932.0833333333326</v>
      </c>
      <c r="H468" s="324">
        <v>2111.9833333333331</v>
      </c>
      <c r="I468" s="324">
        <v>2158.8666666666672</v>
      </c>
      <c r="J468" s="324">
        <v>2201.9333333333334</v>
      </c>
      <c r="K468" s="323">
        <v>2115.8000000000002</v>
      </c>
      <c r="L468" s="323">
        <v>2025.85</v>
      </c>
      <c r="M468" s="323">
        <v>0.67132999999999998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2587.3000000000002</v>
      </c>
      <c r="D469" s="324">
        <v>2582.2666666666669</v>
      </c>
      <c r="E469" s="324">
        <v>2571.0333333333338</v>
      </c>
      <c r="F469" s="324">
        <v>2554.7666666666669</v>
      </c>
      <c r="G469" s="324">
        <v>2543.5333333333338</v>
      </c>
      <c r="H469" s="324">
        <v>2598.5333333333338</v>
      </c>
      <c r="I469" s="324">
        <v>2609.7666666666664</v>
      </c>
      <c r="J469" s="324">
        <v>2626.0333333333338</v>
      </c>
      <c r="K469" s="323">
        <v>2593.5</v>
      </c>
      <c r="L469" s="323">
        <v>2566</v>
      </c>
      <c r="M469" s="323">
        <v>7.5719700000000003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2850</v>
      </c>
      <c r="D470" s="324">
        <v>2857.5500000000006</v>
      </c>
      <c r="E470" s="324">
        <v>2822.5000000000014</v>
      </c>
      <c r="F470" s="324">
        <v>2795.0000000000009</v>
      </c>
      <c r="G470" s="324">
        <v>2759.9500000000016</v>
      </c>
      <c r="H470" s="324">
        <v>2885.0500000000011</v>
      </c>
      <c r="I470" s="324">
        <v>2920.1000000000004</v>
      </c>
      <c r="J470" s="324">
        <v>2947.6000000000008</v>
      </c>
      <c r="K470" s="323">
        <v>2892.6</v>
      </c>
      <c r="L470" s="323">
        <v>2830.05</v>
      </c>
      <c r="M470" s="323">
        <v>0.98663000000000001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486.1</v>
      </c>
      <c r="D471" s="324">
        <v>484.63333333333338</v>
      </c>
      <c r="E471" s="324">
        <v>481.26666666666677</v>
      </c>
      <c r="F471" s="324">
        <v>476.43333333333339</v>
      </c>
      <c r="G471" s="324">
        <v>473.06666666666678</v>
      </c>
      <c r="H471" s="324">
        <v>489.46666666666675</v>
      </c>
      <c r="I471" s="324">
        <v>492.83333333333343</v>
      </c>
      <c r="J471" s="324">
        <v>497.66666666666674</v>
      </c>
      <c r="K471" s="323">
        <v>488</v>
      </c>
      <c r="L471" s="323">
        <v>479.8</v>
      </c>
      <c r="M471" s="323">
        <v>3.89812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1171.25</v>
      </c>
      <c r="D472" s="324">
        <v>1171.8999999999999</v>
      </c>
      <c r="E472" s="324">
        <v>1152.3499999999997</v>
      </c>
      <c r="F472" s="324">
        <v>1133.4499999999998</v>
      </c>
      <c r="G472" s="324">
        <v>1113.8999999999996</v>
      </c>
      <c r="H472" s="324">
        <v>1190.7999999999997</v>
      </c>
      <c r="I472" s="324">
        <v>1210.3499999999999</v>
      </c>
      <c r="J472" s="324">
        <v>1229.2499999999998</v>
      </c>
      <c r="K472" s="323">
        <v>1191.45</v>
      </c>
      <c r="L472" s="323">
        <v>1153</v>
      </c>
      <c r="M472" s="323">
        <v>4.86972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54.2</v>
      </c>
      <c r="D473" s="324">
        <v>54.566666666666663</v>
      </c>
      <c r="E473" s="324">
        <v>53.633333333333326</v>
      </c>
      <c r="F473" s="324">
        <v>53.066666666666663</v>
      </c>
      <c r="G473" s="324">
        <v>52.133333333333326</v>
      </c>
      <c r="H473" s="324">
        <v>55.133333333333326</v>
      </c>
      <c r="I473" s="324">
        <v>56.066666666666663</v>
      </c>
      <c r="J473" s="324">
        <v>56.633333333333326</v>
      </c>
      <c r="K473" s="323">
        <v>55.5</v>
      </c>
      <c r="L473" s="323">
        <v>54</v>
      </c>
      <c r="M473" s="323">
        <v>35.148829999999997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183.45</v>
      </c>
      <c r="D474" s="324">
        <v>183.66666666666666</v>
      </c>
      <c r="E474" s="324">
        <v>177.98333333333332</v>
      </c>
      <c r="F474" s="324">
        <v>172.51666666666665</v>
      </c>
      <c r="G474" s="324">
        <v>166.83333333333331</v>
      </c>
      <c r="H474" s="324">
        <v>189.13333333333333</v>
      </c>
      <c r="I474" s="324">
        <v>194.81666666666666</v>
      </c>
      <c r="J474" s="324">
        <v>200.28333333333333</v>
      </c>
      <c r="K474" s="323">
        <v>189.35</v>
      </c>
      <c r="L474" s="323">
        <v>178.2</v>
      </c>
      <c r="M474" s="323">
        <v>5.9835000000000003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824.9</v>
      </c>
      <c r="D475" s="324">
        <v>830.30000000000007</v>
      </c>
      <c r="E475" s="324">
        <v>815.60000000000014</v>
      </c>
      <c r="F475" s="324">
        <v>806.30000000000007</v>
      </c>
      <c r="G475" s="324">
        <v>791.60000000000014</v>
      </c>
      <c r="H475" s="324">
        <v>839.60000000000014</v>
      </c>
      <c r="I475" s="324">
        <v>854.30000000000018</v>
      </c>
      <c r="J475" s="324">
        <v>863.60000000000014</v>
      </c>
      <c r="K475" s="323">
        <v>845</v>
      </c>
      <c r="L475" s="323">
        <v>821</v>
      </c>
      <c r="M475" s="323">
        <v>1.7724200000000001</v>
      </c>
      <c r="N475" s="1"/>
      <c r="O475" s="1"/>
    </row>
    <row r="476" spans="1:15" ht="12.75" customHeight="1">
      <c r="A476" s="30">
        <v>466</v>
      </c>
      <c r="B476" s="342" t="s">
        <v>848</v>
      </c>
      <c r="C476" s="323">
        <v>125.15</v>
      </c>
      <c r="D476" s="324">
        <v>125.15000000000002</v>
      </c>
      <c r="E476" s="324">
        <v>125.15000000000003</v>
      </c>
      <c r="F476" s="324">
        <v>125.15000000000002</v>
      </c>
      <c r="G476" s="324">
        <v>125.15000000000003</v>
      </c>
      <c r="H476" s="324">
        <v>125.15000000000003</v>
      </c>
      <c r="I476" s="324">
        <v>125.15</v>
      </c>
      <c r="J476" s="324">
        <v>125.15000000000003</v>
      </c>
      <c r="K476" s="323">
        <v>125.15</v>
      </c>
      <c r="L476" s="323">
        <v>125.15</v>
      </c>
      <c r="M476" s="323">
        <v>3.9415800000000001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66.45</v>
      </c>
      <c r="D477" s="324">
        <v>66.899999999999991</v>
      </c>
      <c r="E477" s="324">
        <v>65.799999999999983</v>
      </c>
      <c r="F477" s="324">
        <v>65.149999999999991</v>
      </c>
      <c r="G477" s="324">
        <v>64.049999999999983</v>
      </c>
      <c r="H477" s="324">
        <v>67.549999999999983</v>
      </c>
      <c r="I477" s="324">
        <v>68.649999999999977</v>
      </c>
      <c r="J477" s="324">
        <v>69.299999999999983</v>
      </c>
      <c r="K477" s="323">
        <v>68</v>
      </c>
      <c r="L477" s="323">
        <v>66.25</v>
      </c>
      <c r="M477" s="323">
        <v>92.007689999999997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609.70000000000005</v>
      </c>
      <c r="D478" s="324">
        <v>607.36666666666667</v>
      </c>
      <c r="E478" s="324">
        <v>602.83333333333337</v>
      </c>
      <c r="F478" s="324">
        <v>595.9666666666667</v>
      </c>
      <c r="G478" s="324">
        <v>591.43333333333339</v>
      </c>
      <c r="H478" s="324">
        <v>614.23333333333335</v>
      </c>
      <c r="I478" s="324">
        <v>618.76666666666665</v>
      </c>
      <c r="J478" s="324">
        <v>625.63333333333333</v>
      </c>
      <c r="K478" s="323">
        <v>611.9</v>
      </c>
      <c r="L478" s="323">
        <v>600.5</v>
      </c>
      <c r="M478" s="323">
        <v>12.388479999999999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1465.25</v>
      </c>
      <c r="D479" s="324">
        <v>1462.2166666666665</v>
      </c>
      <c r="E479" s="324">
        <v>1441.0333333333328</v>
      </c>
      <c r="F479" s="324">
        <v>1416.8166666666664</v>
      </c>
      <c r="G479" s="324">
        <v>1395.6333333333328</v>
      </c>
      <c r="H479" s="324">
        <v>1486.4333333333329</v>
      </c>
      <c r="I479" s="324">
        <v>1507.6166666666668</v>
      </c>
      <c r="J479" s="324">
        <v>1531.833333333333</v>
      </c>
      <c r="K479" s="323">
        <v>1483.4</v>
      </c>
      <c r="L479" s="323">
        <v>1438</v>
      </c>
      <c r="M479" s="323">
        <v>2.49519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11.9</v>
      </c>
      <c r="D480" s="324">
        <v>11.916666666666666</v>
      </c>
      <c r="E480" s="324">
        <v>11.833333333333332</v>
      </c>
      <c r="F480" s="324">
        <v>11.766666666666666</v>
      </c>
      <c r="G480" s="324">
        <v>11.683333333333332</v>
      </c>
      <c r="H480" s="324">
        <v>11.983333333333333</v>
      </c>
      <c r="I480" s="324">
        <v>12.066666666666665</v>
      </c>
      <c r="J480" s="324">
        <v>12.133333333333333</v>
      </c>
      <c r="K480" s="323">
        <v>12</v>
      </c>
      <c r="L480" s="323">
        <v>11.85</v>
      </c>
      <c r="M480" s="323">
        <v>10.44497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547.9</v>
      </c>
      <c r="D481" s="324">
        <v>549.33333333333337</v>
      </c>
      <c r="E481" s="324">
        <v>539.66666666666674</v>
      </c>
      <c r="F481" s="324">
        <v>531.43333333333339</v>
      </c>
      <c r="G481" s="324">
        <v>521.76666666666677</v>
      </c>
      <c r="H481" s="324">
        <v>557.56666666666672</v>
      </c>
      <c r="I481" s="324">
        <v>567.23333333333346</v>
      </c>
      <c r="J481" s="324">
        <v>575.4666666666667</v>
      </c>
      <c r="K481" s="323">
        <v>559</v>
      </c>
      <c r="L481" s="323">
        <v>541.1</v>
      </c>
      <c r="M481" s="323">
        <v>2.9540099999999998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113.9</v>
      </c>
      <c r="D482" s="324">
        <v>113.81666666666666</v>
      </c>
      <c r="E482" s="324">
        <v>110.88333333333333</v>
      </c>
      <c r="F482" s="324">
        <v>107.86666666666666</v>
      </c>
      <c r="G482" s="324">
        <v>104.93333333333332</v>
      </c>
      <c r="H482" s="324">
        <v>116.83333333333333</v>
      </c>
      <c r="I482" s="324">
        <v>119.76666666666667</v>
      </c>
      <c r="J482" s="324">
        <v>122.78333333333333</v>
      </c>
      <c r="K482" s="323">
        <v>116.75</v>
      </c>
      <c r="L482" s="323">
        <v>110.8</v>
      </c>
      <c r="M482" s="323">
        <v>13.474259999999999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16.899999999999999</v>
      </c>
      <c r="D483" s="324">
        <v>16.95</v>
      </c>
      <c r="E483" s="324">
        <v>16.75</v>
      </c>
      <c r="F483" s="324">
        <v>16.600000000000001</v>
      </c>
      <c r="G483" s="324">
        <v>16.400000000000002</v>
      </c>
      <c r="H483" s="324">
        <v>17.099999999999998</v>
      </c>
      <c r="I483" s="324">
        <v>17.299999999999994</v>
      </c>
      <c r="J483" s="324">
        <v>17.449999999999996</v>
      </c>
      <c r="K483" s="323">
        <v>17.149999999999999</v>
      </c>
      <c r="L483" s="323">
        <v>16.8</v>
      </c>
      <c r="M483" s="323">
        <v>10.06071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6305.9</v>
      </c>
      <c r="D484" s="324">
        <v>6234.3666666666659</v>
      </c>
      <c r="E484" s="324">
        <v>6151.5333333333319</v>
      </c>
      <c r="F484" s="324">
        <v>5997.1666666666661</v>
      </c>
      <c r="G484" s="324">
        <v>5914.3333333333321</v>
      </c>
      <c r="H484" s="324">
        <v>6388.7333333333318</v>
      </c>
      <c r="I484" s="324">
        <v>6471.5666666666657</v>
      </c>
      <c r="J484" s="324">
        <v>6625.9333333333316</v>
      </c>
      <c r="K484" s="323">
        <v>6317.2</v>
      </c>
      <c r="L484" s="323">
        <v>6080</v>
      </c>
      <c r="M484" s="323">
        <v>8.8892900000000008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40</v>
      </c>
      <c r="D485" s="324">
        <v>40.083333333333336</v>
      </c>
      <c r="E485" s="324">
        <v>39.81666666666667</v>
      </c>
      <c r="F485" s="324">
        <v>39.633333333333333</v>
      </c>
      <c r="G485" s="324">
        <v>39.366666666666667</v>
      </c>
      <c r="H485" s="324">
        <v>40.266666666666673</v>
      </c>
      <c r="I485" s="324">
        <v>40.533333333333339</v>
      </c>
      <c r="J485" s="324">
        <v>40.716666666666676</v>
      </c>
      <c r="K485" s="323">
        <v>40.35</v>
      </c>
      <c r="L485" s="323">
        <v>39.9</v>
      </c>
      <c r="M485" s="323">
        <v>53.944940000000003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752.45</v>
      </c>
      <c r="D486" s="324">
        <v>751</v>
      </c>
      <c r="E486" s="324">
        <v>745.35</v>
      </c>
      <c r="F486" s="324">
        <v>738.25</v>
      </c>
      <c r="G486" s="324">
        <v>732.6</v>
      </c>
      <c r="H486" s="324">
        <v>758.1</v>
      </c>
      <c r="I486" s="324">
        <v>763.75000000000011</v>
      </c>
      <c r="J486" s="324">
        <v>770.85</v>
      </c>
      <c r="K486" s="323">
        <v>756.65</v>
      </c>
      <c r="L486" s="323">
        <v>743.9</v>
      </c>
      <c r="M486" s="323">
        <v>28.7959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947.8</v>
      </c>
      <c r="D487" s="324">
        <v>956.34999999999991</v>
      </c>
      <c r="E487" s="324">
        <v>929.54999999999984</v>
      </c>
      <c r="F487" s="324">
        <v>911.3</v>
      </c>
      <c r="G487" s="324">
        <v>884.49999999999989</v>
      </c>
      <c r="H487" s="324">
        <v>974.5999999999998</v>
      </c>
      <c r="I487" s="324">
        <v>1001.4</v>
      </c>
      <c r="J487" s="324">
        <v>1019.6499999999997</v>
      </c>
      <c r="K487" s="323">
        <v>983.15</v>
      </c>
      <c r="L487" s="323">
        <v>938.1</v>
      </c>
      <c r="M487" s="323">
        <v>1.7122200000000001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401.25</v>
      </c>
      <c r="D488" s="324">
        <v>407.4666666666667</v>
      </c>
      <c r="E488" s="324">
        <v>392.03333333333342</v>
      </c>
      <c r="F488" s="324">
        <v>382.81666666666672</v>
      </c>
      <c r="G488" s="324">
        <v>367.38333333333344</v>
      </c>
      <c r="H488" s="324">
        <v>416.68333333333339</v>
      </c>
      <c r="I488" s="324">
        <v>432.11666666666667</v>
      </c>
      <c r="J488" s="324">
        <v>441.33333333333337</v>
      </c>
      <c r="K488" s="323">
        <v>422.9</v>
      </c>
      <c r="L488" s="323">
        <v>398.25</v>
      </c>
      <c r="M488" s="323">
        <v>1.6881200000000001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31.5</v>
      </c>
      <c r="D489" s="324">
        <v>31.516666666666666</v>
      </c>
      <c r="E489" s="324">
        <v>31.18333333333333</v>
      </c>
      <c r="F489" s="324">
        <v>30.866666666666664</v>
      </c>
      <c r="G489" s="324">
        <v>30.533333333333328</v>
      </c>
      <c r="H489" s="324">
        <v>31.833333333333332</v>
      </c>
      <c r="I489" s="324">
        <v>32.166666666666671</v>
      </c>
      <c r="J489" s="324">
        <v>32.483333333333334</v>
      </c>
      <c r="K489" s="323">
        <v>31.85</v>
      </c>
      <c r="L489" s="323">
        <v>31.2</v>
      </c>
      <c r="M489" s="323">
        <v>60.319929999999999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861.05</v>
      </c>
      <c r="D490" s="324">
        <v>867.5333333333333</v>
      </c>
      <c r="E490" s="324">
        <v>845.06666666666661</v>
      </c>
      <c r="F490" s="324">
        <v>829.08333333333326</v>
      </c>
      <c r="G490" s="324">
        <v>806.61666666666656</v>
      </c>
      <c r="H490" s="324">
        <v>883.51666666666665</v>
      </c>
      <c r="I490" s="324">
        <v>905.98333333333335</v>
      </c>
      <c r="J490" s="324">
        <v>921.9666666666667</v>
      </c>
      <c r="K490" s="323">
        <v>890</v>
      </c>
      <c r="L490" s="323">
        <v>851.55</v>
      </c>
      <c r="M490" s="323">
        <v>0.63073000000000001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326.55</v>
      </c>
      <c r="D491" s="324">
        <v>325.76666666666665</v>
      </c>
      <c r="E491" s="324">
        <v>322.5333333333333</v>
      </c>
      <c r="F491" s="324">
        <v>318.51666666666665</v>
      </c>
      <c r="G491" s="324">
        <v>315.2833333333333</v>
      </c>
      <c r="H491" s="324">
        <v>329.7833333333333</v>
      </c>
      <c r="I491" s="324">
        <v>333.01666666666665</v>
      </c>
      <c r="J491" s="324">
        <v>337.0333333333333</v>
      </c>
      <c r="K491" s="323">
        <v>329</v>
      </c>
      <c r="L491" s="323">
        <v>321.75</v>
      </c>
      <c r="M491" s="323">
        <v>1.5898399999999999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940.8</v>
      </c>
      <c r="D492" s="324">
        <v>938.98333333333323</v>
      </c>
      <c r="E492" s="324">
        <v>929.41666666666652</v>
      </c>
      <c r="F492" s="324">
        <v>918.0333333333333</v>
      </c>
      <c r="G492" s="324">
        <v>908.46666666666658</v>
      </c>
      <c r="H492" s="324">
        <v>950.36666666666645</v>
      </c>
      <c r="I492" s="324">
        <v>959.93333333333328</v>
      </c>
      <c r="J492" s="324">
        <v>971.31666666666638</v>
      </c>
      <c r="K492" s="323">
        <v>948.55</v>
      </c>
      <c r="L492" s="323">
        <v>927.6</v>
      </c>
      <c r="M492" s="323">
        <v>2.58148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373.35</v>
      </c>
      <c r="D493" s="324">
        <v>369.38333333333338</v>
      </c>
      <c r="E493" s="324">
        <v>363.26666666666677</v>
      </c>
      <c r="F493" s="324">
        <v>353.18333333333339</v>
      </c>
      <c r="G493" s="324">
        <v>347.06666666666678</v>
      </c>
      <c r="H493" s="324">
        <v>379.46666666666675</v>
      </c>
      <c r="I493" s="324">
        <v>385.58333333333343</v>
      </c>
      <c r="J493" s="324">
        <v>395.66666666666674</v>
      </c>
      <c r="K493" s="323">
        <v>375.5</v>
      </c>
      <c r="L493" s="323">
        <v>359.3</v>
      </c>
      <c r="M493" s="323">
        <v>91.185739999999996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2327.6</v>
      </c>
      <c r="D494" s="324">
        <v>2337.8666666666668</v>
      </c>
      <c r="E494" s="324">
        <v>2290.7333333333336</v>
      </c>
      <c r="F494" s="324">
        <v>2253.8666666666668</v>
      </c>
      <c r="G494" s="324">
        <v>2206.7333333333336</v>
      </c>
      <c r="H494" s="324">
        <v>2374.7333333333336</v>
      </c>
      <c r="I494" s="324">
        <v>2421.8666666666668</v>
      </c>
      <c r="J494" s="324">
        <v>2458.7333333333336</v>
      </c>
      <c r="K494" s="323">
        <v>2385</v>
      </c>
      <c r="L494" s="323">
        <v>2301</v>
      </c>
      <c r="M494" s="323">
        <v>1.3689899999999999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218.4</v>
      </c>
      <c r="D495" s="324">
        <v>219.06666666666669</v>
      </c>
      <c r="E495" s="324">
        <v>216.33333333333337</v>
      </c>
      <c r="F495" s="324">
        <v>214.26666666666668</v>
      </c>
      <c r="G495" s="324">
        <v>211.53333333333336</v>
      </c>
      <c r="H495" s="324">
        <v>221.13333333333338</v>
      </c>
      <c r="I495" s="324">
        <v>223.86666666666667</v>
      </c>
      <c r="J495" s="324">
        <v>225.93333333333339</v>
      </c>
      <c r="K495" s="323">
        <v>221.8</v>
      </c>
      <c r="L495" s="323">
        <v>217</v>
      </c>
      <c r="M495" s="323">
        <v>1.5330699999999999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1864.45</v>
      </c>
      <c r="D496" s="324">
        <v>1871.8333333333333</v>
      </c>
      <c r="E496" s="324">
        <v>1843.6666666666665</v>
      </c>
      <c r="F496" s="324">
        <v>1822.8833333333332</v>
      </c>
      <c r="G496" s="324">
        <v>1794.7166666666665</v>
      </c>
      <c r="H496" s="324">
        <v>1892.6166666666666</v>
      </c>
      <c r="I496" s="324">
        <v>1920.7833333333331</v>
      </c>
      <c r="J496" s="324">
        <v>1941.5666666666666</v>
      </c>
      <c r="K496" s="323">
        <v>1900</v>
      </c>
      <c r="L496" s="323">
        <v>1851.05</v>
      </c>
      <c r="M496" s="323">
        <v>0.14521999999999999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628.15</v>
      </c>
      <c r="D497" s="324">
        <v>632.75</v>
      </c>
      <c r="E497" s="324">
        <v>620.5</v>
      </c>
      <c r="F497" s="324">
        <v>612.85</v>
      </c>
      <c r="G497" s="324">
        <v>600.6</v>
      </c>
      <c r="H497" s="324">
        <v>640.4</v>
      </c>
      <c r="I497" s="324">
        <v>652.65</v>
      </c>
      <c r="J497" s="324">
        <v>660.3</v>
      </c>
      <c r="K497" s="323">
        <v>645</v>
      </c>
      <c r="L497" s="323">
        <v>625.1</v>
      </c>
      <c r="M497" s="323">
        <v>4.1329000000000002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3813.7</v>
      </c>
      <c r="D498" s="324">
        <v>3847.4333333333329</v>
      </c>
      <c r="E498" s="324">
        <v>3750.8666666666659</v>
      </c>
      <c r="F498" s="324">
        <v>3688.0333333333328</v>
      </c>
      <c r="G498" s="324">
        <v>3591.4666666666658</v>
      </c>
      <c r="H498" s="324">
        <v>3910.266666666666</v>
      </c>
      <c r="I498" s="324">
        <v>4006.8333333333326</v>
      </c>
      <c r="J498" s="324">
        <v>4069.6666666666661</v>
      </c>
      <c r="K498" s="323">
        <v>3944</v>
      </c>
      <c r="L498" s="323">
        <v>3784.6</v>
      </c>
      <c r="M498" s="323">
        <v>0.12901000000000001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1270.75</v>
      </c>
      <c r="D499" s="324">
        <v>1261.2</v>
      </c>
      <c r="E499" s="324">
        <v>1232.8500000000001</v>
      </c>
      <c r="F499" s="324">
        <v>1194.95</v>
      </c>
      <c r="G499" s="324">
        <v>1166.6000000000001</v>
      </c>
      <c r="H499" s="324">
        <v>1299.1000000000001</v>
      </c>
      <c r="I499" s="324">
        <v>1327.45</v>
      </c>
      <c r="J499" s="324">
        <v>1365.3500000000001</v>
      </c>
      <c r="K499" s="323">
        <v>1289.55</v>
      </c>
      <c r="L499" s="323">
        <v>1223.3</v>
      </c>
      <c r="M499" s="323">
        <v>22.108989999999999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2755.45</v>
      </c>
      <c r="D500" s="324">
        <v>2759.8166666666671</v>
      </c>
      <c r="E500" s="324">
        <v>2720.6333333333341</v>
      </c>
      <c r="F500" s="324">
        <v>2685.8166666666671</v>
      </c>
      <c r="G500" s="324">
        <v>2646.6333333333341</v>
      </c>
      <c r="H500" s="324">
        <v>2794.6333333333341</v>
      </c>
      <c r="I500" s="324">
        <v>2833.8166666666675</v>
      </c>
      <c r="J500" s="324">
        <v>2868.6333333333341</v>
      </c>
      <c r="K500" s="323">
        <v>2799</v>
      </c>
      <c r="L500" s="323">
        <v>2725</v>
      </c>
      <c r="M500" s="323">
        <v>1.01241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7250.35</v>
      </c>
      <c r="D501" s="324">
        <v>7235.2</v>
      </c>
      <c r="E501" s="324">
        <v>7130.4</v>
      </c>
      <c r="F501" s="324">
        <v>7010.45</v>
      </c>
      <c r="G501" s="324">
        <v>6905.65</v>
      </c>
      <c r="H501" s="324">
        <v>7355.15</v>
      </c>
      <c r="I501" s="324">
        <v>7459.9500000000007</v>
      </c>
      <c r="J501" s="324">
        <v>7579.9</v>
      </c>
      <c r="K501" s="323">
        <v>7340</v>
      </c>
      <c r="L501" s="323">
        <v>7115.25</v>
      </c>
      <c r="M501" s="323">
        <v>6.0679999999999998E-2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143.6</v>
      </c>
      <c r="D502" s="324">
        <v>142.46666666666667</v>
      </c>
      <c r="E502" s="324">
        <v>140.08333333333334</v>
      </c>
      <c r="F502" s="324">
        <v>136.56666666666666</v>
      </c>
      <c r="G502" s="324">
        <v>134.18333333333334</v>
      </c>
      <c r="H502" s="324">
        <v>145.98333333333335</v>
      </c>
      <c r="I502" s="324">
        <v>148.36666666666667</v>
      </c>
      <c r="J502" s="324">
        <v>151.88333333333335</v>
      </c>
      <c r="K502" s="323">
        <v>144.85</v>
      </c>
      <c r="L502" s="323">
        <v>138.94999999999999</v>
      </c>
      <c r="M502" s="323">
        <v>17.544499999999999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101.3</v>
      </c>
      <c r="D503" s="324">
        <v>101.71666666666665</v>
      </c>
      <c r="E503" s="324">
        <v>99.583333333333314</v>
      </c>
      <c r="F503" s="324">
        <v>97.86666666666666</v>
      </c>
      <c r="G503" s="324">
        <v>95.73333333333332</v>
      </c>
      <c r="H503" s="324">
        <v>103.43333333333331</v>
      </c>
      <c r="I503" s="324">
        <v>105.56666666666666</v>
      </c>
      <c r="J503" s="324">
        <v>107.2833333333333</v>
      </c>
      <c r="K503" s="323">
        <v>103.85</v>
      </c>
      <c r="L503" s="323">
        <v>100</v>
      </c>
      <c r="M503" s="323">
        <v>19.9969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473.45</v>
      </c>
      <c r="D504" s="324">
        <v>470.7166666666667</v>
      </c>
      <c r="E504" s="324">
        <v>463.58333333333337</v>
      </c>
      <c r="F504" s="324">
        <v>453.7166666666667</v>
      </c>
      <c r="G504" s="324">
        <v>446.58333333333337</v>
      </c>
      <c r="H504" s="324">
        <v>480.58333333333337</v>
      </c>
      <c r="I504" s="324">
        <v>487.7166666666667</v>
      </c>
      <c r="J504" s="324">
        <v>497.58333333333337</v>
      </c>
      <c r="K504" s="323">
        <v>477.85</v>
      </c>
      <c r="L504" s="323">
        <v>460.85</v>
      </c>
      <c r="M504" s="323">
        <v>0.55230000000000001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1580.95</v>
      </c>
      <c r="D505" s="324">
        <v>1580.0999999999997</v>
      </c>
      <c r="E505" s="324">
        <v>1566.1999999999994</v>
      </c>
      <c r="F505" s="324">
        <v>1551.4499999999996</v>
      </c>
      <c r="G505" s="324">
        <v>1537.5499999999993</v>
      </c>
      <c r="H505" s="324">
        <v>1594.8499999999995</v>
      </c>
      <c r="I505" s="324">
        <v>1608.7499999999995</v>
      </c>
      <c r="J505" s="324">
        <v>1623.4999999999995</v>
      </c>
      <c r="K505" s="323">
        <v>1594</v>
      </c>
      <c r="L505" s="323">
        <v>1565.35</v>
      </c>
      <c r="M505" s="323">
        <v>5.4634900000000002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598.25</v>
      </c>
      <c r="D506" s="324">
        <v>596.73333333333335</v>
      </c>
      <c r="E506" s="324">
        <v>594.01666666666665</v>
      </c>
      <c r="F506" s="324">
        <v>589.7833333333333</v>
      </c>
      <c r="G506" s="324">
        <v>587.06666666666661</v>
      </c>
      <c r="H506" s="324">
        <v>600.9666666666667</v>
      </c>
      <c r="I506" s="324">
        <v>603.68333333333339</v>
      </c>
      <c r="J506" s="324">
        <v>607.91666666666674</v>
      </c>
      <c r="K506" s="323">
        <v>599.45000000000005</v>
      </c>
      <c r="L506" s="323">
        <v>592.5</v>
      </c>
      <c r="M506" s="323">
        <v>55.751480000000001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289.75</v>
      </c>
      <c r="D507" s="324">
        <v>292.26666666666665</v>
      </c>
      <c r="E507" s="324">
        <v>286.2833333333333</v>
      </c>
      <c r="F507" s="324">
        <v>282.81666666666666</v>
      </c>
      <c r="G507" s="324">
        <v>276.83333333333331</v>
      </c>
      <c r="H507" s="324">
        <v>295.73333333333329</v>
      </c>
      <c r="I507" s="324">
        <v>301.71666666666664</v>
      </c>
      <c r="J507" s="324">
        <v>305.18333333333328</v>
      </c>
      <c r="K507" s="323">
        <v>298.25</v>
      </c>
      <c r="L507" s="323">
        <v>288.8</v>
      </c>
      <c r="M507" s="323">
        <v>11.788869999999999</v>
      </c>
      <c r="N507" s="1"/>
      <c r="O507" s="1"/>
    </row>
    <row r="508" spans="1:15" ht="12.75" customHeight="1">
      <c r="A508" s="30">
        <v>498</v>
      </c>
      <c r="B508" s="381" t="s">
        <v>282</v>
      </c>
      <c r="C508" s="382">
        <v>12.8</v>
      </c>
      <c r="D508" s="382">
        <v>12.799999999999999</v>
      </c>
      <c r="E508" s="382">
        <v>12.749999999999998</v>
      </c>
      <c r="F508" s="382">
        <v>12.7</v>
      </c>
      <c r="G508" s="382">
        <v>12.649999999999999</v>
      </c>
      <c r="H508" s="382">
        <v>12.849999999999998</v>
      </c>
      <c r="I508" s="382">
        <v>12.899999999999999</v>
      </c>
      <c r="J508" s="381">
        <v>12.949999999999998</v>
      </c>
      <c r="K508" s="381">
        <v>12.85</v>
      </c>
      <c r="L508" s="381">
        <v>12.75</v>
      </c>
      <c r="M508" s="270">
        <v>636.30406000000005</v>
      </c>
      <c r="N508" s="1"/>
      <c r="O508" s="1"/>
    </row>
    <row r="509" spans="1:15" ht="12.75" customHeight="1">
      <c r="A509" s="30">
        <v>499</v>
      </c>
      <c r="B509" s="381" t="s">
        <v>214</v>
      </c>
      <c r="C509" s="382">
        <v>254.15</v>
      </c>
      <c r="D509" s="382">
        <v>255.38333333333333</v>
      </c>
      <c r="E509" s="382">
        <v>251.76666666666665</v>
      </c>
      <c r="F509" s="382">
        <v>249.38333333333333</v>
      </c>
      <c r="G509" s="382">
        <v>245.76666666666665</v>
      </c>
      <c r="H509" s="382">
        <v>257.76666666666665</v>
      </c>
      <c r="I509" s="382">
        <v>261.38333333333333</v>
      </c>
      <c r="J509" s="381">
        <v>263.76666666666665</v>
      </c>
      <c r="K509" s="381">
        <v>259</v>
      </c>
      <c r="L509" s="381">
        <v>253</v>
      </c>
      <c r="M509" s="270">
        <v>85.127669999999995</v>
      </c>
      <c r="N509" s="1"/>
      <c r="O509" s="1"/>
    </row>
    <row r="510" spans="1:15" ht="12.75" customHeight="1">
      <c r="A510" s="30">
        <v>500</v>
      </c>
      <c r="B510" s="381" t="s">
        <v>561</v>
      </c>
      <c r="C510" s="382">
        <v>367.35</v>
      </c>
      <c r="D510" s="382">
        <v>367.11666666666662</v>
      </c>
      <c r="E510" s="382">
        <v>364.23333333333323</v>
      </c>
      <c r="F510" s="382">
        <v>361.11666666666662</v>
      </c>
      <c r="G510" s="382">
        <v>358.23333333333323</v>
      </c>
      <c r="H510" s="382">
        <v>370.23333333333323</v>
      </c>
      <c r="I510" s="382">
        <v>373.11666666666656</v>
      </c>
      <c r="J510" s="381">
        <v>376.23333333333323</v>
      </c>
      <c r="K510" s="381">
        <v>370</v>
      </c>
      <c r="L510" s="381">
        <v>364</v>
      </c>
      <c r="M510" s="270">
        <v>5.46373</v>
      </c>
      <c r="N510" s="1"/>
      <c r="O510" s="1"/>
    </row>
    <row r="511" spans="1:15" ht="12.75" customHeight="1">
      <c r="A511" s="30">
        <v>501</v>
      </c>
      <c r="B511" s="381" t="s">
        <v>562</v>
      </c>
      <c r="C511" s="382">
        <v>1524</v>
      </c>
      <c r="D511" s="382">
        <v>1527.6499999999999</v>
      </c>
      <c r="E511" s="382">
        <v>1507.3499999999997</v>
      </c>
      <c r="F511" s="382">
        <v>1490.6999999999998</v>
      </c>
      <c r="G511" s="382">
        <v>1470.3999999999996</v>
      </c>
      <c r="H511" s="382">
        <v>1544.2999999999997</v>
      </c>
      <c r="I511" s="382">
        <v>1564.6</v>
      </c>
      <c r="J511" s="381">
        <v>1581.2499999999998</v>
      </c>
      <c r="K511" s="381">
        <v>1547.95</v>
      </c>
      <c r="L511" s="381">
        <v>1511</v>
      </c>
      <c r="M511" s="270">
        <v>0.17360999999999999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90"/>
      <c r="B5" s="491"/>
      <c r="C5" s="490"/>
      <c r="D5" s="49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92" t="s">
        <v>565</v>
      </c>
      <c r="C7" s="491"/>
      <c r="D7" s="7">
        <f>Main!B10</f>
        <v>44637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44636</v>
      </c>
      <c r="B10" s="29">
        <v>531991</v>
      </c>
      <c r="C10" s="28" t="s">
        <v>1101</v>
      </c>
      <c r="D10" s="28" t="s">
        <v>981</v>
      </c>
      <c r="E10" s="28" t="s">
        <v>574</v>
      </c>
      <c r="F10" s="87">
        <v>825000</v>
      </c>
      <c r="G10" s="29">
        <v>2.11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44636</v>
      </c>
      <c r="B11" s="29">
        <v>531991</v>
      </c>
      <c r="C11" s="28" t="s">
        <v>1101</v>
      </c>
      <c r="D11" s="28" t="s">
        <v>981</v>
      </c>
      <c r="E11" s="28" t="s">
        <v>575</v>
      </c>
      <c r="F11" s="87">
        <v>959619</v>
      </c>
      <c r="G11" s="29">
        <v>2.23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44636</v>
      </c>
      <c r="B12" s="29">
        <v>539621</v>
      </c>
      <c r="C12" s="28" t="s">
        <v>1102</v>
      </c>
      <c r="D12" s="28" t="s">
        <v>981</v>
      </c>
      <c r="E12" s="28" t="s">
        <v>574</v>
      </c>
      <c r="F12" s="87">
        <v>170915</v>
      </c>
      <c r="G12" s="29">
        <v>3.63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44636</v>
      </c>
      <c r="B13" s="29">
        <v>539621</v>
      </c>
      <c r="C13" s="28" t="s">
        <v>1102</v>
      </c>
      <c r="D13" s="28" t="s">
        <v>981</v>
      </c>
      <c r="E13" s="28" t="s">
        <v>575</v>
      </c>
      <c r="F13" s="87">
        <v>301804</v>
      </c>
      <c r="G13" s="29">
        <v>3.75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44636</v>
      </c>
      <c r="B14" s="29">
        <v>539621</v>
      </c>
      <c r="C14" s="28" t="s">
        <v>1102</v>
      </c>
      <c r="D14" s="28" t="s">
        <v>1103</v>
      </c>
      <c r="E14" s="28" t="s">
        <v>575</v>
      </c>
      <c r="F14" s="87">
        <v>340000</v>
      </c>
      <c r="G14" s="29">
        <v>3.75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44636</v>
      </c>
      <c r="B15" s="29">
        <v>539621</v>
      </c>
      <c r="C15" s="28" t="s">
        <v>1102</v>
      </c>
      <c r="D15" s="28" t="s">
        <v>1104</v>
      </c>
      <c r="E15" s="28" t="s">
        <v>575</v>
      </c>
      <c r="F15" s="87">
        <v>340000</v>
      </c>
      <c r="G15" s="29">
        <v>3.75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44636</v>
      </c>
      <c r="B16" s="29">
        <v>543439</v>
      </c>
      <c r="C16" s="28" t="s">
        <v>1105</v>
      </c>
      <c r="D16" s="28" t="s">
        <v>981</v>
      </c>
      <c r="E16" s="28" t="s">
        <v>574</v>
      </c>
      <c r="F16" s="87">
        <v>26000</v>
      </c>
      <c r="G16" s="29">
        <v>29.79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44636</v>
      </c>
      <c r="B17" s="29">
        <v>543439</v>
      </c>
      <c r="C17" s="28" t="s">
        <v>1105</v>
      </c>
      <c r="D17" s="28" t="s">
        <v>981</v>
      </c>
      <c r="E17" s="28" t="s">
        <v>575</v>
      </c>
      <c r="F17" s="87">
        <v>14000</v>
      </c>
      <c r="G17" s="29">
        <v>31.35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44636</v>
      </c>
      <c r="B18" s="29">
        <v>543439</v>
      </c>
      <c r="C18" s="28" t="s">
        <v>1105</v>
      </c>
      <c r="D18" s="28" t="s">
        <v>1106</v>
      </c>
      <c r="E18" s="28" t="s">
        <v>575</v>
      </c>
      <c r="F18" s="87">
        <v>26000</v>
      </c>
      <c r="G18" s="29">
        <v>28.69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44636</v>
      </c>
      <c r="B19" s="29">
        <v>543439</v>
      </c>
      <c r="C19" s="28" t="s">
        <v>1105</v>
      </c>
      <c r="D19" s="28" t="s">
        <v>1107</v>
      </c>
      <c r="E19" s="28" t="s">
        <v>574</v>
      </c>
      <c r="F19" s="87">
        <v>2000</v>
      </c>
      <c r="G19" s="29">
        <v>28.5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44636</v>
      </c>
      <c r="B20" s="29">
        <v>543439</v>
      </c>
      <c r="C20" s="28" t="s">
        <v>1105</v>
      </c>
      <c r="D20" s="28" t="s">
        <v>1107</v>
      </c>
      <c r="E20" s="28" t="s">
        <v>575</v>
      </c>
      <c r="F20" s="87">
        <v>20000</v>
      </c>
      <c r="G20" s="29">
        <v>31.35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44636</v>
      </c>
      <c r="B21" s="29">
        <v>539986</v>
      </c>
      <c r="C21" s="28" t="s">
        <v>1108</v>
      </c>
      <c r="D21" s="28" t="s">
        <v>1109</v>
      </c>
      <c r="E21" s="28" t="s">
        <v>574</v>
      </c>
      <c r="F21" s="87">
        <v>66000</v>
      </c>
      <c r="G21" s="29">
        <v>279.92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44636</v>
      </c>
      <c r="B22" s="29">
        <v>539986</v>
      </c>
      <c r="C22" s="28" t="s">
        <v>1108</v>
      </c>
      <c r="D22" s="28" t="s">
        <v>1109</v>
      </c>
      <c r="E22" s="28" t="s">
        <v>575</v>
      </c>
      <c r="F22" s="87">
        <v>66000</v>
      </c>
      <c r="G22" s="29">
        <v>281.86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44636</v>
      </c>
      <c r="B23" s="29">
        <v>539986</v>
      </c>
      <c r="C23" s="28" t="s">
        <v>1108</v>
      </c>
      <c r="D23" s="28" t="s">
        <v>1110</v>
      </c>
      <c r="E23" s="28" t="s">
        <v>574</v>
      </c>
      <c r="F23" s="87">
        <v>96000</v>
      </c>
      <c r="G23" s="29">
        <v>280.92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44636</v>
      </c>
      <c r="B24" s="29">
        <v>539986</v>
      </c>
      <c r="C24" s="28" t="s">
        <v>1108</v>
      </c>
      <c r="D24" s="28" t="s">
        <v>1110</v>
      </c>
      <c r="E24" s="28" t="s">
        <v>575</v>
      </c>
      <c r="F24" s="87">
        <v>90000</v>
      </c>
      <c r="G24" s="29">
        <v>251.08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44636</v>
      </c>
      <c r="B25" s="29">
        <v>539986</v>
      </c>
      <c r="C25" s="28" t="s">
        <v>1108</v>
      </c>
      <c r="D25" s="28" t="s">
        <v>1111</v>
      </c>
      <c r="E25" s="28" t="s">
        <v>574</v>
      </c>
      <c r="F25" s="87">
        <v>89084</v>
      </c>
      <c r="G25" s="29">
        <v>251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44636</v>
      </c>
      <c r="B26" s="29">
        <v>539986</v>
      </c>
      <c r="C26" s="28" t="s">
        <v>1108</v>
      </c>
      <c r="D26" s="28" t="s">
        <v>1111</v>
      </c>
      <c r="E26" s="28" t="s">
        <v>575</v>
      </c>
      <c r="F26" s="87">
        <v>88819</v>
      </c>
      <c r="G26" s="29">
        <v>280.49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44636</v>
      </c>
      <c r="B27" s="29">
        <v>512379</v>
      </c>
      <c r="C27" s="28" t="s">
        <v>1112</v>
      </c>
      <c r="D27" s="28" t="s">
        <v>1113</v>
      </c>
      <c r="E27" s="28" t="s">
        <v>574</v>
      </c>
      <c r="F27" s="87">
        <v>1845993</v>
      </c>
      <c r="G27" s="29">
        <v>11.39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44636</v>
      </c>
      <c r="B28" s="29">
        <v>512379</v>
      </c>
      <c r="C28" s="28" t="s">
        <v>1112</v>
      </c>
      <c r="D28" s="28" t="s">
        <v>1113</v>
      </c>
      <c r="E28" s="28" t="s">
        <v>575</v>
      </c>
      <c r="F28" s="87">
        <v>100000</v>
      </c>
      <c r="G28" s="29">
        <v>12.27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44636</v>
      </c>
      <c r="B29" s="29">
        <v>539559</v>
      </c>
      <c r="C29" s="28" t="s">
        <v>1114</v>
      </c>
      <c r="D29" s="28" t="s">
        <v>1115</v>
      </c>
      <c r="E29" s="28" t="s">
        <v>574</v>
      </c>
      <c r="F29" s="87">
        <v>17422</v>
      </c>
      <c r="G29" s="29">
        <v>14.35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44636</v>
      </c>
      <c r="B30" s="29">
        <v>539405</v>
      </c>
      <c r="C30" s="28" t="s">
        <v>1015</v>
      </c>
      <c r="D30" s="28" t="s">
        <v>1044</v>
      </c>
      <c r="E30" s="28" t="s">
        <v>575</v>
      </c>
      <c r="F30" s="87">
        <v>23000</v>
      </c>
      <c r="G30" s="29">
        <v>19.600000000000001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44636</v>
      </c>
      <c r="B31" s="29">
        <v>539032</v>
      </c>
      <c r="C31" s="28" t="s">
        <v>1116</v>
      </c>
      <c r="D31" s="28" t="s">
        <v>1117</v>
      </c>
      <c r="E31" s="28" t="s">
        <v>575</v>
      </c>
      <c r="F31" s="87">
        <v>50000</v>
      </c>
      <c r="G31" s="29">
        <v>9.25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44636</v>
      </c>
      <c r="B32" s="29">
        <v>539032</v>
      </c>
      <c r="C32" s="28" t="s">
        <v>1116</v>
      </c>
      <c r="D32" s="28" t="s">
        <v>1118</v>
      </c>
      <c r="E32" s="28" t="s">
        <v>574</v>
      </c>
      <c r="F32" s="87">
        <v>58372</v>
      </c>
      <c r="G32" s="29">
        <v>9.2200000000000006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44636</v>
      </c>
      <c r="B33" s="29">
        <v>539032</v>
      </c>
      <c r="C33" s="28" t="s">
        <v>1116</v>
      </c>
      <c r="D33" s="28" t="s">
        <v>1118</v>
      </c>
      <c r="E33" s="28" t="s">
        <v>575</v>
      </c>
      <c r="F33" s="87">
        <v>2971</v>
      </c>
      <c r="G33" s="29">
        <v>9.43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44636</v>
      </c>
      <c r="B34" s="29">
        <v>540614</v>
      </c>
      <c r="C34" s="28" t="s">
        <v>1119</v>
      </c>
      <c r="D34" s="28" t="s">
        <v>1120</v>
      </c>
      <c r="E34" s="28" t="s">
        <v>574</v>
      </c>
      <c r="F34" s="87">
        <v>433356</v>
      </c>
      <c r="G34" s="29">
        <v>6.7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44636</v>
      </c>
      <c r="B35" s="29">
        <v>540614</v>
      </c>
      <c r="C35" s="28" t="s">
        <v>1119</v>
      </c>
      <c r="D35" s="28" t="s">
        <v>1120</v>
      </c>
      <c r="E35" s="28" t="s">
        <v>575</v>
      </c>
      <c r="F35" s="87">
        <v>656317</v>
      </c>
      <c r="G35" s="29">
        <v>6.61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44636</v>
      </c>
      <c r="B36" s="29">
        <v>540614</v>
      </c>
      <c r="C36" s="28" t="s">
        <v>1119</v>
      </c>
      <c r="D36" s="28" t="s">
        <v>1121</v>
      </c>
      <c r="E36" s="28" t="s">
        <v>574</v>
      </c>
      <c r="F36" s="87">
        <v>275000</v>
      </c>
      <c r="G36" s="29">
        <v>6.93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44636</v>
      </c>
      <c r="B37" s="29">
        <v>540614</v>
      </c>
      <c r="C37" s="28" t="s">
        <v>1119</v>
      </c>
      <c r="D37" s="28" t="s">
        <v>1122</v>
      </c>
      <c r="E37" s="28" t="s">
        <v>574</v>
      </c>
      <c r="F37" s="87">
        <v>814635</v>
      </c>
      <c r="G37" s="29">
        <v>6.44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44636</v>
      </c>
      <c r="B38" s="29">
        <v>540614</v>
      </c>
      <c r="C38" s="28" t="s">
        <v>1119</v>
      </c>
      <c r="D38" s="28" t="s">
        <v>1122</v>
      </c>
      <c r="E38" s="28" t="s">
        <v>575</v>
      </c>
      <c r="F38" s="87">
        <v>548405</v>
      </c>
      <c r="G38" s="29">
        <v>6.74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44636</v>
      </c>
      <c r="B39" s="29">
        <v>540614</v>
      </c>
      <c r="C39" s="28" t="s">
        <v>1119</v>
      </c>
      <c r="D39" s="28" t="s">
        <v>981</v>
      </c>
      <c r="E39" s="28" t="s">
        <v>574</v>
      </c>
      <c r="F39" s="87">
        <v>8777</v>
      </c>
      <c r="G39" s="29">
        <v>6.6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44636</v>
      </c>
      <c r="B40" s="29">
        <v>540614</v>
      </c>
      <c r="C40" s="28" t="s">
        <v>1119</v>
      </c>
      <c r="D40" s="28" t="s">
        <v>981</v>
      </c>
      <c r="E40" s="28" t="s">
        <v>575</v>
      </c>
      <c r="F40" s="87">
        <v>823698</v>
      </c>
      <c r="G40" s="29">
        <v>6.27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44636</v>
      </c>
      <c r="B41" s="29">
        <v>540936</v>
      </c>
      <c r="C41" s="28" t="s">
        <v>1123</v>
      </c>
      <c r="D41" s="28" t="s">
        <v>1124</v>
      </c>
      <c r="E41" s="28" t="s">
        <v>574</v>
      </c>
      <c r="F41" s="87">
        <v>75000</v>
      </c>
      <c r="G41" s="29">
        <v>15.07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44636</v>
      </c>
      <c r="B42" s="29">
        <v>540936</v>
      </c>
      <c r="C42" s="28" t="s">
        <v>1123</v>
      </c>
      <c r="D42" s="28" t="s">
        <v>1125</v>
      </c>
      <c r="E42" s="28" t="s">
        <v>574</v>
      </c>
      <c r="F42" s="87">
        <v>39394</v>
      </c>
      <c r="G42" s="29">
        <v>15.09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44636</v>
      </c>
      <c r="B43" s="29">
        <v>540936</v>
      </c>
      <c r="C43" s="28" t="s">
        <v>1123</v>
      </c>
      <c r="D43" s="28" t="s">
        <v>1125</v>
      </c>
      <c r="E43" s="28" t="s">
        <v>575</v>
      </c>
      <c r="F43" s="87">
        <v>136241</v>
      </c>
      <c r="G43" s="29">
        <v>15.12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44636</v>
      </c>
      <c r="B44" s="29">
        <v>515145</v>
      </c>
      <c r="C44" s="28" t="s">
        <v>1126</v>
      </c>
      <c r="D44" s="28" t="s">
        <v>1127</v>
      </c>
      <c r="E44" s="28" t="s">
        <v>575</v>
      </c>
      <c r="F44" s="87">
        <v>693104</v>
      </c>
      <c r="G44" s="29">
        <v>11.61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44636</v>
      </c>
      <c r="B45" s="29">
        <v>521005</v>
      </c>
      <c r="C45" s="28" t="s">
        <v>1128</v>
      </c>
      <c r="D45" s="28" t="s">
        <v>1129</v>
      </c>
      <c r="E45" s="28" t="s">
        <v>575</v>
      </c>
      <c r="F45" s="87">
        <v>44512</v>
      </c>
      <c r="G45" s="29">
        <v>5.67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44636</v>
      </c>
      <c r="B46" s="29">
        <v>521005</v>
      </c>
      <c r="C46" s="28" t="s">
        <v>1128</v>
      </c>
      <c r="D46" s="28" t="s">
        <v>1130</v>
      </c>
      <c r="E46" s="28" t="s">
        <v>574</v>
      </c>
      <c r="F46" s="87">
        <v>20000</v>
      </c>
      <c r="G46" s="29">
        <v>5.67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44636</v>
      </c>
      <c r="B47" s="29">
        <v>541983</v>
      </c>
      <c r="C47" s="28" t="s">
        <v>1031</v>
      </c>
      <c r="D47" s="28" t="s">
        <v>1075</v>
      </c>
      <c r="E47" s="28" t="s">
        <v>575</v>
      </c>
      <c r="F47" s="87">
        <v>59000</v>
      </c>
      <c r="G47" s="29">
        <v>12.63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44636</v>
      </c>
      <c r="B48" s="29">
        <v>514312</v>
      </c>
      <c r="C48" s="28" t="s">
        <v>1131</v>
      </c>
      <c r="D48" s="28" t="s">
        <v>1132</v>
      </c>
      <c r="E48" s="28" t="s">
        <v>574</v>
      </c>
      <c r="F48" s="87">
        <v>30006</v>
      </c>
      <c r="G48" s="29">
        <v>18.55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44636</v>
      </c>
      <c r="B49" s="29">
        <v>514312</v>
      </c>
      <c r="C49" s="28" t="s">
        <v>1131</v>
      </c>
      <c r="D49" s="28" t="s">
        <v>1133</v>
      </c>
      <c r="E49" s="28" t="s">
        <v>575</v>
      </c>
      <c r="F49" s="87">
        <v>179500</v>
      </c>
      <c r="G49" s="29">
        <v>17.329999999999998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44636</v>
      </c>
      <c r="B50" s="29">
        <v>514312</v>
      </c>
      <c r="C50" s="28" t="s">
        <v>1131</v>
      </c>
      <c r="D50" s="28" t="s">
        <v>1134</v>
      </c>
      <c r="E50" s="28" t="s">
        <v>574</v>
      </c>
      <c r="F50" s="87">
        <v>76600</v>
      </c>
      <c r="G50" s="29">
        <v>17.350000000000001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44636</v>
      </c>
      <c r="B51" s="29">
        <v>514312</v>
      </c>
      <c r="C51" s="28" t="s">
        <v>1131</v>
      </c>
      <c r="D51" s="28" t="s">
        <v>1135</v>
      </c>
      <c r="E51" s="28" t="s">
        <v>574</v>
      </c>
      <c r="F51" s="87">
        <v>85000</v>
      </c>
      <c r="G51" s="29">
        <v>17.149999999999999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44636</v>
      </c>
      <c r="B52" s="29">
        <v>535730</v>
      </c>
      <c r="C52" s="28" t="s">
        <v>1136</v>
      </c>
      <c r="D52" s="28" t="s">
        <v>1137</v>
      </c>
      <c r="E52" s="28" t="s">
        <v>574</v>
      </c>
      <c r="F52" s="87">
        <v>2</v>
      </c>
      <c r="G52" s="29">
        <v>4.57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44636</v>
      </c>
      <c r="B53" s="29">
        <v>535730</v>
      </c>
      <c r="C53" s="28" t="s">
        <v>1136</v>
      </c>
      <c r="D53" s="28" t="s">
        <v>1137</v>
      </c>
      <c r="E53" s="28" t="s">
        <v>575</v>
      </c>
      <c r="F53" s="87">
        <v>759000</v>
      </c>
      <c r="G53" s="29">
        <v>4.3899999999999997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44636</v>
      </c>
      <c r="B54" s="29">
        <v>535730</v>
      </c>
      <c r="C54" s="28" t="s">
        <v>1136</v>
      </c>
      <c r="D54" s="28" t="s">
        <v>1074</v>
      </c>
      <c r="E54" s="28" t="s">
        <v>575</v>
      </c>
      <c r="F54" s="87">
        <v>1200000</v>
      </c>
      <c r="G54" s="29">
        <v>4.78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44636</v>
      </c>
      <c r="B55" s="29">
        <v>535730</v>
      </c>
      <c r="C55" s="28" t="s">
        <v>1136</v>
      </c>
      <c r="D55" s="28" t="s">
        <v>1138</v>
      </c>
      <c r="E55" s="28" t="s">
        <v>574</v>
      </c>
      <c r="F55" s="87">
        <v>530000</v>
      </c>
      <c r="G55" s="29">
        <v>4.4000000000000004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44636</v>
      </c>
      <c r="B56" s="29">
        <v>535730</v>
      </c>
      <c r="C56" s="28" t="s">
        <v>1136</v>
      </c>
      <c r="D56" s="28" t="s">
        <v>1138</v>
      </c>
      <c r="E56" s="28" t="s">
        <v>575</v>
      </c>
      <c r="F56" s="87">
        <v>1530000</v>
      </c>
      <c r="G56" s="29">
        <v>4.78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44636</v>
      </c>
      <c r="B57" s="29">
        <v>535730</v>
      </c>
      <c r="C57" s="28" t="s">
        <v>1136</v>
      </c>
      <c r="D57" s="28" t="s">
        <v>981</v>
      </c>
      <c r="E57" s="28" t="s">
        <v>574</v>
      </c>
      <c r="F57" s="87">
        <v>1150010</v>
      </c>
      <c r="G57" s="29">
        <v>4.5999999999999996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44636</v>
      </c>
      <c r="B58" s="29">
        <v>535730</v>
      </c>
      <c r="C58" s="28" t="s">
        <v>1136</v>
      </c>
      <c r="D58" s="28" t="s">
        <v>981</v>
      </c>
      <c r="E58" s="28" t="s">
        <v>575</v>
      </c>
      <c r="F58" s="87">
        <v>2084891</v>
      </c>
      <c r="G58" s="29">
        <v>4.78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44636</v>
      </c>
      <c r="B59" s="29">
        <v>539910</v>
      </c>
      <c r="C59" s="28" t="s">
        <v>1139</v>
      </c>
      <c r="D59" s="28" t="s">
        <v>1140</v>
      </c>
      <c r="E59" s="28" t="s">
        <v>574</v>
      </c>
      <c r="F59" s="87">
        <v>310249</v>
      </c>
      <c r="G59" s="29">
        <v>7.23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44636</v>
      </c>
      <c r="B60" s="29">
        <v>539910</v>
      </c>
      <c r="C60" s="28" t="s">
        <v>1139</v>
      </c>
      <c r="D60" s="28" t="s">
        <v>1141</v>
      </c>
      <c r="E60" s="28" t="s">
        <v>574</v>
      </c>
      <c r="F60" s="87">
        <v>100000</v>
      </c>
      <c r="G60" s="29">
        <v>7.23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44636</v>
      </c>
      <c r="B61" s="29">
        <v>539910</v>
      </c>
      <c r="C61" s="28" t="s">
        <v>1139</v>
      </c>
      <c r="D61" s="28" t="s">
        <v>1142</v>
      </c>
      <c r="E61" s="28" t="s">
        <v>574</v>
      </c>
      <c r="F61" s="87">
        <v>100000</v>
      </c>
      <c r="G61" s="29">
        <v>7.23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44636</v>
      </c>
      <c r="B62" s="29">
        <v>539910</v>
      </c>
      <c r="C62" s="28" t="s">
        <v>1139</v>
      </c>
      <c r="D62" s="28" t="s">
        <v>1143</v>
      </c>
      <c r="E62" s="28" t="s">
        <v>575</v>
      </c>
      <c r="F62" s="87">
        <v>510000</v>
      </c>
      <c r="G62" s="29">
        <v>7.23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44636</v>
      </c>
      <c r="B63" s="29">
        <v>540396</v>
      </c>
      <c r="C63" s="28" t="s">
        <v>1144</v>
      </c>
      <c r="D63" s="28" t="s">
        <v>1145</v>
      </c>
      <c r="E63" s="28" t="s">
        <v>574</v>
      </c>
      <c r="F63" s="87">
        <v>180000</v>
      </c>
      <c r="G63" s="29">
        <v>74.290000000000006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44636</v>
      </c>
      <c r="B64" s="29">
        <v>540396</v>
      </c>
      <c r="C64" s="28" t="s">
        <v>1144</v>
      </c>
      <c r="D64" s="28" t="s">
        <v>1146</v>
      </c>
      <c r="E64" s="28" t="s">
        <v>575</v>
      </c>
      <c r="F64" s="87">
        <v>180000</v>
      </c>
      <c r="G64" s="29">
        <v>74.290000000000006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44636</v>
      </c>
      <c r="B65" s="29">
        <v>526622</v>
      </c>
      <c r="C65" s="28" t="s">
        <v>1076</v>
      </c>
      <c r="D65" s="28" t="s">
        <v>1138</v>
      </c>
      <c r="E65" s="28" t="s">
        <v>574</v>
      </c>
      <c r="F65" s="87">
        <v>2191000</v>
      </c>
      <c r="G65" s="29">
        <v>2.0099999999999998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44636</v>
      </c>
      <c r="B66" s="29">
        <v>526622</v>
      </c>
      <c r="C66" s="28" t="s">
        <v>1076</v>
      </c>
      <c r="D66" s="28" t="s">
        <v>1138</v>
      </c>
      <c r="E66" s="28" t="s">
        <v>575</v>
      </c>
      <c r="F66" s="87">
        <v>706703</v>
      </c>
      <c r="G66" s="29">
        <v>2.04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44636</v>
      </c>
      <c r="B67" s="29">
        <v>526622</v>
      </c>
      <c r="C67" s="28" t="s">
        <v>1076</v>
      </c>
      <c r="D67" s="28" t="s">
        <v>981</v>
      </c>
      <c r="E67" s="28" t="s">
        <v>574</v>
      </c>
      <c r="F67" s="87">
        <v>4700008</v>
      </c>
      <c r="G67" s="29">
        <v>2.0499999999999998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44636</v>
      </c>
      <c r="B68" s="29">
        <v>526622</v>
      </c>
      <c r="C68" s="28" t="s">
        <v>1076</v>
      </c>
      <c r="D68" s="28" t="s">
        <v>981</v>
      </c>
      <c r="E68" s="28" t="s">
        <v>575</v>
      </c>
      <c r="F68" s="87">
        <v>3348008</v>
      </c>
      <c r="G68" s="29">
        <v>2.19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44636</v>
      </c>
      <c r="B69" s="29">
        <v>543262</v>
      </c>
      <c r="C69" s="28" t="s">
        <v>1147</v>
      </c>
      <c r="D69" s="28" t="s">
        <v>1148</v>
      </c>
      <c r="E69" s="28" t="s">
        <v>575</v>
      </c>
      <c r="F69" s="87">
        <v>15000</v>
      </c>
      <c r="G69" s="29">
        <v>39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44636</v>
      </c>
      <c r="B70" s="29">
        <v>543194</v>
      </c>
      <c r="C70" s="28" t="s">
        <v>1149</v>
      </c>
      <c r="D70" s="28" t="s">
        <v>1150</v>
      </c>
      <c r="E70" s="28" t="s">
        <v>574</v>
      </c>
      <c r="F70" s="87">
        <v>1500</v>
      </c>
      <c r="G70" s="29">
        <v>701.76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44636</v>
      </c>
      <c r="B71" s="29">
        <v>543194</v>
      </c>
      <c r="C71" s="28" t="s">
        <v>1149</v>
      </c>
      <c r="D71" s="28" t="s">
        <v>1150</v>
      </c>
      <c r="E71" s="28" t="s">
        <v>575</v>
      </c>
      <c r="F71" s="87">
        <v>4200</v>
      </c>
      <c r="G71" s="29">
        <v>708.7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44636</v>
      </c>
      <c r="B72" s="29">
        <v>517230</v>
      </c>
      <c r="C72" s="28" t="s">
        <v>1151</v>
      </c>
      <c r="D72" s="28" t="s">
        <v>1152</v>
      </c>
      <c r="E72" s="28" t="s">
        <v>575</v>
      </c>
      <c r="F72" s="87">
        <v>100000</v>
      </c>
      <c r="G72" s="29">
        <v>6.62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44636</v>
      </c>
      <c r="B73" s="29">
        <v>517230</v>
      </c>
      <c r="C73" s="28" t="s">
        <v>1151</v>
      </c>
      <c r="D73" s="28" t="s">
        <v>1153</v>
      </c>
      <c r="E73" s="28" t="s">
        <v>574</v>
      </c>
      <c r="F73" s="87">
        <v>70003</v>
      </c>
      <c r="G73" s="29">
        <v>6.62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44636</v>
      </c>
      <c r="B74" s="29">
        <v>517230</v>
      </c>
      <c r="C74" s="28" t="s">
        <v>1151</v>
      </c>
      <c r="D74" s="28" t="s">
        <v>1154</v>
      </c>
      <c r="E74" s="28" t="s">
        <v>574</v>
      </c>
      <c r="F74" s="87">
        <v>61005</v>
      </c>
      <c r="G74" s="29">
        <v>6.62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44636</v>
      </c>
      <c r="B75" s="29">
        <v>517230</v>
      </c>
      <c r="C75" s="28" t="s">
        <v>1151</v>
      </c>
      <c r="D75" s="28" t="s">
        <v>1154</v>
      </c>
      <c r="E75" s="28" t="s">
        <v>575</v>
      </c>
      <c r="F75" s="87">
        <v>8272</v>
      </c>
      <c r="G75" s="29">
        <v>6.62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44636</v>
      </c>
      <c r="B76" s="29">
        <v>537254</v>
      </c>
      <c r="C76" s="28" t="s">
        <v>1155</v>
      </c>
      <c r="D76" s="28" t="s">
        <v>1156</v>
      </c>
      <c r="E76" s="28" t="s">
        <v>574</v>
      </c>
      <c r="F76" s="87">
        <v>151000</v>
      </c>
      <c r="G76" s="29">
        <v>8.19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44636</v>
      </c>
      <c r="B77" s="29">
        <v>537254</v>
      </c>
      <c r="C77" s="28" t="s">
        <v>1155</v>
      </c>
      <c r="D77" s="28" t="s">
        <v>1157</v>
      </c>
      <c r="E77" s="28" t="s">
        <v>575</v>
      </c>
      <c r="F77" s="87">
        <v>151000</v>
      </c>
      <c r="G77" s="29">
        <v>8.19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44636</v>
      </c>
      <c r="B78" s="29">
        <v>519191</v>
      </c>
      <c r="C78" s="28" t="s">
        <v>1077</v>
      </c>
      <c r="D78" s="28" t="s">
        <v>1073</v>
      </c>
      <c r="E78" s="28" t="s">
        <v>575</v>
      </c>
      <c r="F78" s="87">
        <v>27256</v>
      </c>
      <c r="G78" s="29">
        <v>16.239999999999998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44636</v>
      </c>
      <c r="B79" s="29">
        <v>519191</v>
      </c>
      <c r="C79" s="28" t="s">
        <v>1077</v>
      </c>
      <c r="D79" s="28" t="s">
        <v>1045</v>
      </c>
      <c r="E79" s="28" t="s">
        <v>574</v>
      </c>
      <c r="F79" s="87">
        <v>26404</v>
      </c>
      <c r="G79" s="29">
        <v>16.440000000000001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44636</v>
      </c>
      <c r="B80" s="29">
        <v>519191</v>
      </c>
      <c r="C80" s="28" t="s">
        <v>1077</v>
      </c>
      <c r="D80" s="28" t="s">
        <v>1045</v>
      </c>
      <c r="E80" s="28" t="s">
        <v>575</v>
      </c>
      <c r="F80" s="87">
        <v>26404</v>
      </c>
      <c r="G80" s="29">
        <v>16.559999999999999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44636</v>
      </c>
      <c r="B81" s="29">
        <v>519191</v>
      </c>
      <c r="C81" s="28" t="s">
        <v>1077</v>
      </c>
      <c r="D81" s="28" t="s">
        <v>1158</v>
      </c>
      <c r="E81" s="28" t="s">
        <v>574</v>
      </c>
      <c r="F81" s="87">
        <v>105000</v>
      </c>
      <c r="G81" s="29">
        <v>16.75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44636</v>
      </c>
      <c r="B82" s="29">
        <v>530617</v>
      </c>
      <c r="C82" s="28" t="s">
        <v>1159</v>
      </c>
      <c r="D82" s="28" t="s">
        <v>1160</v>
      </c>
      <c r="E82" s="28" t="s">
        <v>575</v>
      </c>
      <c r="F82" s="87">
        <v>26000</v>
      </c>
      <c r="G82" s="29">
        <v>37.6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44636</v>
      </c>
      <c r="B83" s="29">
        <v>524727</v>
      </c>
      <c r="C83" s="28" t="s">
        <v>1161</v>
      </c>
      <c r="D83" s="28" t="s">
        <v>1162</v>
      </c>
      <c r="E83" s="28" t="s">
        <v>575</v>
      </c>
      <c r="F83" s="87">
        <v>76040</v>
      </c>
      <c r="G83" s="29">
        <v>15.5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44636</v>
      </c>
      <c r="B84" s="29">
        <v>524727</v>
      </c>
      <c r="C84" s="28" t="s">
        <v>1161</v>
      </c>
      <c r="D84" s="28" t="s">
        <v>1163</v>
      </c>
      <c r="E84" s="28" t="s">
        <v>574</v>
      </c>
      <c r="F84" s="87">
        <v>76439</v>
      </c>
      <c r="G84" s="29">
        <v>15.5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44636</v>
      </c>
      <c r="B85" s="29">
        <v>538875</v>
      </c>
      <c r="C85" s="28" t="s">
        <v>1164</v>
      </c>
      <c r="D85" s="28" t="s">
        <v>1165</v>
      </c>
      <c r="E85" s="28" t="s">
        <v>575</v>
      </c>
      <c r="F85" s="87">
        <v>51000</v>
      </c>
      <c r="G85" s="29">
        <v>20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44636</v>
      </c>
      <c r="B86" s="29">
        <v>512499</v>
      </c>
      <c r="C86" s="28" t="s">
        <v>1166</v>
      </c>
      <c r="D86" s="28" t="s">
        <v>1074</v>
      </c>
      <c r="E86" s="28" t="s">
        <v>575</v>
      </c>
      <c r="F86" s="87">
        <v>6270000</v>
      </c>
      <c r="G86" s="29">
        <v>1.06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44636</v>
      </c>
      <c r="B87" s="29">
        <v>512499</v>
      </c>
      <c r="C87" s="28" t="s">
        <v>1166</v>
      </c>
      <c r="D87" s="28" t="s">
        <v>1167</v>
      </c>
      <c r="E87" s="28" t="s">
        <v>574</v>
      </c>
      <c r="F87" s="87">
        <v>531791</v>
      </c>
      <c r="G87" s="29">
        <v>1.06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44636</v>
      </c>
      <c r="B88" s="29">
        <v>512499</v>
      </c>
      <c r="C88" s="28" t="s">
        <v>1166</v>
      </c>
      <c r="D88" s="28" t="s">
        <v>981</v>
      </c>
      <c r="E88" s="28" t="s">
        <v>574</v>
      </c>
      <c r="F88" s="87">
        <v>1900000</v>
      </c>
      <c r="G88" s="29">
        <v>1.06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44636</v>
      </c>
      <c r="B89" s="29">
        <v>512499</v>
      </c>
      <c r="C89" s="28" t="s">
        <v>1166</v>
      </c>
      <c r="D89" s="28" t="s">
        <v>1167</v>
      </c>
      <c r="E89" s="28" t="s">
        <v>575</v>
      </c>
      <c r="F89" s="87">
        <v>8139997</v>
      </c>
      <c r="G89" s="29">
        <v>1.06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44636</v>
      </c>
      <c r="B90" s="29">
        <v>512499</v>
      </c>
      <c r="C90" s="28" t="s">
        <v>1166</v>
      </c>
      <c r="D90" s="28" t="s">
        <v>981</v>
      </c>
      <c r="E90" s="28" t="s">
        <v>575</v>
      </c>
      <c r="F90" s="87">
        <v>9682773</v>
      </c>
      <c r="G90" s="29">
        <v>1.06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44636</v>
      </c>
      <c r="B91" s="29">
        <v>542025</v>
      </c>
      <c r="C91" s="28" t="s">
        <v>1168</v>
      </c>
      <c r="D91" s="28" t="s">
        <v>1138</v>
      </c>
      <c r="E91" s="28" t="s">
        <v>574</v>
      </c>
      <c r="F91" s="87">
        <v>2592000</v>
      </c>
      <c r="G91" s="29">
        <v>1.33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44636</v>
      </c>
      <c r="B92" s="29">
        <v>542025</v>
      </c>
      <c r="C92" s="28" t="s">
        <v>1168</v>
      </c>
      <c r="D92" s="28" t="s">
        <v>1138</v>
      </c>
      <c r="E92" s="28" t="s">
        <v>575</v>
      </c>
      <c r="F92" s="87">
        <v>2592000</v>
      </c>
      <c r="G92" s="29">
        <v>1.4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44636</v>
      </c>
      <c r="B93" s="29">
        <v>542025</v>
      </c>
      <c r="C93" s="28" t="s">
        <v>1168</v>
      </c>
      <c r="D93" s="28" t="s">
        <v>981</v>
      </c>
      <c r="E93" s="28" t="s">
        <v>574</v>
      </c>
      <c r="F93" s="87">
        <v>672000</v>
      </c>
      <c r="G93" s="29">
        <v>1.4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44636</v>
      </c>
      <c r="B94" s="29">
        <v>542025</v>
      </c>
      <c r="C94" s="28" t="s">
        <v>1168</v>
      </c>
      <c r="D94" s="28" t="s">
        <v>981</v>
      </c>
      <c r="E94" s="28" t="s">
        <v>575</v>
      </c>
      <c r="F94" s="87">
        <v>1152000</v>
      </c>
      <c r="G94" s="29">
        <v>1.28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44636</v>
      </c>
      <c r="B95" s="29">
        <v>512359</v>
      </c>
      <c r="C95" s="28" t="s">
        <v>1169</v>
      </c>
      <c r="D95" s="28" t="s">
        <v>1170</v>
      </c>
      <c r="E95" s="28" t="s">
        <v>574</v>
      </c>
      <c r="F95" s="87">
        <v>1067419</v>
      </c>
      <c r="G95" s="29">
        <v>0.84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44636</v>
      </c>
      <c r="B96" s="29">
        <v>512359</v>
      </c>
      <c r="C96" s="28" t="s">
        <v>1169</v>
      </c>
      <c r="D96" s="28" t="s">
        <v>1170</v>
      </c>
      <c r="E96" s="28" t="s">
        <v>575</v>
      </c>
      <c r="F96" s="87">
        <v>1482000</v>
      </c>
      <c r="G96" s="29">
        <v>0.89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44636</v>
      </c>
      <c r="B97" s="29">
        <v>539310</v>
      </c>
      <c r="C97" s="28" t="s">
        <v>1171</v>
      </c>
      <c r="D97" s="28" t="s">
        <v>1122</v>
      </c>
      <c r="E97" s="28" t="s">
        <v>574</v>
      </c>
      <c r="F97" s="87">
        <v>100000</v>
      </c>
      <c r="G97" s="29">
        <v>58.4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44636</v>
      </c>
      <c r="B98" s="29">
        <v>539310</v>
      </c>
      <c r="C98" s="28" t="s">
        <v>1171</v>
      </c>
      <c r="D98" s="28" t="s">
        <v>1122</v>
      </c>
      <c r="E98" s="28" t="s">
        <v>575</v>
      </c>
      <c r="F98" s="87">
        <v>380000</v>
      </c>
      <c r="G98" s="29">
        <v>60.59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44636</v>
      </c>
      <c r="B99" s="29">
        <v>543310</v>
      </c>
      <c r="C99" s="28" t="s">
        <v>1172</v>
      </c>
      <c r="D99" s="28" t="s">
        <v>1173</v>
      </c>
      <c r="E99" s="28" t="s">
        <v>575</v>
      </c>
      <c r="F99" s="87">
        <v>10000</v>
      </c>
      <c r="G99" s="29">
        <v>61.14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44636</v>
      </c>
      <c r="B100" s="29">
        <v>531025</v>
      </c>
      <c r="C100" s="28" t="s">
        <v>1174</v>
      </c>
      <c r="D100" s="28" t="s">
        <v>981</v>
      </c>
      <c r="E100" s="28" t="s">
        <v>574</v>
      </c>
      <c r="F100" s="87">
        <v>817317</v>
      </c>
      <c r="G100" s="29">
        <v>3.43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44636</v>
      </c>
      <c r="B101" s="29">
        <v>531025</v>
      </c>
      <c r="C101" s="28" t="s">
        <v>1174</v>
      </c>
      <c r="D101" s="28" t="s">
        <v>981</v>
      </c>
      <c r="E101" s="28" t="s">
        <v>575</v>
      </c>
      <c r="F101" s="87">
        <v>655417</v>
      </c>
      <c r="G101" s="29">
        <v>3.69</v>
      </c>
      <c r="H101" s="29" t="s">
        <v>311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44636</v>
      </c>
      <c r="B102" s="29" t="s">
        <v>1046</v>
      </c>
      <c r="C102" s="28" t="s">
        <v>1047</v>
      </c>
      <c r="D102" s="28" t="s">
        <v>1175</v>
      </c>
      <c r="E102" s="28" t="s">
        <v>574</v>
      </c>
      <c r="F102" s="87">
        <v>16800</v>
      </c>
      <c r="G102" s="29">
        <v>447.84</v>
      </c>
      <c r="H102" s="29" t="s">
        <v>853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44636</v>
      </c>
      <c r="B103" s="29" t="s">
        <v>1176</v>
      </c>
      <c r="C103" s="28" t="s">
        <v>1177</v>
      </c>
      <c r="D103" s="28" t="s">
        <v>1178</v>
      </c>
      <c r="E103" s="28" t="s">
        <v>574</v>
      </c>
      <c r="F103" s="87">
        <v>66000</v>
      </c>
      <c r="G103" s="29">
        <v>15.45</v>
      </c>
      <c r="H103" s="29" t="s">
        <v>853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44636</v>
      </c>
      <c r="B104" s="29" t="s">
        <v>1179</v>
      </c>
      <c r="C104" s="28" t="s">
        <v>1180</v>
      </c>
      <c r="D104" s="28" t="s">
        <v>1181</v>
      </c>
      <c r="E104" s="28" t="s">
        <v>574</v>
      </c>
      <c r="F104" s="87">
        <v>1389289</v>
      </c>
      <c r="G104" s="29">
        <v>10.95</v>
      </c>
      <c r="H104" s="29" t="s">
        <v>853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44636</v>
      </c>
      <c r="B105" s="29" t="s">
        <v>1126</v>
      </c>
      <c r="C105" s="28" t="s">
        <v>1182</v>
      </c>
      <c r="D105" s="28" t="s">
        <v>1183</v>
      </c>
      <c r="E105" s="28" t="s">
        <v>574</v>
      </c>
      <c r="F105" s="87">
        <v>600000</v>
      </c>
      <c r="G105" s="29">
        <v>11.65</v>
      </c>
      <c r="H105" s="29" t="s">
        <v>853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44636</v>
      </c>
      <c r="B106" s="29" t="s">
        <v>1078</v>
      </c>
      <c r="C106" s="28" t="s">
        <v>1079</v>
      </c>
      <c r="D106" s="28" t="s">
        <v>1184</v>
      </c>
      <c r="E106" s="28" t="s">
        <v>574</v>
      </c>
      <c r="F106" s="87">
        <v>6610718</v>
      </c>
      <c r="G106" s="29">
        <v>4.2300000000000004</v>
      </c>
      <c r="H106" s="29" t="s">
        <v>853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44636</v>
      </c>
      <c r="B107" s="29" t="s">
        <v>1078</v>
      </c>
      <c r="C107" s="28" t="s">
        <v>1079</v>
      </c>
      <c r="D107" s="28" t="s">
        <v>981</v>
      </c>
      <c r="E107" s="28" t="s">
        <v>574</v>
      </c>
      <c r="F107" s="87">
        <v>5000001</v>
      </c>
      <c r="G107" s="29">
        <v>4.0999999999999996</v>
      </c>
      <c r="H107" s="29" t="s">
        <v>853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44636</v>
      </c>
      <c r="B108" s="29" t="s">
        <v>1185</v>
      </c>
      <c r="C108" s="28" t="s">
        <v>1186</v>
      </c>
      <c r="D108" s="28" t="s">
        <v>983</v>
      </c>
      <c r="E108" s="28" t="s">
        <v>574</v>
      </c>
      <c r="F108" s="87">
        <v>3290996</v>
      </c>
      <c r="G108" s="29">
        <v>621.5</v>
      </c>
      <c r="H108" s="29" t="s">
        <v>853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44636</v>
      </c>
      <c r="B109" s="29" t="s">
        <v>1187</v>
      </c>
      <c r="C109" s="28" t="s">
        <v>1188</v>
      </c>
      <c r="D109" s="28" t="s">
        <v>1189</v>
      </c>
      <c r="E109" s="28" t="s">
        <v>574</v>
      </c>
      <c r="F109" s="87">
        <v>42000</v>
      </c>
      <c r="G109" s="29">
        <v>70.5</v>
      </c>
      <c r="H109" s="29" t="s">
        <v>853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44636</v>
      </c>
      <c r="B110" s="29" t="s">
        <v>1187</v>
      </c>
      <c r="C110" s="28" t="s">
        <v>1188</v>
      </c>
      <c r="D110" s="28" t="s">
        <v>1190</v>
      </c>
      <c r="E110" s="28" t="s">
        <v>574</v>
      </c>
      <c r="F110" s="87">
        <v>42000</v>
      </c>
      <c r="G110" s="29">
        <v>70.5</v>
      </c>
      <c r="H110" s="29" t="s">
        <v>853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44636</v>
      </c>
      <c r="B111" s="29" t="s">
        <v>1187</v>
      </c>
      <c r="C111" s="28" t="s">
        <v>1188</v>
      </c>
      <c r="D111" s="28" t="s">
        <v>1191</v>
      </c>
      <c r="E111" s="28" t="s">
        <v>574</v>
      </c>
      <c r="F111" s="87">
        <v>42000</v>
      </c>
      <c r="G111" s="29">
        <v>70.5</v>
      </c>
      <c r="H111" s="29" t="s">
        <v>853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44636</v>
      </c>
      <c r="B112" s="29" t="s">
        <v>1187</v>
      </c>
      <c r="C112" s="28" t="s">
        <v>1188</v>
      </c>
      <c r="D112" s="28" t="s">
        <v>1192</v>
      </c>
      <c r="E112" s="28" t="s">
        <v>574</v>
      </c>
      <c r="F112" s="87">
        <v>42000</v>
      </c>
      <c r="G112" s="29">
        <v>70.5</v>
      </c>
      <c r="H112" s="29" t="s">
        <v>853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44636</v>
      </c>
      <c r="B113" s="29" t="s">
        <v>1187</v>
      </c>
      <c r="C113" s="28" t="s">
        <v>1188</v>
      </c>
      <c r="D113" s="28" t="s">
        <v>1193</v>
      </c>
      <c r="E113" s="28" t="s">
        <v>574</v>
      </c>
      <c r="F113" s="87">
        <v>42000</v>
      </c>
      <c r="G113" s="29">
        <v>70.5</v>
      </c>
      <c r="H113" s="29" t="s">
        <v>853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44636</v>
      </c>
      <c r="B114" s="29" t="s">
        <v>1187</v>
      </c>
      <c r="C114" s="28" t="s">
        <v>1188</v>
      </c>
      <c r="D114" s="28" t="s">
        <v>1194</v>
      </c>
      <c r="E114" s="28" t="s">
        <v>574</v>
      </c>
      <c r="F114" s="87">
        <v>42000</v>
      </c>
      <c r="G114" s="29">
        <v>70.5</v>
      </c>
      <c r="H114" s="29" t="s">
        <v>853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44636</v>
      </c>
      <c r="B115" s="29" t="s">
        <v>1187</v>
      </c>
      <c r="C115" s="28" t="s">
        <v>1188</v>
      </c>
      <c r="D115" s="28" t="s">
        <v>1195</v>
      </c>
      <c r="E115" s="28" t="s">
        <v>574</v>
      </c>
      <c r="F115" s="87">
        <v>216000</v>
      </c>
      <c r="G115" s="29">
        <v>72</v>
      </c>
      <c r="H115" s="29" t="s">
        <v>853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44636</v>
      </c>
      <c r="B116" s="29" t="s">
        <v>1187</v>
      </c>
      <c r="C116" s="28" t="s">
        <v>1188</v>
      </c>
      <c r="D116" s="28" t="s">
        <v>1196</v>
      </c>
      <c r="E116" s="28" t="s">
        <v>574</v>
      </c>
      <c r="F116" s="87">
        <v>42000</v>
      </c>
      <c r="G116" s="29">
        <v>70.5</v>
      </c>
      <c r="H116" s="29" t="s">
        <v>853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44636</v>
      </c>
      <c r="B117" s="29" t="s">
        <v>1187</v>
      </c>
      <c r="C117" s="28" t="s">
        <v>1188</v>
      </c>
      <c r="D117" s="28" t="s">
        <v>1197</v>
      </c>
      <c r="E117" s="28" t="s">
        <v>574</v>
      </c>
      <c r="F117" s="87">
        <v>42000</v>
      </c>
      <c r="G117" s="29">
        <v>70.5</v>
      </c>
      <c r="H117" s="29" t="s">
        <v>853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44636</v>
      </c>
      <c r="B118" s="29" t="s">
        <v>1187</v>
      </c>
      <c r="C118" s="28" t="s">
        <v>1188</v>
      </c>
      <c r="D118" s="28" t="s">
        <v>1198</v>
      </c>
      <c r="E118" s="28" t="s">
        <v>574</v>
      </c>
      <c r="F118" s="87">
        <v>42000</v>
      </c>
      <c r="G118" s="29">
        <v>70.5</v>
      </c>
      <c r="H118" s="29" t="s">
        <v>853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44636</v>
      </c>
      <c r="B119" s="29" t="s">
        <v>1187</v>
      </c>
      <c r="C119" s="28" t="s">
        <v>1188</v>
      </c>
      <c r="D119" s="28" t="s">
        <v>1199</v>
      </c>
      <c r="E119" s="28" t="s">
        <v>574</v>
      </c>
      <c r="F119" s="87">
        <v>42000</v>
      </c>
      <c r="G119" s="29">
        <v>70.5</v>
      </c>
      <c r="H119" s="29" t="s">
        <v>853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44636</v>
      </c>
      <c r="B120" s="29" t="s">
        <v>1200</v>
      </c>
      <c r="C120" s="28" t="s">
        <v>1201</v>
      </c>
      <c r="D120" s="28" t="s">
        <v>878</v>
      </c>
      <c r="E120" s="28" t="s">
        <v>574</v>
      </c>
      <c r="F120" s="87">
        <v>163626</v>
      </c>
      <c r="G120" s="29">
        <v>158.08000000000001</v>
      </c>
      <c r="H120" s="29" t="s">
        <v>853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44636</v>
      </c>
      <c r="B121" s="29" t="s">
        <v>1200</v>
      </c>
      <c r="C121" s="28" t="s">
        <v>1201</v>
      </c>
      <c r="D121" s="28" t="s">
        <v>982</v>
      </c>
      <c r="E121" s="28" t="s">
        <v>574</v>
      </c>
      <c r="F121" s="87">
        <v>93493</v>
      </c>
      <c r="G121" s="29">
        <v>156.16</v>
      </c>
      <c r="H121" s="29" t="s">
        <v>853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44636</v>
      </c>
      <c r="B122" s="29" t="s">
        <v>1200</v>
      </c>
      <c r="C122" s="28" t="s">
        <v>1201</v>
      </c>
      <c r="D122" s="28" t="s">
        <v>983</v>
      </c>
      <c r="E122" s="28" t="s">
        <v>574</v>
      </c>
      <c r="F122" s="87">
        <v>191640</v>
      </c>
      <c r="G122" s="29">
        <v>157.13999999999999</v>
      </c>
      <c r="H122" s="29" t="s">
        <v>853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44636</v>
      </c>
      <c r="B123" s="29" t="s">
        <v>1200</v>
      </c>
      <c r="C123" s="28" t="s">
        <v>1201</v>
      </c>
      <c r="D123" s="28" t="s">
        <v>1202</v>
      </c>
      <c r="E123" s="28" t="s">
        <v>574</v>
      </c>
      <c r="F123" s="87">
        <v>151686</v>
      </c>
      <c r="G123" s="29">
        <v>159.19999999999999</v>
      </c>
      <c r="H123" s="29" t="s">
        <v>853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44636</v>
      </c>
      <c r="B124" s="29" t="s">
        <v>1052</v>
      </c>
      <c r="C124" s="28" t="s">
        <v>1053</v>
      </c>
      <c r="D124" s="28" t="s">
        <v>981</v>
      </c>
      <c r="E124" s="28" t="s">
        <v>574</v>
      </c>
      <c r="F124" s="87">
        <v>1500002</v>
      </c>
      <c r="G124" s="29">
        <v>1.9</v>
      </c>
      <c r="H124" s="29" t="s">
        <v>853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44636</v>
      </c>
      <c r="B125" s="29" t="s">
        <v>1052</v>
      </c>
      <c r="C125" s="28" t="s">
        <v>1053</v>
      </c>
      <c r="D125" s="28" t="s">
        <v>1203</v>
      </c>
      <c r="E125" s="28" t="s">
        <v>574</v>
      </c>
      <c r="F125" s="87">
        <v>1570000</v>
      </c>
      <c r="G125" s="29">
        <v>1.9</v>
      </c>
      <c r="H125" s="29" t="s">
        <v>853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44636</v>
      </c>
      <c r="B126" s="29" t="s">
        <v>1052</v>
      </c>
      <c r="C126" s="28" t="s">
        <v>1053</v>
      </c>
      <c r="D126" s="28" t="s">
        <v>1138</v>
      </c>
      <c r="E126" s="28" t="s">
        <v>574</v>
      </c>
      <c r="F126" s="87">
        <v>2599769</v>
      </c>
      <c r="G126" s="29">
        <v>1.94</v>
      </c>
      <c r="H126" s="29" t="s">
        <v>853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44636</v>
      </c>
      <c r="B127" s="29" t="s">
        <v>1204</v>
      </c>
      <c r="C127" s="28" t="s">
        <v>1205</v>
      </c>
      <c r="D127" s="28" t="s">
        <v>1048</v>
      </c>
      <c r="E127" s="28" t="s">
        <v>574</v>
      </c>
      <c r="F127" s="87">
        <v>100000</v>
      </c>
      <c r="G127" s="29">
        <v>90.91</v>
      </c>
      <c r="H127" s="29" t="s">
        <v>853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44636</v>
      </c>
      <c r="B128" s="29" t="s">
        <v>1204</v>
      </c>
      <c r="C128" s="28" t="s">
        <v>1205</v>
      </c>
      <c r="D128" s="28" t="s">
        <v>1206</v>
      </c>
      <c r="E128" s="28" t="s">
        <v>574</v>
      </c>
      <c r="F128" s="87">
        <v>70000</v>
      </c>
      <c r="G128" s="29">
        <v>87.06</v>
      </c>
      <c r="H128" s="29" t="s">
        <v>853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44636</v>
      </c>
      <c r="B129" s="29" t="s">
        <v>1207</v>
      </c>
      <c r="C129" s="28" t="s">
        <v>1208</v>
      </c>
      <c r="D129" s="28" t="s">
        <v>1209</v>
      </c>
      <c r="E129" s="28" t="s">
        <v>574</v>
      </c>
      <c r="F129" s="87">
        <v>965000</v>
      </c>
      <c r="G129" s="29">
        <v>35.65</v>
      </c>
      <c r="H129" s="29" t="s">
        <v>853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44636</v>
      </c>
      <c r="B130" s="29" t="s">
        <v>1210</v>
      </c>
      <c r="C130" s="28" t="s">
        <v>1211</v>
      </c>
      <c r="D130" s="28" t="s">
        <v>1212</v>
      </c>
      <c r="E130" s="28" t="s">
        <v>574</v>
      </c>
      <c r="F130" s="87">
        <v>2449625</v>
      </c>
      <c r="G130" s="29">
        <v>22.15</v>
      </c>
      <c r="H130" s="29" t="s">
        <v>853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44636</v>
      </c>
      <c r="B131" s="29" t="s">
        <v>1213</v>
      </c>
      <c r="C131" s="28" t="s">
        <v>1214</v>
      </c>
      <c r="D131" s="28" t="s">
        <v>1215</v>
      </c>
      <c r="E131" s="28" t="s">
        <v>575</v>
      </c>
      <c r="F131" s="87">
        <v>1100000</v>
      </c>
      <c r="G131" s="29">
        <v>1.75</v>
      </c>
      <c r="H131" s="29" t="s">
        <v>853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44636</v>
      </c>
      <c r="B132" s="29" t="s">
        <v>1046</v>
      </c>
      <c r="C132" s="28" t="s">
        <v>1047</v>
      </c>
      <c r="D132" s="28" t="s">
        <v>1175</v>
      </c>
      <c r="E132" s="28" t="s">
        <v>575</v>
      </c>
      <c r="F132" s="87">
        <v>18000</v>
      </c>
      <c r="G132" s="29">
        <v>424.88</v>
      </c>
      <c r="H132" s="29" t="s">
        <v>853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44636</v>
      </c>
      <c r="B133" s="29" t="s">
        <v>1049</v>
      </c>
      <c r="C133" s="28" t="s">
        <v>1050</v>
      </c>
      <c r="D133" s="28" t="s">
        <v>1051</v>
      </c>
      <c r="E133" s="28" t="s">
        <v>575</v>
      </c>
      <c r="F133" s="87">
        <v>180000</v>
      </c>
      <c r="G133" s="29">
        <v>5.49</v>
      </c>
      <c r="H133" s="29" t="s">
        <v>853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44636</v>
      </c>
      <c r="B134" s="29" t="s">
        <v>1176</v>
      </c>
      <c r="C134" s="28" t="s">
        <v>1177</v>
      </c>
      <c r="D134" s="28" t="s">
        <v>1216</v>
      </c>
      <c r="E134" s="28" t="s">
        <v>575</v>
      </c>
      <c r="F134" s="87">
        <v>60000</v>
      </c>
      <c r="G134" s="29">
        <v>15.45</v>
      </c>
      <c r="H134" s="29" t="s">
        <v>853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44636</v>
      </c>
      <c r="B135" s="29" t="s">
        <v>1179</v>
      </c>
      <c r="C135" s="28" t="s">
        <v>1180</v>
      </c>
      <c r="D135" s="28" t="s">
        <v>1181</v>
      </c>
      <c r="E135" s="28" t="s">
        <v>575</v>
      </c>
      <c r="F135" s="87">
        <v>389289</v>
      </c>
      <c r="G135" s="29">
        <v>10.11</v>
      </c>
      <c r="H135" s="29" t="s">
        <v>853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44636</v>
      </c>
      <c r="B136" s="29" t="s">
        <v>1126</v>
      </c>
      <c r="C136" s="28" t="s">
        <v>1182</v>
      </c>
      <c r="D136" s="28" t="s">
        <v>1127</v>
      </c>
      <c r="E136" s="28" t="s">
        <v>575</v>
      </c>
      <c r="F136" s="87">
        <v>2304127</v>
      </c>
      <c r="G136" s="29">
        <v>11.63</v>
      </c>
      <c r="H136" s="29" t="s">
        <v>853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44636</v>
      </c>
      <c r="B137" s="29" t="s">
        <v>1078</v>
      </c>
      <c r="C137" s="28" t="s">
        <v>1079</v>
      </c>
      <c r="D137" s="28" t="s">
        <v>981</v>
      </c>
      <c r="E137" s="28" t="s">
        <v>575</v>
      </c>
      <c r="F137" s="87">
        <v>250430</v>
      </c>
      <c r="G137" s="29">
        <v>4.0999999999999996</v>
      </c>
      <c r="H137" s="29" t="s">
        <v>853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44636</v>
      </c>
      <c r="B138" s="29" t="s">
        <v>1078</v>
      </c>
      <c r="C138" s="28" t="s">
        <v>1079</v>
      </c>
      <c r="D138" s="28" t="s">
        <v>1217</v>
      </c>
      <c r="E138" s="28" t="s">
        <v>575</v>
      </c>
      <c r="F138" s="87">
        <v>8000000</v>
      </c>
      <c r="G138" s="29">
        <v>4.1100000000000003</v>
      </c>
      <c r="H138" s="29" t="s">
        <v>853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44636</v>
      </c>
      <c r="B139" s="29" t="s">
        <v>1078</v>
      </c>
      <c r="C139" s="28" t="s">
        <v>1079</v>
      </c>
      <c r="D139" s="28" t="s">
        <v>1184</v>
      </c>
      <c r="E139" s="28" t="s">
        <v>575</v>
      </c>
      <c r="F139" s="87">
        <v>5816046</v>
      </c>
      <c r="G139" s="29">
        <v>4.1900000000000004</v>
      </c>
      <c r="H139" s="29" t="s">
        <v>853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44636</v>
      </c>
      <c r="B140" s="29" t="s">
        <v>1185</v>
      </c>
      <c r="C140" s="28" t="s">
        <v>1186</v>
      </c>
      <c r="D140" s="28" t="s">
        <v>983</v>
      </c>
      <c r="E140" s="28" t="s">
        <v>575</v>
      </c>
      <c r="F140" s="87">
        <v>3290996</v>
      </c>
      <c r="G140" s="29">
        <v>621.73</v>
      </c>
      <c r="H140" s="29" t="s">
        <v>853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44636</v>
      </c>
      <c r="B141" s="29" t="s">
        <v>1187</v>
      </c>
      <c r="C141" s="28" t="s">
        <v>1188</v>
      </c>
      <c r="D141" s="28" t="s">
        <v>1218</v>
      </c>
      <c r="E141" s="28" t="s">
        <v>575</v>
      </c>
      <c r="F141" s="87">
        <v>654000</v>
      </c>
      <c r="G141" s="29">
        <v>71.010000000000005</v>
      </c>
      <c r="H141" s="29" t="s">
        <v>853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44636</v>
      </c>
      <c r="B142" s="29" t="s">
        <v>1219</v>
      </c>
      <c r="C142" s="28" t="s">
        <v>1220</v>
      </c>
      <c r="D142" s="28" t="s">
        <v>1221</v>
      </c>
      <c r="E142" s="28" t="s">
        <v>575</v>
      </c>
      <c r="F142" s="87">
        <v>130651</v>
      </c>
      <c r="G142" s="29">
        <v>115.01</v>
      </c>
      <c r="H142" s="29" t="s">
        <v>853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44636</v>
      </c>
      <c r="B143" s="29" t="s">
        <v>1200</v>
      </c>
      <c r="C143" s="28" t="s">
        <v>1201</v>
      </c>
      <c r="D143" s="28" t="s">
        <v>878</v>
      </c>
      <c r="E143" s="28" t="s">
        <v>575</v>
      </c>
      <c r="F143" s="87">
        <v>166989</v>
      </c>
      <c r="G143" s="29">
        <v>158.13999999999999</v>
      </c>
      <c r="H143" s="29" t="s">
        <v>853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44636</v>
      </c>
      <c r="B144" s="29" t="s">
        <v>1200</v>
      </c>
      <c r="C144" s="28" t="s">
        <v>1201</v>
      </c>
      <c r="D144" s="28" t="s">
        <v>982</v>
      </c>
      <c r="E144" s="28" t="s">
        <v>575</v>
      </c>
      <c r="F144" s="87">
        <v>93493</v>
      </c>
      <c r="G144" s="29">
        <v>156.96</v>
      </c>
      <c r="H144" s="29" t="s">
        <v>853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44636</v>
      </c>
      <c r="B145" s="29" t="s">
        <v>1200</v>
      </c>
      <c r="C145" s="28" t="s">
        <v>1201</v>
      </c>
      <c r="D145" s="28" t="s">
        <v>1202</v>
      </c>
      <c r="E145" s="28" t="s">
        <v>575</v>
      </c>
      <c r="F145" s="87">
        <v>151686</v>
      </c>
      <c r="G145" s="29">
        <v>159.32</v>
      </c>
      <c r="H145" s="29" t="s">
        <v>853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44636</v>
      </c>
      <c r="B146" s="29" t="s">
        <v>1200</v>
      </c>
      <c r="C146" s="28" t="s">
        <v>1201</v>
      </c>
      <c r="D146" s="28" t="s">
        <v>983</v>
      </c>
      <c r="E146" s="28" t="s">
        <v>575</v>
      </c>
      <c r="F146" s="87">
        <v>191640</v>
      </c>
      <c r="G146" s="29">
        <v>157.12</v>
      </c>
      <c r="H146" s="29" t="s">
        <v>853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44636</v>
      </c>
      <c r="B147" s="29" t="s">
        <v>1052</v>
      </c>
      <c r="C147" s="28" t="s">
        <v>1053</v>
      </c>
      <c r="D147" s="28" t="s">
        <v>1222</v>
      </c>
      <c r="E147" s="28" t="s">
        <v>575</v>
      </c>
      <c r="F147" s="87">
        <v>3290000</v>
      </c>
      <c r="G147" s="29">
        <v>1.9</v>
      </c>
      <c r="H147" s="29" t="s">
        <v>853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44636</v>
      </c>
      <c r="B148" s="29" t="s">
        <v>1052</v>
      </c>
      <c r="C148" s="28" t="s">
        <v>1053</v>
      </c>
      <c r="D148" s="28" t="s">
        <v>1138</v>
      </c>
      <c r="E148" s="28" t="s">
        <v>575</v>
      </c>
      <c r="F148" s="87">
        <v>2561232</v>
      </c>
      <c r="G148" s="29">
        <v>2.0299999999999998</v>
      </c>
      <c r="H148" s="29" t="s">
        <v>853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44636</v>
      </c>
      <c r="B149" s="29" t="s">
        <v>1052</v>
      </c>
      <c r="C149" s="28" t="s">
        <v>1053</v>
      </c>
      <c r="D149" s="28" t="s">
        <v>1223</v>
      </c>
      <c r="E149" s="28" t="s">
        <v>575</v>
      </c>
      <c r="F149" s="87">
        <v>1984391</v>
      </c>
      <c r="G149" s="29">
        <v>1.9</v>
      </c>
      <c r="H149" s="29" t="s">
        <v>853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44636</v>
      </c>
      <c r="B150" s="29" t="s">
        <v>1052</v>
      </c>
      <c r="C150" s="28" t="s">
        <v>1053</v>
      </c>
      <c r="D150" s="28" t="s">
        <v>1080</v>
      </c>
      <c r="E150" s="28" t="s">
        <v>575</v>
      </c>
      <c r="F150" s="87">
        <v>3646000</v>
      </c>
      <c r="G150" s="29">
        <v>1.91</v>
      </c>
      <c r="H150" s="29" t="s">
        <v>853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44636</v>
      </c>
      <c r="B151" s="29" t="s">
        <v>1052</v>
      </c>
      <c r="C151" s="28" t="s">
        <v>1053</v>
      </c>
      <c r="D151" s="28" t="s">
        <v>981</v>
      </c>
      <c r="E151" s="28" t="s">
        <v>575</v>
      </c>
      <c r="F151" s="87">
        <v>1500001</v>
      </c>
      <c r="G151" s="29">
        <v>1.9</v>
      </c>
      <c r="H151" s="29" t="s">
        <v>853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44636</v>
      </c>
      <c r="B152" s="29" t="s">
        <v>1204</v>
      </c>
      <c r="C152" s="28" t="s">
        <v>1205</v>
      </c>
      <c r="D152" s="28" t="s">
        <v>1048</v>
      </c>
      <c r="E152" s="28" t="s">
        <v>575</v>
      </c>
      <c r="F152" s="87">
        <v>55000</v>
      </c>
      <c r="G152" s="29">
        <v>86.31</v>
      </c>
      <c r="H152" s="29" t="s">
        <v>853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44636</v>
      </c>
      <c r="B153" s="29" t="s">
        <v>1204</v>
      </c>
      <c r="C153" s="28" t="s">
        <v>1205</v>
      </c>
      <c r="D153" s="28" t="s">
        <v>1206</v>
      </c>
      <c r="E153" s="28" t="s">
        <v>575</v>
      </c>
      <c r="F153" s="87">
        <v>70000</v>
      </c>
      <c r="G153" s="29">
        <v>90.92</v>
      </c>
      <c r="H153" s="29" t="s">
        <v>853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44636</v>
      </c>
      <c r="B154" s="29" t="s">
        <v>1207</v>
      </c>
      <c r="C154" s="28" t="s">
        <v>1208</v>
      </c>
      <c r="D154" s="28" t="s">
        <v>1224</v>
      </c>
      <c r="E154" s="28" t="s">
        <v>575</v>
      </c>
      <c r="F154" s="87">
        <v>961000</v>
      </c>
      <c r="G154" s="29">
        <v>35.65</v>
      </c>
      <c r="H154" s="29" t="s">
        <v>853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44636</v>
      </c>
      <c r="B155" s="29" t="s">
        <v>1210</v>
      </c>
      <c r="C155" s="28" t="s">
        <v>1211</v>
      </c>
      <c r="D155" s="28" t="s">
        <v>1225</v>
      </c>
      <c r="E155" s="28" t="s">
        <v>575</v>
      </c>
      <c r="F155" s="87">
        <v>1500000</v>
      </c>
      <c r="G155" s="29">
        <v>22.01</v>
      </c>
      <c r="H155" s="29" t="s">
        <v>853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44636</v>
      </c>
      <c r="B156" s="29" t="s">
        <v>1210</v>
      </c>
      <c r="C156" s="28" t="s">
        <v>1211</v>
      </c>
      <c r="D156" s="28" t="s">
        <v>1212</v>
      </c>
      <c r="E156" s="28" t="s">
        <v>575</v>
      </c>
      <c r="F156" s="87">
        <v>2449625</v>
      </c>
      <c r="G156" s="29">
        <v>22.38</v>
      </c>
      <c r="H156" s="29" t="s">
        <v>853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7"/>
  <sheetViews>
    <sheetView zoomScale="85" zoomScaleNormal="85" workbookViewId="0">
      <selection activeCell="K24" sqref="K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44637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41">
        <v>1</v>
      </c>
      <c r="B10" s="442">
        <v>44582</v>
      </c>
      <c r="C10" s="443"/>
      <c r="D10" s="444" t="s">
        <v>113</v>
      </c>
      <c r="E10" s="445" t="s">
        <v>591</v>
      </c>
      <c r="F10" s="441">
        <v>1160</v>
      </c>
      <c r="G10" s="441">
        <v>1090</v>
      </c>
      <c r="H10" s="445">
        <v>1205</v>
      </c>
      <c r="I10" s="446" t="s">
        <v>854</v>
      </c>
      <c r="J10" s="447" t="s">
        <v>1028</v>
      </c>
      <c r="K10" s="447">
        <f t="shared" ref="K10" si="0">H10-F10</f>
        <v>45</v>
      </c>
      <c r="L10" s="448">
        <f>(F10*-0.7)/100</f>
        <v>-8.1199999999999992</v>
      </c>
      <c r="M10" s="449">
        <f t="shared" ref="M10" si="1">(K10+L10)/F10</f>
        <v>3.1793103448275864E-2</v>
      </c>
      <c r="N10" s="447" t="s">
        <v>589</v>
      </c>
      <c r="O10" s="450">
        <v>44631</v>
      </c>
      <c r="P10" s="447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9">
        <v>2</v>
      </c>
      <c r="B11" s="386">
        <v>44586</v>
      </c>
      <c r="C11" s="400"/>
      <c r="D11" s="401" t="s">
        <v>206</v>
      </c>
      <c r="E11" s="402" t="s">
        <v>591</v>
      </c>
      <c r="F11" s="399">
        <v>1069</v>
      </c>
      <c r="G11" s="399">
        <v>995</v>
      </c>
      <c r="H11" s="402">
        <v>1132.5</v>
      </c>
      <c r="I11" s="403" t="s">
        <v>855</v>
      </c>
      <c r="J11" s="404" t="s">
        <v>917</v>
      </c>
      <c r="K11" s="404">
        <f t="shared" ref="K11" si="2">H11-F11</f>
        <v>63.5</v>
      </c>
      <c r="L11" s="405">
        <f t="shared" ref="L11" si="3">(F11*-0.7)/100</f>
        <v>-7.4829999999999997</v>
      </c>
      <c r="M11" s="406">
        <f t="shared" ref="M11" si="4">(K11+L11)/F11</f>
        <v>5.240130963517306E-2</v>
      </c>
      <c r="N11" s="404" t="s">
        <v>589</v>
      </c>
      <c r="O11" s="407">
        <v>44623</v>
      </c>
      <c r="P11" s="405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8">
        <v>44603</v>
      </c>
      <c r="C12" s="415"/>
      <c r="D12" s="416" t="s">
        <v>331</v>
      </c>
      <c r="E12" s="417" t="s">
        <v>591</v>
      </c>
      <c r="F12" s="310">
        <v>847.5</v>
      </c>
      <c r="G12" s="310">
        <v>798</v>
      </c>
      <c r="H12" s="417">
        <v>798</v>
      </c>
      <c r="I12" s="418" t="s">
        <v>862</v>
      </c>
      <c r="J12" s="408" t="s">
        <v>916</v>
      </c>
      <c r="K12" s="408">
        <f t="shared" ref="K12" si="5">H12-F12</f>
        <v>-49.5</v>
      </c>
      <c r="L12" s="409">
        <f t="shared" ref="L12" si="6">(F12*-0.7)/100</f>
        <v>-5.9325000000000001</v>
      </c>
      <c r="M12" s="410">
        <f t="shared" ref="M12" si="7">(K12+L12)/F12</f>
        <v>-6.5407079646017691E-2</v>
      </c>
      <c r="N12" s="408" t="s">
        <v>601</v>
      </c>
      <c r="O12" s="411">
        <v>44623</v>
      </c>
      <c r="P12" s="409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9">
        <v>4</v>
      </c>
      <c r="B13" s="386">
        <v>44620</v>
      </c>
      <c r="C13" s="400"/>
      <c r="D13" s="401" t="s">
        <v>488</v>
      </c>
      <c r="E13" s="402" t="s">
        <v>591</v>
      </c>
      <c r="F13" s="399">
        <v>148</v>
      </c>
      <c r="G13" s="399">
        <v>138</v>
      </c>
      <c r="H13" s="402">
        <v>156</v>
      </c>
      <c r="I13" s="403" t="s">
        <v>870</v>
      </c>
      <c r="J13" s="404" t="s">
        <v>918</v>
      </c>
      <c r="K13" s="404">
        <f t="shared" ref="K13:K14" si="8">H13-F13</f>
        <v>8</v>
      </c>
      <c r="L13" s="405">
        <f>(F13*-0.4)/100</f>
        <v>-0.59200000000000008</v>
      </c>
      <c r="M13" s="406">
        <f t="shared" ref="M13:M14" si="9">(K13+L13)/F13</f>
        <v>5.0054054054054054E-2</v>
      </c>
      <c r="N13" s="404" t="s">
        <v>589</v>
      </c>
      <c r="O13" s="407">
        <v>44623</v>
      </c>
      <c r="P13" s="405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8">
        <v>44620</v>
      </c>
      <c r="C14" s="415"/>
      <c r="D14" s="416" t="s">
        <v>114</v>
      </c>
      <c r="E14" s="417" t="s">
        <v>591</v>
      </c>
      <c r="F14" s="310">
        <v>2360</v>
      </c>
      <c r="G14" s="310">
        <v>2230</v>
      </c>
      <c r="H14" s="417">
        <v>2230</v>
      </c>
      <c r="I14" s="418" t="s">
        <v>871</v>
      </c>
      <c r="J14" s="408" t="s">
        <v>926</v>
      </c>
      <c r="K14" s="408">
        <f t="shared" si="8"/>
        <v>-130</v>
      </c>
      <c r="L14" s="409">
        <f t="shared" ref="L14" si="10">(F14*-0.7)/100</f>
        <v>-16.52</v>
      </c>
      <c r="M14" s="410">
        <f t="shared" si="9"/>
        <v>-6.208474576271187E-2</v>
      </c>
      <c r="N14" s="408" t="s">
        <v>601</v>
      </c>
      <c r="O14" s="411">
        <v>44624</v>
      </c>
      <c r="P14" s="409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27">
        <v>6</v>
      </c>
      <c r="B15" s="398">
        <v>44620</v>
      </c>
      <c r="C15" s="428"/>
      <c r="D15" s="429" t="s">
        <v>124</v>
      </c>
      <c r="E15" s="430" t="s">
        <v>591</v>
      </c>
      <c r="F15" s="427">
        <v>715</v>
      </c>
      <c r="G15" s="427">
        <v>675</v>
      </c>
      <c r="H15" s="430">
        <f>(675+738.5)/2</f>
        <v>706.75</v>
      </c>
      <c r="I15" s="431" t="s">
        <v>872</v>
      </c>
      <c r="J15" s="408" t="s">
        <v>957</v>
      </c>
      <c r="K15" s="408">
        <f t="shared" ref="K15:K17" si="11">H15-F15</f>
        <v>-8.25</v>
      </c>
      <c r="L15" s="409">
        <f>(F15*-0.4)/100</f>
        <v>-2.86</v>
      </c>
      <c r="M15" s="410">
        <f t="shared" ref="M15:M17" si="12">(K15+L15)/F15</f>
        <v>-1.5538461538461537E-2</v>
      </c>
      <c r="N15" s="408" t="s">
        <v>601</v>
      </c>
      <c r="O15" s="411">
        <v>44628</v>
      </c>
      <c r="P15" s="432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8">
        <v>44620</v>
      </c>
      <c r="C16" s="415"/>
      <c r="D16" s="416" t="s">
        <v>39</v>
      </c>
      <c r="E16" s="417" t="s">
        <v>591</v>
      </c>
      <c r="F16" s="310">
        <v>925</v>
      </c>
      <c r="G16" s="310">
        <v>860</v>
      </c>
      <c r="H16" s="417">
        <v>860</v>
      </c>
      <c r="I16" s="418" t="s">
        <v>873</v>
      </c>
      <c r="J16" s="408" t="s">
        <v>927</v>
      </c>
      <c r="K16" s="408">
        <f t="shared" si="11"/>
        <v>-65</v>
      </c>
      <c r="L16" s="409">
        <f t="shared" ref="L16" si="13">(F16*-0.7)/100</f>
        <v>-6.4749999999999996</v>
      </c>
      <c r="M16" s="410">
        <f t="shared" si="12"/>
        <v>-7.7270270270270267E-2</v>
      </c>
      <c r="N16" s="408" t="s">
        <v>601</v>
      </c>
      <c r="O16" s="411">
        <v>44624</v>
      </c>
      <c r="P16" s="409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36">
        <v>8</v>
      </c>
      <c r="B17" s="451">
        <v>44622</v>
      </c>
      <c r="C17" s="452"/>
      <c r="D17" s="453" t="s">
        <v>75</v>
      </c>
      <c r="E17" s="454" t="s">
        <v>591</v>
      </c>
      <c r="F17" s="436">
        <v>669</v>
      </c>
      <c r="G17" s="436">
        <v>618</v>
      </c>
      <c r="H17" s="454">
        <v>707.5</v>
      </c>
      <c r="I17" s="455" t="s">
        <v>890</v>
      </c>
      <c r="J17" s="424" t="s">
        <v>1072</v>
      </c>
      <c r="K17" s="424">
        <f t="shared" si="11"/>
        <v>38.5</v>
      </c>
      <c r="L17" s="421">
        <f>(F17*-0.7)/100</f>
        <v>-4.6829999999999998</v>
      </c>
      <c r="M17" s="425">
        <f t="shared" si="12"/>
        <v>5.0548579970104632E-2</v>
      </c>
      <c r="N17" s="424" t="s">
        <v>589</v>
      </c>
      <c r="O17" s="426">
        <v>44635</v>
      </c>
      <c r="P17" s="421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86">
        <v>44623</v>
      </c>
      <c r="C18" s="466"/>
      <c r="D18" s="467" t="s">
        <v>43</v>
      </c>
      <c r="E18" s="468" t="s">
        <v>591</v>
      </c>
      <c r="F18" s="285">
        <v>1997.5</v>
      </c>
      <c r="G18" s="285">
        <v>1870</v>
      </c>
      <c r="H18" s="468">
        <v>2115</v>
      </c>
      <c r="I18" s="469" t="s">
        <v>898</v>
      </c>
      <c r="J18" s="404" t="s">
        <v>1081</v>
      </c>
      <c r="K18" s="404">
        <f t="shared" ref="K18" si="14">H18-F18</f>
        <v>117.5</v>
      </c>
      <c r="L18" s="405">
        <f>(F18*-0.7)/100</f>
        <v>-13.9825</v>
      </c>
      <c r="M18" s="406">
        <f t="shared" ref="M18" si="15">(K18+L18)/F18</f>
        <v>5.1823529411764706E-2</v>
      </c>
      <c r="N18" s="404" t="s">
        <v>589</v>
      </c>
      <c r="O18" s="407">
        <v>44636</v>
      </c>
      <c r="P18" s="404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36">
        <v>10</v>
      </c>
      <c r="B19" s="451">
        <v>44627</v>
      </c>
      <c r="C19" s="452"/>
      <c r="D19" s="453" t="s">
        <v>206</v>
      </c>
      <c r="E19" s="454" t="s">
        <v>591</v>
      </c>
      <c r="F19" s="436">
        <v>1070</v>
      </c>
      <c r="G19" s="436">
        <v>990</v>
      </c>
      <c r="H19" s="454">
        <v>1132.5</v>
      </c>
      <c r="I19" s="455" t="s">
        <v>943</v>
      </c>
      <c r="J19" s="424" t="s">
        <v>990</v>
      </c>
      <c r="K19" s="424">
        <f t="shared" ref="K19:K22" si="16">H19-F19</f>
        <v>62.5</v>
      </c>
      <c r="L19" s="421">
        <f>(F19*-0.7)/100</f>
        <v>-7.49</v>
      </c>
      <c r="M19" s="425">
        <f t="shared" ref="M19:M22" si="17">(K19+L19)/F19</f>
        <v>5.1411214953271028E-2</v>
      </c>
      <c r="N19" s="424" t="s">
        <v>589</v>
      </c>
      <c r="O19" s="426">
        <v>44629</v>
      </c>
      <c r="P19" s="421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1">
        <v>11</v>
      </c>
      <c r="B20" s="442">
        <v>44627</v>
      </c>
      <c r="C20" s="443"/>
      <c r="D20" s="444" t="s">
        <v>488</v>
      </c>
      <c r="E20" s="445" t="s">
        <v>591</v>
      </c>
      <c r="F20" s="441">
        <v>146.5</v>
      </c>
      <c r="G20" s="441">
        <v>135</v>
      </c>
      <c r="H20" s="445">
        <v>153.5</v>
      </c>
      <c r="I20" s="446" t="s">
        <v>870</v>
      </c>
      <c r="J20" s="447" t="s">
        <v>1011</v>
      </c>
      <c r="K20" s="447">
        <f t="shared" si="16"/>
        <v>7</v>
      </c>
      <c r="L20" s="448">
        <f t="shared" ref="L20:L22" si="18">(F20*-0.7)/100</f>
        <v>-1.0255000000000001</v>
      </c>
      <c r="M20" s="449">
        <f t="shared" si="17"/>
        <v>4.0781569965870304E-2</v>
      </c>
      <c r="N20" s="447" t="s">
        <v>589</v>
      </c>
      <c r="O20" s="450">
        <v>44630</v>
      </c>
      <c r="P20" s="447">
        <f>VLOOKUP(D20,'MidCap Intra'!B16:C571,2,0)</f>
        <v>147.4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86">
        <v>44627</v>
      </c>
      <c r="C21" s="466"/>
      <c r="D21" s="467" t="s">
        <v>186</v>
      </c>
      <c r="E21" s="468" t="s">
        <v>591</v>
      </c>
      <c r="F21" s="285">
        <v>2280</v>
      </c>
      <c r="G21" s="285">
        <v>2170</v>
      </c>
      <c r="H21" s="468">
        <v>2410</v>
      </c>
      <c r="I21" s="469" t="s">
        <v>944</v>
      </c>
      <c r="J21" s="404" t="s">
        <v>1016</v>
      </c>
      <c r="K21" s="404">
        <f t="shared" si="16"/>
        <v>130</v>
      </c>
      <c r="L21" s="405">
        <f t="shared" si="18"/>
        <v>-15.96</v>
      </c>
      <c r="M21" s="406">
        <f t="shared" si="17"/>
        <v>5.001754385964912E-2</v>
      </c>
      <c r="N21" s="404" t="s">
        <v>589</v>
      </c>
      <c r="O21" s="407">
        <v>44631</v>
      </c>
      <c r="P21" s="404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56">
        <v>13</v>
      </c>
      <c r="B22" s="457">
        <v>44629</v>
      </c>
      <c r="C22" s="458"/>
      <c r="D22" s="459" t="s">
        <v>136</v>
      </c>
      <c r="E22" s="460" t="s">
        <v>591</v>
      </c>
      <c r="F22" s="456">
        <v>733</v>
      </c>
      <c r="G22" s="456">
        <v>690</v>
      </c>
      <c r="H22" s="460">
        <v>763</v>
      </c>
      <c r="I22" s="461" t="s">
        <v>995</v>
      </c>
      <c r="J22" s="462" t="s">
        <v>1012</v>
      </c>
      <c r="K22" s="462">
        <f t="shared" si="16"/>
        <v>30</v>
      </c>
      <c r="L22" s="463">
        <f t="shared" si="18"/>
        <v>-5.1310000000000002</v>
      </c>
      <c r="M22" s="464">
        <f t="shared" si="17"/>
        <v>3.3927694406548428E-2</v>
      </c>
      <c r="N22" s="462" t="s">
        <v>589</v>
      </c>
      <c r="O22" s="465">
        <v>44630</v>
      </c>
      <c r="P22" s="462">
        <f>VLOOKUP(D22,'MidCap Intra'!B18:C573,2,0)</f>
        <v>768.25</v>
      </c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/>
      <c r="B23" s="248"/>
      <c r="C23" s="370"/>
      <c r="D23" s="347"/>
      <c r="E23" s="348"/>
      <c r="F23" s="251"/>
      <c r="G23" s="251"/>
      <c r="H23" s="348"/>
      <c r="I23" s="349"/>
      <c r="J23" s="302"/>
      <c r="K23" s="302"/>
      <c r="L23" s="303"/>
      <c r="M23" s="304"/>
      <c r="N23" s="302"/>
      <c r="O23" s="339"/>
      <c r="P23" s="302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ht="13.9" customHeight="1">
      <c r="A24" s="371"/>
      <c r="B24" s="372"/>
      <c r="C24" s="373"/>
      <c r="D24" s="374"/>
      <c r="E24" s="375"/>
      <c r="F24" s="371"/>
      <c r="G24" s="371"/>
      <c r="H24" s="375"/>
      <c r="I24" s="376"/>
      <c r="J24" s="377"/>
      <c r="K24" s="371"/>
      <c r="L24" s="372"/>
      <c r="M24" s="373"/>
      <c r="N24" s="374"/>
      <c r="O24" s="375"/>
      <c r="P24" s="369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07"/>
      <c r="B25" s="108"/>
      <c r="C25" s="109"/>
      <c r="D25" s="110"/>
      <c r="E25" s="111"/>
      <c r="F25" s="111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07"/>
      <c r="B26" s="108"/>
      <c r="C26" s="109"/>
      <c r="D26" s="110"/>
      <c r="E26" s="111"/>
      <c r="F26" s="111"/>
      <c r="G26" s="107"/>
      <c r="H26" s="111"/>
      <c r="I26" s="112"/>
      <c r="J26" s="113"/>
      <c r="K26" s="113"/>
      <c r="L26" s="114"/>
      <c r="M26" s="115"/>
      <c r="N26" s="116"/>
      <c r="O26" s="117"/>
      <c r="P26" s="11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 t="s">
        <v>593</v>
      </c>
      <c r="B27" s="120"/>
      <c r="C27" s="121"/>
      <c r="D27" s="122"/>
      <c r="E27" s="123"/>
      <c r="F27" s="123"/>
      <c r="G27" s="123"/>
      <c r="H27" s="123"/>
      <c r="I27" s="123"/>
      <c r="J27" s="124"/>
      <c r="K27" s="123"/>
      <c r="L27" s="125"/>
      <c r="M27" s="56"/>
      <c r="N27" s="124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6" t="s">
        <v>594</v>
      </c>
      <c r="B28" s="119"/>
      <c r="C28" s="119"/>
      <c r="D28" s="119"/>
      <c r="E28" s="41"/>
      <c r="F28" s="127" t="s">
        <v>595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 t="s">
        <v>596</v>
      </c>
      <c r="B29" s="119"/>
      <c r="C29" s="119"/>
      <c r="D29" s="119" t="s">
        <v>852</v>
      </c>
      <c r="E29" s="6"/>
      <c r="F29" s="127" t="s">
        <v>597</v>
      </c>
      <c r="G29" s="6"/>
      <c r="H29" s="6"/>
      <c r="I29" s="6"/>
      <c r="J29" s="128"/>
      <c r="K29" s="129"/>
      <c r="L29" s="129"/>
      <c r="M29" s="130"/>
      <c r="N29" s="1"/>
      <c r="O29" s="13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9"/>
      <c r="B30" s="119"/>
      <c r="C30" s="119"/>
      <c r="D30" s="119"/>
      <c r="E30" s="6"/>
      <c r="F30" s="6"/>
      <c r="G30" s="6"/>
      <c r="H30" s="6"/>
      <c r="I30" s="6"/>
      <c r="J30" s="132"/>
      <c r="K30" s="129"/>
      <c r="L30" s="129"/>
      <c r="M30" s="6"/>
      <c r="N30" s="133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34" t="s">
        <v>598</v>
      </c>
      <c r="C31" s="134"/>
      <c r="D31" s="134"/>
      <c r="E31" s="134"/>
      <c r="F31" s="135"/>
      <c r="G31" s="6"/>
      <c r="H31" s="6"/>
      <c r="I31" s="136"/>
      <c r="J31" s="137"/>
      <c r="K31" s="138"/>
      <c r="L31" s="137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566</v>
      </c>
      <c r="C32" s="98"/>
      <c r="D32" s="97" t="s">
        <v>577</v>
      </c>
      <c r="E32" s="96" t="s">
        <v>578</v>
      </c>
      <c r="F32" s="96" t="s">
        <v>579</v>
      </c>
      <c r="G32" s="96" t="s">
        <v>599</v>
      </c>
      <c r="H32" s="96" t="s">
        <v>581</v>
      </c>
      <c r="I32" s="96" t="s">
        <v>582</v>
      </c>
      <c r="J32" s="96" t="s">
        <v>583</v>
      </c>
      <c r="K32" s="96" t="s">
        <v>600</v>
      </c>
      <c r="L32" s="140" t="s">
        <v>585</v>
      </c>
      <c r="M32" s="98" t="s">
        <v>586</v>
      </c>
      <c r="N32" s="95" t="s">
        <v>587</v>
      </c>
      <c r="O32" s="309" t="s">
        <v>588</v>
      </c>
      <c r="P32" s="282"/>
      <c r="Q32" s="1"/>
      <c r="R32" s="306"/>
      <c r="S32" s="306"/>
      <c r="T32" s="306"/>
      <c r="U32" s="295"/>
      <c r="V32" s="295"/>
      <c r="W32" s="295"/>
      <c r="X32" s="295"/>
      <c r="Y32" s="295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57" customFormat="1" ht="15" customHeight="1">
      <c r="A33" s="412">
        <v>1</v>
      </c>
      <c r="B33" s="386">
        <v>44620</v>
      </c>
      <c r="C33" s="413"/>
      <c r="D33" s="414" t="s">
        <v>66</v>
      </c>
      <c r="E33" s="285" t="s">
        <v>591</v>
      </c>
      <c r="F33" s="285">
        <v>1812.5</v>
      </c>
      <c r="G33" s="285">
        <v>1750</v>
      </c>
      <c r="H33" s="285">
        <v>1862</v>
      </c>
      <c r="I33" s="285" t="s">
        <v>877</v>
      </c>
      <c r="J33" s="404" t="s">
        <v>958</v>
      </c>
      <c r="K33" s="404">
        <f t="shared" ref="K33" si="19">H33-F33</f>
        <v>49.5</v>
      </c>
      <c r="L33" s="405">
        <f>(F33*-0.7)/100</f>
        <v>-12.6875</v>
      </c>
      <c r="M33" s="406">
        <f t="shared" ref="M33" si="20">(K33+L33)/F33</f>
        <v>2.0310344827586205E-2</v>
      </c>
      <c r="N33" s="404" t="s">
        <v>589</v>
      </c>
      <c r="O33" s="426">
        <v>44628</v>
      </c>
      <c r="P33" s="307"/>
      <c r="Q33" s="307"/>
      <c r="R33" s="308" t="s">
        <v>590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12">
        <v>2</v>
      </c>
      <c r="B34" s="386">
        <v>44622</v>
      </c>
      <c r="C34" s="413"/>
      <c r="D34" s="414" t="s">
        <v>891</v>
      </c>
      <c r="E34" s="285" t="s">
        <v>591</v>
      </c>
      <c r="F34" s="285">
        <v>642</v>
      </c>
      <c r="G34" s="285">
        <v>618</v>
      </c>
      <c r="H34" s="285">
        <v>661</v>
      </c>
      <c r="I34" s="285" t="s">
        <v>892</v>
      </c>
      <c r="J34" s="404" t="s">
        <v>915</v>
      </c>
      <c r="K34" s="404">
        <f t="shared" ref="K34:K36" si="21">H34-F34</f>
        <v>19</v>
      </c>
      <c r="L34" s="405">
        <f>(F34*-0.7)/100</f>
        <v>-4.4939999999999998</v>
      </c>
      <c r="M34" s="406">
        <f t="shared" ref="M34:M36" si="22">(K34+L34)/F34</f>
        <v>2.2595015576323988E-2</v>
      </c>
      <c r="N34" s="404" t="s">
        <v>589</v>
      </c>
      <c r="O34" s="407">
        <v>44620</v>
      </c>
      <c r="P34" s="307"/>
      <c r="Q34" s="307"/>
      <c r="R34" s="308" t="s">
        <v>1014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422">
        <v>3</v>
      </c>
      <c r="B35" s="398">
        <v>44623</v>
      </c>
      <c r="C35" s="419"/>
      <c r="D35" s="423" t="s">
        <v>250</v>
      </c>
      <c r="E35" s="310" t="s">
        <v>591</v>
      </c>
      <c r="F35" s="310">
        <v>411</v>
      </c>
      <c r="G35" s="310">
        <v>398</v>
      </c>
      <c r="H35" s="310">
        <v>398</v>
      </c>
      <c r="I35" s="310" t="s">
        <v>899</v>
      </c>
      <c r="J35" s="408" t="s">
        <v>933</v>
      </c>
      <c r="K35" s="408">
        <f t="shared" si="21"/>
        <v>-13</v>
      </c>
      <c r="L35" s="409">
        <f>(F35*-0.07)/100</f>
        <v>-0.28770000000000001</v>
      </c>
      <c r="M35" s="410">
        <f t="shared" si="22"/>
        <v>-3.2330170316301698E-2</v>
      </c>
      <c r="N35" s="408" t="s">
        <v>601</v>
      </c>
      <c r="O35" s="411">
        <v>44624</v>
      </c>
      <c r="P35" s="307"/>
      <c r="Q35" s="307"/>
      <c r="R35" s="308" t="s">
        <v>1014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22">
        <v>4</v>
      </c>
      <c r="B36" s="398">
        <v>44623</v>
      </c>
      <c r="C36" s="419"/>
      <c r="D36" s="423" t="s">
        <v>81</v>
      </c>
      <c r="E36" s="310" t="s">
        <v>591</v>
      </c>
      <c r="F36" s="310">
        <v>3405</v>
      </c>
      <c r="G36" s="310">
        <v>3290</v>
      </c>
      <c r="H36" s="310">
        <v>3290</v>
      </c>
      <c r="I36" s="310" t="s">
        <v>900</v>
      </c>
      <c r="J36" s="408" t="s">
        <v>955</v>
      </c>
      <c r="K36" s="408">
        <f t="shared" si="21"/>
        <v>-115</v>
      </c>
      <c r="L36" s="409">
        <f>(F36*-0.07)/100</f>
        <v>-2.3835000000000002</v>
      </c>
      <c r="M36" s="410">
        <f t="shared" si="22"/>
        <v>-3.4473861967694565E-2</v>
      </c>
      <c r="N36" s="408" t="s">
        <v>601</v>
      </c>
      <c r="O36" s="411">
        <v>44627</v>
      </c>
      <c r="P36" s="307"/>
      <c r="Q36" s="307"/>
      <c r="R36" s="308" t="s">
        <v>590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422">
        <v>5</v>
      </c>
      <c r="B37" s="398">
        <v>44623</v>
      </c>
      <c r="C37" s="419"/>
      <c r="D37" s="423" t="s">
        <v>145</v>
      </c>
      <c r="E37" s="310" t="s">
        <v>591</v>
      </c>
      <c r="F37" s="310">
        <v>1775</v>
      </c>
      <c r="G37" s="310">
        <v>1730</v>
      </c>
      <c r="H37" s="310">
        <v>1730</v>
      </c>
      <c r="I37" s="310" t="s">
        <v>901</v>
      </c>
      <c r="J37" s="408" t="s">
        <v>932</v>
      </c>
      <c r="K37" s="408">
        <f t="shared" ref="K37" si="23">H37-F37</f>
        <v>-45</v>
      </c>
      <c r="L37" s="409">
        <f>(F37*-0.07)/100</f>
        <v>-1.2425000000000002</v>
      </c>
      <c r="M37" s="410">
        <f t="shared" ref="M37" si="24">(K37+L37)/F37</f>
        <v>-2.6052112676056338E-2</v>
      </c>
      <c r="N37" s="408" t="s">
        <v>601</v>
      </c>
      <c r="O37" s="411">
        <v>44624</v>
      </c>
      <c r="P37" s="307"/>
      <c r="Q37" s="307"/>
      <c r="R37" s="308" t="s">
        <v>590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22">
        <v>6</v>
      </c>
      <c r="B38" s="398">
        <v>44624</v>
      </c>
      <c r="C38" s="419"/>
      <c r="D38" s="423" t="s">
        <v>449</v>
      </c>
      <c r="E38" s="310" t="s">
        <v>591</v>
      </c>
      <c r="F38" s="310">
        <v>364</v>
      </c>
      <c r="G38" s="310">
        <v>354</v>
      </c>
      <c r="H38" s="310">
        <v>354</v>
      </c>
      <c r="I38" s="310" t="s">
        <v>928</v>
      </c>
      <c r="J38" s="408" t="s">
        <v>931</v>
      </c>
      <c r="K38" s="408">
        <f t="shared" ref="K38" si="25">H38-F38</f>
        <v>-10</v>
      </c>
      <c r="L38" s="409">
        <f>(F38*-0.07)/100</f>
        <v>-0.25480000000000003</v>
      </c>
      <c r="M38" s="410">
        <f t="shared" ref="M38" si="26">(K38+L38)/F38</f>
        <v>-2.8172527472527471E-2</v>
      </c>
      <c r="N38" s="408" t="s">
        <v>601</v>
      </c>
      <c r="O38" s="411">
        <v>44624</v>
      </c>
      <c r="P38" s="307"/>
      <c r="Q38" s="307"/>
      <c r="R38" s="308" t="s">
        <v>590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12">
        <v>7</v>
      </c>
      <c r="B39" s="386">
        <v>44624</v>
      </c>
      <c r="C39" s="413"/>
      <c r="D39" s="414" t="s">
        <v>51</v>
      </c>
      <c r="E39" s="285" t="s">
        <v>591</v>
      </c>
      <c r="F39" s="285">
        <v>288.5</v>
      </c>
      <c r="G39" s="285">
        <v>278</v>
      </c>
      <c r="H39" s="285">
        <v>295.5</v>
      </c>
      <c r="I39" s="285" t="s">
        <v>929</v>
      </c>
      <c r="J39" s="424" t="s">
        <v>930</v>
      </c>
      <c r="K39" s="424">
        <f t="shared" ref="K39:K41" si="27">H39-F39</f>
        <v>7</v>
      </c>
      <c r="L39" s="421">
        <f>(F39*-0.07)/100</f>
        <v>-0.20194999999999999</v>
      </c>
      <c r="M39" s="425">
        <f t="shared" ref="M39:M41" si="28">(K39+L39)/F39</f>
        <v>2.3563431542461006E-2</v>
      </c>
      <c r="N39" s="424" t="s">
        <v>589</v>
      </c>
      <c r="O39" s="426">
        <v>44624</v>
      </c>
      <c r="P39" s="307"/>
      <c r="Q39" s="307"/>
      <c r="R39" s="308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2">
        <v>8</v>
      </c>
      <c r="B40" s="398">
        <v>44624</v>
      </c>
      <c r="C40" s="419"/>
      <c r="D40" s="423" t="s">
        <v>131</v>
      </c>
      <c r="E40" s="310" t="s">
        <v>591</v>
      </c>
      <c r="F40" s="310">
        <v>1730</v>
      </c>
      <c r="G40" s="310">
        <v>1675</v>
      </c>
      <c r="H40" s="310">
        <v>1675</v>
      </c>
      <c r="I40" s="310" t="s">
        <v>940</v>
      </c>
      <c r="J40" s="408" t="s">
        <v>953</v>
      </c>
      <c r="K40" s="408">
        <f t="shared" si="27"/>
        <v>-55</v>
      </c>
      <c r="L40" s="409">
        <f t="shared" ref="L40:L41" si="29">(F40*-0.07)/100</f>
        <v>-1.2110000000000001</v>
      </c>
      <c r="M40" s="410">
        <f t="shared" si="28"/>
        <v>-3.2491907514450864E-2</v>
      </c>
      <c r="N40" s="408" t="s">
        <v>601</v>
      </c>
      <c r="O40" s="411">
        <v>44627</v>
      </c>
      <c r="P40" s="307"/>
      <c r="Q40" s="307"/>
      <c r="R40" s="308" t="s">
        <v>590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22">
        <v>9</v>
      </c>
      <c r="B41" s="398">
        <v>44624</v>
      </c>
      <c r="C41" s="419"/>
      <c r="D41" s="423" t="s">
        <v>942</v>
      </c>
      <c r="E41" s="310" t="s">
        <v>591</v>
      </c>
      <c r="F41" s="310">
        <v>6650</v>
      </c>
      <c r="G41" s="310">
        <v>6490</v>
      </c>
      <c r="H41" s="310">
        <v>6490</v>
      </c>
      <c r="I41" s="310" t="s">
        <v>941</v>
      </c>
      <c r="J41" s="408" t="s">
        <v>954</v>
      </c>
      <c r="K41" s="408">
        <f t="shared" si="27"/>
        <v>-160</v>
      </c>
      <c r="L41" s="409">
        <f t="shared" si="29"/>
        <v>-4.6550000000000002</v>
      </c>
      <c r="M41" s="410">
        <f t="shared" si="28"/>
        <v>-2.476015037593985E-2</v>
      </c>
      <c r="N41" s="408" t="s">
        <v>601</v>
      </c>
      <c r="O41" s="411">
        <v>44627</v>
      </c>
      <c r="P41" s="307"/>
      <c r="Q41" s="307"/>
      <c r="R41" s="308" t="s">
        <v>590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33">
        <v>10</v>
      </c>
      <c r="B42" s="386">
        <v>44627</v>
      </c>
      <c r="C42" s="434"/>
      <c r="D42" s="435" t="s">
        <v>491</v>
      </c>
      <c r="E42" s="436" t="s">
        <v>591</v>
      </c>
      <c r="F42" s="436">
        <v>1520</v>
      </c>
      <c r="G42" s="436">
        <v>1460</v>
      </c>
      <c r="H42" s="436">
        <v>1537.5</v>
      </c>
      <c r="I42" s="436" t="s">
        <v>951</v>
      </c>
      <c r="J42" s="424" t="s">
        <v>952</v>
      </c>
      <c r="K42" s="424">
        <f t="shared" ref="K42" si="30">H42-F42</f>
        <v>17.5</v>
      </c>
      <c r="L42" s="421">
        <f>(F42*-0.07)/100</f>
        <v>-1.0640000000000001</v>
      </c>
      <c r="M42" s="425">
        <f t="shared" ref="M42" si="31">(K42+L42)/F42</f>
        <v>1.0813157894736842E-2</v>
      </c>
      <c r="N42" s="424" t="s">
        <v>589</v>
      </c>
      <c r="O42" s="426">
        <v>44627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2">
        <v>11</v>
      </c>
      <c r="B43" s="386">
        <v>44628</v>
      </c>
      <c r="C43" s="413"/>
      <c r="D43" s="414" t="s">
        <v>449</v>
      </c>
      <c r="E43" s="285" t="s">
        <v>591</v>
      </c>
      <c r="F43" s="285">
        <v>347.5</v>
      </c>
      <c r="G43" s="285">
        <v>337</v>
      </c>
      <c r="H43" s="285">
        <v>362</v>
      </c>
      <c r="I43" s="285" t="s">
        <v>965</v>
      </c>
      <c r="J43" s="424" t="s">
        <v>938</v>
      </c>
      <c r="K43" s="424">
        <f t="shared" ref="K43" si="32">H43-F43</f>
        <v>14.5</v>
      </c>
      <c r="L43" s="421">
        <f>(F43*-0.7)/100</f>
        <v>-2.4324999999999997</v>
      </c>
      <c r="M43" s="425">
        <f t="shared" ref="M43" si="33">(K43+L43)/F43</f>
        <v>3.4726618705035975E-2</v>
      </c>
      <c r="N43" s="424" t="s">
        <v>589</v>
      </c>
      <c r="O43" s="426">
        <v>44630</v>
      </c>
      <c r="P43" s="307"/>
      <c r="Q43" s="307"/>
      <c r="R43" s="308" t="s">
        <v>1014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12">
        <v>12</v>
      </c>
      <c r="B44" s="386">
        <v>44628</v>
      </c>
      <c r="C44" s="413"/>
      <c r="D44" s="414" t="s">
        <v>124</v>
      </c>
      <c r="E44" s="285" t="s">
        <v>591</v>
      </c>
      <c r="F44" s="285">
        <v>658.5</v>
      </c>
      <c r="G44" s="285">
        <v>640</v>
      </c>
      <c r="H44" s="285">
        <v>692.5</v>
      </c>
      <c r="I44" s="285" t="s">
        <v>971</v>
      </c>
      <c r="J44" s="424" t="s">
        <v>938</v>
      </c>
      <c r="K44" s="424">
        <f t="shared" ref="K44:K45" si="34">H44-F44</f>
        <v>34</v>
      </c>
      <c r="L44" s="421">
        <f t="shared" ref="L44:L45" si="35">(F44*-0.7)/100</f>
        <v>-4.6094999999999997</v>
      </c>
      <c r="M44" s="425">
        <f t="shared" ref="M44:M45" si="36">(K44+L44)/F44</f>
        <v>4.4632498101746396E-2</v>
      </c>
      <c r="N44" s="424" t="s">
        <v>589</v>
      </c>
      <c r="O44" s="426">
        <v>44630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12">
        <v>13</v>
      </c>
      <c r="B45" s="386">
        <v>44628</v>
      </c>
      <c r="C45" s="413"/>
      <c r="D45" s="414" t="s">
        <v>188</v>
      </c>
      <c r="E45" s="285" t="s">
        <v>591</v>
      </c>
      <c r="F45" s="285">
        <v>1028</v>
      </c>
      <c r="G45" s="285">
        <v>997</v>
      </c>
      <c r="H45" s="285">
        <v>1056</v>
      </c>
      <c r="I45" s="285" t="s">
        <v>978</v>
      </c>
      <c r="J45" s="424" t="s">
        <v>938</v>
      </c>
      <c r="K45" s="424">
        <f t="shared" si="34"/>
        <v>28</v>
      </c>
      <c r="L45" s="421">
        <f t="shared" si="35"/>
        <v>-7.1959999999999988</v>
      </c>
      <c r="M45" s="425">
        <f t="shared" si="36"/>
        <v>2.0237354085603114E-2</v>
      </c>
      <c r="N45" s="424" t="s">
        <v>589</v>
      </c>
      <c r="O45" s="426">
        <v>44630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12">
        <v>14</v>
      </c>
      <c r="B46" s="386">
        <v>44629</v>
      </c>
      <c r="C46" s="413"/>
      <c r="D46" s="414" t="s">
        <v>532</v>
      </c>
      <c r="E46" s="285" t="s">
        <v>591</v>
      </c>
      <c r="F46" s="285">
        <v>1132.5</v>
      </c>
      <c r="G46" s="285">
        <v>1097</v>
      </c>
      <c r="H46" s="285">
        <v>1154</v>
      </c>
      <c r="I46" s="285" t="s">
        <v>984</v>
      </c>
      <c r="J46" s="424" t="s">
        <v>986</v>
      </c>
      <c r="K46" s="424">
        <f t="shared" ref="K46" si="37">H46-F46</f>
        <v>21.5</v>
      </c>
      <c r="L46" s="421">
        <f>(F46*-0.07)/100</f>
        <v>-0.79275000000000007</v>
      </c>
      <c r="M46" s="425">
        <f t="shared" ref="M46" si="38">(K46+L46)/F46</f>
        <v>1.8284547461368653E-2</v>
      </c>
      <c r="N46" s="424" t="s">
        <v>589</v>
      </c>
      <c r="O46" s="426">
        <v>44629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12">
        <v>15</v>
      </c>
      <c r="B47" s="386">
        <v>44629</v>
      </c>
      <c r="C47" s="413"/>
      <c r="D47" s="414" t="s">
        <v>177</v>
      </c>
      <c r="E47" s="285" t="s">
        <v>591</v>
      </c>
      <c r="F47" s="285">
        <v>2175</v>
      </c>
      <c r="G47" s="285">
        <v>2120</v>
      </c>
      <c r="H47" s="285">
        <v>2240</v>
      </c>
      <c r="I47" s="285" t="s">
        <v>985</v>
      </c>
      <c r="J47" s="424" t="s">
        <v>987</v>
      </c>
      <c r="K47" s="424">
        <f t="shared" ref="K47" si="39">H47-F47</f>
        <v>65</v>
      </c>
      <c r="L47" s="421">
        <f>(F47*-0.07)/100</f>
        <v>-1.5225000000000002</v>
      </c>
      <c r="M47" s="425">
        <f t="shared" ref="M47" si="40">(K47+L47)/F47</f>
        <v>2.9185057471264368E-2</v>
      </c>
      <c r="N47" s="424" t="s">
        <v>589</v>
      </c>
      <c r="O47" s="426">
        <v>44629</v>
      </c>
      <c r="P47" s="307"/>
      <c r="Q47" s="307"/>
      <c r="R47" s="308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12">
        <v>16</v>
      </c>
      <c r="B48" s="386">
        <v>44629</v>
      </c>
      <c r="C48" s="413"/>
      <c r="D48" s="414" t="s">
        <v>51</v>
      </c>
      <c r="E48" s="285" t="s">
        <v>591</v>
      </c>
      <c r="F48" s="285">
        <v>282.5</v>
      </c>
      <c r="G48" s="285">
        <v>273</v>
      </c>
      <c r="H48" s="285">
        <v>288.5</v>
      </c>
      <c r="I48" s="285" t="s">
        <v>988</v>
      </c>
      <c r="J48" s="424" t="s">
        <v>910</v>
      </c>
      <c r="K48" s="424">
        <f t="shared" ref="K48:K49" si="41">H48-F48</f>
        <v>6</v>
      </c>
      <c r="L48" s="421">
        <f t="shared" ref="L48:L49" si="42">(F48*-0.07)/100</f>
        <v>-0.19775000000000001</v>
      </c>
      <c r="M48" s="425">
        <f t="shared" ref="M48:M49" si="43">(K48+L48)/F48</f>
        <v>2.0538938053097346E-2</v>
      </c>
      <c r="N48" s="424" t="s">
        <v>589</v>
      </c>
      <c r="O48" s="426">
        <v>44629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12">
        <v>17</v>
      </c>
      <c r="B49" s="386">
        <v>44629</v>
      </c>
      <c r="C49" s="413"/>
      <c r="D49" s="414" t="s">
        <v>189</v>
      </c>
      <c r="E49" s="285" t="s">
        <v>591</v>
      </c>
      <c r="F49" s="285">
        <v>441.5</v>
      </c>
      <c r="G49" s="285">
        <v>428</v>
      </c>
      <c r="H49" s="285">
        <v>449</v>
      </c>
      <c r="I49" s="285" t="s">
        <v>989</v>
      </c>
      <c r="J49" s="424" t="s">
        <v>939</v>
      </c>
      <c r="K49" s="424">
        <f t="shared" si="41"/>
        <v>7.5</v>
      </c>
      <c r="L49" s="421">
        <f t="shared" si="42"/>
        <v>-0.30905000000000005</v>
      </c>
      <c r="M49" s="425">
        <f t="shared" si="43"/>
        <v>1.6287542468856171E-2</v>
      </c>
      <c r="N49" s="424" t="s">
        <v>589</v>
      </c>
      <c r="O49" s="426">
        <v>44629</v>
      </c>
      <c r="P49" s="307"/>
      <c r="Q49" s="307"/>
      <c r="R49" s="308" t="s">
        <v>590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378">
        <v>18</v>
      </c>
      <c r="B50" s="248">
        <v>44630</v>
      </c>
      <c r="C50" s="379"/>
      <c r="D50" s="380" t="s">
        <v>520</v>
      </c>
      <c r="E50" s="251" t="s">
        <v>591</v>
      </c>
      <c r="F50" s="251" t="s">
        <v>1000</v>
      </c>
      <c r="G50" s="251">
        <v>1935</v>
      </c>
      <c r="H50" s="251"/>
      <c r="I50" s="251" t="s">
        <v>1001</v>
      </c>
      <c r="J50" s="302" t="s">
        <v>592</v>
      </c>
      <c r="K50" s="302"/>
      <c r="L50" s="303"/>
      <c r="M50" s="304"/>
      <c r="N50" s="302"/>
      <c r="O50" s="339"/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412">
        <v>19</v>
      </c>
      <c r="B51" s="386">
        <v>44630</v>
      </c>
      <c r="C51" s="413"/>
      <c r="D51" s="414" t="s">
        <v>101</v>
      </c>
      <c r="E51" s="285" t="s">
        <v>591</v>
      </c>
      <c r="F51" s="285">
        <v>153</v>
      </c>
      <c r="G51" s="285">
        <v>148</v>
      </c>
      <c r="H51" s="285">
        <v>157</v>
      </c>
      <c r="I51" s="285" t="s">
        <v>1002</v>
      </c>
      <c r="J51" s="424" t="s">
        <v>1013</v>
      </c>
      <c r="K51" s="424">
        <f t="shared" ref="K51" si="44">H51-F51</f>
        <v>4</v>
      </c>
      <c r="L51" s="421">
        <f t="shared" ref="L51" si="45">(F51*-0.7)/100</f>
        <v>-1.071</v>
      </c>
      <c r="M51" s="425">
        <f t="shared" ref="M51" si="46">(K51+L51)/F51</f>
        <v>1.9143790849673204E-2</v>
      </c>
      <c r="N51" s="424" t="s">
        <v>589</v>
      </c>
      <c r="O51" s="426">
        <v>44635</v>
      </c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12">
        <v>20</v>
      </c>
      <c r="B52" s="386">
        <v>44631</v>
      </c>
      <c r="C52" s="413"/>
      <c r="D52" s="414" t="s">
        <v>120</v>
      </c>
      <c r="E52" s="285" t="s">
        <v>1017</v>
      </c>
      <c r="F52" s="285">
        <v>603</v>
      </c>
      <c r="G52" s="285">
        <v>622</v>
      </c>
      <c r="H52" s="285">
        <v>590.5</v>
      </c>
      <c r="I52" s="285" t="s">
        <v>1018</v>
      </c>
      <c r="J52" s="424" t="s">
        <v>1019</v>
      </c>
      <c r="K52" s="424">
        <f>F52-H52</f>
        <v>12.5</v>
      </c>
      <c r="L52" s="421">
        <f t="shared" ref="L52:L53" si="47">(F52*-0.07)/100</f>
        <v>-0.42210000000000003</v>
      </c>
      <c r="M52" s="425">
        <f t="shared" ref="M52:M53" si="48">(K52+L52)/F52</f>
        <v>2.0029684908789386E-2</v>
      </c>
      <c r="N52" s="424" t="s">
        <v>589</v>
      </c>
      <c r="O52" s="426">
        <v>44631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70">
        <v>21</v>
      </c>
      <c r="B53" s="396">
        <v>44631</v>
      </c>
      <c r="C53" s="471"/>
      <c r="D53" s="472" t="s">
        <v>71</v>
      </c>
      <c r="E53" s="387" t="s">
        <v>591</v>
      </c>
      <c r="F53" s="387">
        <v>214.5</v>
      </c>
      <c r="G53" s="387">
        <v>207</v>
      </c>
      <c r="H53" s="387">
        <v>215</v>
      </c>
      <c r="I53" s="387" t="s">
        <v>1020</v>
      </c>
      <c r="J53" s="473" t="s">
        <v>1021</v>
      </c>
      <c r="K53" s="473">
        <f t="shared" ref="K53" si="49">H53-F53</f>
        <v>0.5</v>
      </c>
      <c r="L53" s="474">
        <f t="shared" si="47"/>
        <v>-0.15015000000000001</v>
      </c>
      <c r="M53" s="475">
        <f t="shared" si="48"/>
        <v>1.6310023310023309E-3</v>
      </c>
      <c r="N53" s="473" t="s">
        <v>711</v>
      </c>
      <c r="O53" s="476">
        <v>44631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378">
        <v>22</v>
      </c>
      <c r="B54" s="248">
        <v>44631</v>
      </c>
      <c r="C54" s="379"/>
      <c r="D54" s="380" t="s">
        <v>449</v>
      </c>
      <c r="E54" s="251" t="s">
        <v>591</v>
      </c>
      <c r="F54" s="251" t="s">
        <v>1027</v>
      </c>
      <c r="G54" s="251">
        <v>338</v>
      </c>
      <c r="H54" s="251"/>
      <c r="I54" s="251" t="s">
        <v>965</v>
      </c>
      <c r="J54" s="302" t="s">
        <v>592</v>
      </c>
      <c r="K54" s="302"/>
      <c r="L54" s="303"/>
      <c r="M54" s="304"/>
      <c r="N54" s="302"/>
      <c r="O54" s="339"/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378">
        <v>23</v>
      </c>
      <c r="B55" s="248">
        <v>44634</v>
      </c>
      <c r="C55" s="379"/>
      <c r="D55" s="380" t="s">
        <v>71</v>
      </c>
      <c r="E55" s="251" t="s">
        <v>591</v>
      </c>
      <c r="F55" s="251" t="s">
        <v>1032</v>
      </c>
      <c r="G55" s="251">
        <v>204.5</v>
      </c>
      <c r="H55" s="251"/>
      <c r="I55" s="251" t="s">
        <v>1033</v>
      </c>
      <c r="J55" s="302" t="s">
        <v>592</v>
      </c>
      <c r="K55" s="302"/>
      <c r="L55" s="303"/>
      <c r="M55" s="304"/>
      <c r="N55" s="302"/>
      <c r="O55" s="339"/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378">
        <v>24</v>
      </c>
      <c r="B56" s="248">
        <v>44635</v>
      </c>
      <c r="C56" s="379"/>
      <c r="D56" s="380" t="s">
        <v>491</v>
      </c>
      <c r="E56" s="251" t="s">
        <v>591</v>
      </c>
      <c r="F56" s="251" t="s">
        <v>1070</v>
      </c>
      <c r="G56" s="251">
        <v>1540</v>
      </c>
      <c r="H56" s="251"/>
      <c r="I56" s="251" t="s">
        <v>1071</v>
      </c>
      <c r="J56" s="302" t="s">
        <v>592</v>
      </c>
      <c r="K56" s="302"/>
      <c r="L56" s="303"/>
      <c r="M56" s="304"/>
      <c r="N56" s="302"/>
      <c r="O56" s="339"/>
      <c r="P56" s="307"/>
      <c r="Q56" s="307"/>
      <c r="R56" s="308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378"/>
      <c r="B57" s="248"/>
      <c r="C57" s="379"/>
      <c r="D57" s="380"/>
      <c r="E57" s="251"/>
      <c r="F57" s="251"/>
      <c r="G57" s="251"/>
      <c r="H57" s="251"/>
      <c r="I57" s="251"/>
      <c r="J57" s="302"/>
      <c r="K57" s="302"/>
      <c r="L57" s="303"/>
      <c r="M57" s="304"/>
      <c r="N57" s="302"/>
      <c r="O57" s="339"/>
      <c r="P57" s="307"/>
      <c r="Q57" s="307"/>
      <c r="R57" s="308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70" customFormat="1" ht="15" customHeight="1">
      <c r="K58" s="252"/>
      <c r="L58" s="283"/>
      <c r="M58" s="325"/>
      <c r="N58" s="252"/>
      <c r="O58" s="293"/>
      <c r="P58" s="1"/>
      <c r="Q58" s="1"/>
      <c r="R58" s="32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327"/>
      <c r="AJ58" s="326"/>
      <c r="AK58" s="326"/>
      <c r="AL58" s="326"/>
    </row>
    <row r="59" spans="1:38" ht="15" customHeight="1">
      <c r="A59" s="312"/>
      <c r="B59" s="313"/>
      <c r="C59" s="314"/>
      <c r="D59" s="315"/>
      <c r="E59" s="316"/>
      <c r="F59" s="316"/>
      <c r="G59" s="316"/>
      <c r="H59" s="316"/>
      <c r="I59" s="316"/>
      <c r="J59" s="317"/>
      <c r="K59" s="317"/>
      <c r="L59" s="318"/>
      <c r="M59" s="319"/>
      <c r="N59" s="317"/>
      <c r="O59" s="320"/>
      <c r="P59" s="1"/>
      <c r="Q59" s="1"/>
      <c r="R59" s="32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44.25" customHeight="1">
      <c r="A60" s="119" t="s">
        <v>593</v>
      </c>
      <c r="B60" s="142"/>
      <c r="C60" s="142"/>
      <c r="D60" s="1"/>
      <c r="E60" s="6"/>
      <c r="F60" s="6"/>
      <c r="G60" s="6"/>
      <c r="H60" s="6" t="s">
        <v>605</v>
      </c>
      <c r="I60" s="6"/>
      <c r="J60" s="6"/>
      <c r="K60" s="115"/>
      <c r="L60" s="144"/>
      <c r="M60" s="115"/>
      <c r="N60" s="116"/>
      <c r="O60" s="115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297"/>
      <c r="AD60" s="297"/>
      <c r="AE60" s="297"/>
      <c r="AF60" s="297"/>
      <c r="AG60" s="297"/>
      <c r="AH60" s="297"/>
    </row>
    <row r="61" spans="1:38" ht="12.75" customHeight="1">
      <c r="A61" s="126" t="s">
        <v>594</v>
      </c>
      <c r="B61" s="119"/>
      <c r="C61" s="119"/>
      <c r="D61" s="119"/>
      <c r="E61" s="41"/>
      <c r="F61" s="127" t="s">
        <v>595</v>
      </c>
      <c r="G61" s="56"/>
      <c r="H61" s="41"/>
      <c r="I61" s="56"/>
      <c r="J61" s="6"/>
      <c r="K61" s="145"/>
      <c r="L61" s="146"/>
      <c r="M61" s="6"/>
      <c r="N61" s="109"/>
      <c r="O61" s="147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26"/>
      <c r="B62" s="119"/>
      <c r="C62" s="119"/>
      <c r="D62" s="119"/>
      <c r="E62" s="6"/>
      <c r="F62" s="127" t="s">
        <v>597</v>
      </c>
      <c r="G62" s="56"/>
      <c r="H62" s="41"/>
      <c r="I62" s="56"/>
      <c r="J62" s="6"/>
      <c r="K62" s="145"/>
      <c r="L62" s="146"/>
      <c r="M62" s="6"/>
      <c r="N62" s="109"/>
      <c r="O62" s="147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19"/>
      <c r="B63" s="119"/>
      <c r="C63" s="119"/>
      <c r="D63" s="119"/>
      <c r="E63" s="6"/>
      <c r="F63" s="6"/>
      <c r="G63" s="6"/>
      <c r="H63" s="6"/>
      <c r="I63" s="6"/>
      <c r="J63" s="132"/>
      <c r="K63" s="129"/>
      <c r="L63" s="130"/>
      <c r="M63" s="6"/>
      <c r="N63" s="133"/>
      <c r="O63" s="1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48" t="s">
        <v>606</v>
      </c>
      <c r="B64" s="148"/>
      <c r="C64" s="148"/>
      <c r="D64" s="148"/>
      <c r="E64" s="6"/>
      <c r="F64" s="6"/>
      <c r="G64" s="6"/>
      <c r="H64" s="6"/>
      <c r="I64" s="6"/>
      <c r="J64" s="6"/>
      <c r="K64" s="6"/>
      <c r="L64" s="6"/>
      <c r="M64" s="6"/>
      <c r="N64" s="6"/>
      <c r="O64" s="2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38.25" customHeight="1">
      <c r="A65" s="96" t="s">
        <v>16</v>
      </c>
      <c r="B65" s="96" t="s">
        <v>566</v>
      </c>
      <c r="C65" s="96"/>
      <c r="D65" s="97" t="s">
        <v>577</v>
      </c>
      <c r="E65" s="96" t="s">
        <v>578</v>
      </c>
      <c r="F65" s="96" t="s">
        <v>579</v>
      </c>
      <c r="G65" s="96" t="s">
        <v>599</v>
      </c>
      <c r="H65" s="96" t="s">
        <v>581</v>
      </c>
      <c r="I65" s="96" t="s">
        <v>582</v>
      </c>
      <c r="J65" s="95" t="s">
        <v>583</v>
      </c>
      <c r="K65" s="149" t="s">
        <v>607</v>
      </c>
      <c r="L65" s="98" t="s">
        <v>585</v>
      </c>
      <c r="M65" s="149" t="s">
        <v>608</v>
      </c>
      <c r="N65" s="96" t="s">
        <v>609</v>
      </c>
      <c r="O65" s="95" t="s">
        <v>587</v>
      </c>
      <c r="P65" s="97" t="s">
        <v>588</v>
      </c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s="247" customFormat="1" ht="13.5" customHeight="1">
      <c r="A66" s="310">
        <v>1</v>
      </c>
      <c r="B66" s="358">
        <v>44620</v>
      </c>
      <c r="C66" s="337"/>
      <c r="D66" s="337" t="s">
        <v>869</v>
      </c>
      <c r="E66" s="310" t="s">
        <v>591</v>
      </c>
      <c r="F66" s="310">
        <v>1436</v>
      </c>
      <c r="G66" s="310">
        <v>1414</v>
      </c>
      <c r="H66" s="311">
        <v>1414</v>
      </c>
      <c r="I66" s="311" t="s">
        <v>875</v>
      </c>
      <c r="J66" s="322" t="s">
        <v>879</v>
      </c>
      <c r="K66" s="311">
        <f t="shared" ref="K66:K67" si="50">H66-F66</f>
        <v>-22</v>
      </c>
      <c r="L66" s="333">
        <f t="shared" ref="L66:L67" si="51">(H66*N66)*0.07%</f>
        <v>544.3900000000001</v>
      </c>
      <c r="M66" s="334">
        <f t="shared" ref="M66:M67" si="52">(K66*N66)-L66</f>
        <v>-12644.39</v>
      </c>
      <c r="N66" s="311">
        <v>550</v>
      </c>
      <c r="O66" s="335" t="s">
        <v>601</v>
      </c>
      <c r="P66" s="336">
        <v>44622</v>
      </c>
      <c r="Q66" s="249"/>
      <c r="R66" s="253" t="s">
        <v>590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6"/>
      <c r="AG66" s="313"/>
      <c r="AH66" s="249"/>
      <c r="AI66" s="249"/>
      <c r="AJ66" s="316"/>
      <c r="AK66" s="316"/>
      <c r="AL66" s="316"/>
    </row>
    <row r="67" spans="1:38" s="247" customFormat="1" ht="13.5" customHeight="1">
      <c r="A67" s="285">
        <v>2</v>
      </c>
      <c r="B67" s="357">
        <v>44620</v>
      </c>
      <c r="C67" s="355"/>
      <c r="D67" s="355" t="s">
        <v>874</v>
      </c>
      <c r="E67" s="285" t="s">
        <v>591</v>
      </c>
      <c r="F67" s="285">
        <v>2342.5</v>
      </c>
      <c r="G67" s="285">
        <v>2300</v>
      </c>
      <c r="H67" s="338">
        <v>2368</v>
      </c>
      <c r="I67" s="338" t="s">
        <v>876</v>
      </c>
      <c r="J67" s="350" t="s">
        <v>861</v>
      </c>
      <c r="K67" s="338">
        <f t="shared" si="50"/>
        <v>25.5</v>
      </c>
      <c r="L67" s="351">
        <f t="shared" si="51"/>
        <v>455.84000000000009</v>
      </c>
      <c r="M67" s="352">
        <f t="shared" si="52"/>
        <v>6556.66</v>
      </c>
      <c r="N67" s="338">
        <v>275</v>
      </c>
      <c r="O67" s="353" t="s">
        <v>589</v>
      </c>
      <c r="P67" s="354">
        <v>44257</v>
      </c>
      <c r="Q67" s="249"/>
      <c r="R67" s="253" t="s">
        <v>1014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6"/>
      <c r="AG67" s="313"/>
      <c r="AH67" s="249"/>
      <c r="AI67" s="249"/>
      <c r="AJ67" s="316"/>
      <c r="AK67" s="316"/>
      <c r="AL67" s="316"/>
    </row>
    <row r="68" spans="1:38" s="247" customFormat="1" ht="13.5" customHeight="1">
      <c r="A68" s="310">
        <v>3</v>
      </c>
      <c r="B68" s="398">
        <v>44622</v>
      </c>
      <c r="C68" s="337"/>
      <c r="D68" s="337" t="s">
        <v>868</v>
      </c>
      <c r="E68" s="310" t="s">
        <v>591</v>
      </c>
      <c r="F68" s="310">
        <v>661</v>
      </c>
      <c r="G68" s="310">
        <v>642</v>
      </c>
      <c r="H68" s="311">
        <v>644</v>
      </c>
      <c r="I68" s="311" t="s">
        <v>880</v>
      </c>
      <c r="J68" s="322" t="s">
        <v>912</v>
      </c>
      <c r="K68" s="311">
        <f t="shared" ref="K68" si="53">H68-F68</f>
        <v>-17</v>
      </c>
      <c r="L68" s="333">
        <f t="shared" ref="L68" si="54">(H68*N68)*0.07%</f>
        <v>338.1</v>
      </c>
      <c r="M68" s="334">
        <f t="shared" ref="M68" si="55">(K68*N68)-L68</f>
        <v>-13088.1</v>
      </c>
      <c r="N68" s="311">
        <v>750</v>
      </c>
      <c r="O68" s="335" t="s">
        <v>601</v>
      </c>
      <c r="P68" s="336">
        <v>44623</v>
      </c>
      <c r="Q68" s="249"/>
      <c r="R68" s="253" t="s">
        <v>1014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6"/>
      <c r="AG68" s="313"/>
      <c r="AH68" s="249"/>
      <c r="AI68" s="249"/>
      <c r="AJ68" s="316"/>
      <c r="AK68" s="316"/>
      <c r="AL68" s="316"/>
    </row>
    <row r="69" spans="1:38" s="247" customFormat="1" ht="13.5" customHeight="1">
      <c r="A69" s="285">
        <v>4</v>
      </c>
      <c r="B69" s="386">
        <v>44622</v>
      </c>
      <c r="C69" s="355"/>
      <c r="D69" s="355" t="s">
        <v>881</v>
      </c>
      <c r="E69" s="285" t="s">
        <v>591</v>
      </c>
      <c r="F69" s="285">
        <v>1702.5</v>
      </c>
      <c r="G69" s="285">
        <v>1662</v>
      </c>
      <c r="H69" s="338">
        <v>1730</v>
      </c>
      <c r="I69" s="338" t="s">
        <v>882</v>
      </c>
      <c r="J69" s="350" t="s">
        <v>911</v>
      </c>
      <c r="K69" s="338">
        <f t="shared" ref="K69:K72" si="56">H69-F69</f>
        <v>27.5</v>
      </c>
      <c r="L69" s="351">
        <f t="shared" ref="L69:L72" si="57">(H69*N69)*0.07%</f>
        <v>363.30000000000007</v>
      </c>
      <c r="M69" s="352">
        <f t="shared" ref="M69:M72" si="58">(K69*N69)-L69</f>
        <v>7886.7</v>
      </c>
      <c r="N69" s="338">
        <v>300</v>
      </c>
      <c r="O69" s="353" t="s">
        <v>589</v>
      </c>
      <c r="P69" s="354">
        <v>44258</v>
      </c>
      <c r="Q69" s="249"/>
      <c r="R69" s="253" t="s">
        <v>590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6"/>
      <c r="AG69" s="313"/>
      <c r="AH69" s="249"/>
      <c r="AI69" s="249"/>
      <c r="AJ69" s="316"/>
      <c r="AK69" s="316"/>
      <c r="AL69" s="316"/>
    </row>
    <row r="70" spans="1:38" s="247" customFormat="1" ht="13.5" customHeight="1">
      <c r="A70" s="285">
        <v>5</v>
      </c>
      <c r="B70" s="386">
        <v>44622</v>
      </c>
      <c r="C70" s="355"/>
      <c r="D70" s="355" t="s">
        <v>886</v>
      </c>
      <c r="E70" s="285" t="s">
        <v>591</v>
      </c>
      <c r="F70" s="285">
        <v>2342.5</v>
      </c>
      <c r="G70" s="285">
        <v>2305</v>
      </c>
      <c r="H70" s="338">
        <v>2387.5</v>
      </c>
      <c r="I70" s="338" t="s">
        <v>889</v>
      </c>
      <c r="J70" s="350" t="s">
        <v>913</v>
      </c>
      <c r="K70" s="338">
        <f t="shared" si="56"/>
        <v>45</v>
      </c>
      <c r="L70" s="351">
        <f t="shared" si="57"/>
        <v>626.71875000000011</v>
      </c>
      <c r="M70" s="352">
        <f t="shared" si="58"/>
        <v>16248.28125</v>
      </c>
      <c r="N70" s="338">
        <v>375</v>
      </c>
      <c r="O70" s="353" t="s">
        <v>589</v>
      </c>
      <c r="P70" s="354">
        <v>44258</v>
      </c>
      <c r="Q70" s="249"/>
      <c r="R70" s="253" t="s">
        <v>1014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6"/>
      <c r="AG70" s="313"/>
      <c r="AH70" s="249"/>
      <c r="AI70" s="249"/>
      <c r="AJ70" s="316"/>
      <c r="AK70" s="316"/>
      <c r="AL70" s="316"/>
    </row>
    <row r="71" spans="1:38" s="247" customFormat="1" ht="13.5" customHeight="1">
      <c r="A71" s="285">
        <v>6</v>
      </c>
      <c r="B71" s="386">
        <v>44622</v>
      </c>
      <c r="C71" s="355"/>
      <c r="D71" s="355" t="s">
        <v>887</v>
      </c>
      <c r="E71" s="285" t="s">
        <v>591</v>
      </c>
      <c r="F71" s="285">
        <v>280.5</v>
      </c>
      <c r="G71" s="285">
        <v>274</v>
      </c>
      <c r="H71" s="338">
        <v>285.5</v>
      </c>
      <c r="I71" s="338" t="s">
        <v>888</v>
      </c>
      <c r="J71" s="350" t="s">
        <v>914</v>
      </c>
      <c r="K71" s="338">
        <f t="shared" si="56"/>
        <v>5</v>
      </c>
      <c r="L71" s="351">
        <f t="shared" si="57"/>
        <v>339.74500000000006</v>
      </c>
      <c r="M71" s="352">
        <f t="shared" si="58"/>
        <v>8160.2550000000001</v>
      </c>
      <c r="N71" s="338">
        <v>1700</v>
      </c>
      <c r="O71" s="353" t="s">
        <v>589</v>
      </c>
      <c r="P71" s="354">
        <v>44258</v>
      </c>
      <c r="Q71" s="249"/>
      <c r="R71" s="253" t="s">
        <v>1014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6"/>
      <c r="AG71" s="313"/>
      <c r="AH71" s="249"/>
      <c r="AI71" s="249"/>
      <c r="AJ71" s="316"/>
      <c r="AK71" s="316"/>
      <c r="AL71" s="316"/>
    </row>
    <row r="72" spans="1:38" s="247" customFormat="1" ht="13.5" customHeight="1">
      <c r="A72" s="310">
        <v>7</v>
      </c>
      <c r="B72" s="398">
        <v>44623</v>
      </c>
      <c r="C72" s="337"/>
      <c r="D72" s="337" t="s">
        <v>905</v>
      </c>
      <c r="E72" s="310" t="s">
        <v>591</v>
      </c>
      <c r="F72" s="310">
        <v>2337.5</v>
      </c>
      <c r="G72" s="310">
        <v>2300</v>
      </c>
      <c r="H72" s="311">
        <v>2300</v>
      </c>
      <c r="I72" s="311" t="s">
        <v>889</v>
      </c>
      <c r="J72" s="322" t="s">
        <v>936</v>
      </c>
      <c r="K72" s="311">
        <f t="shared" si="56"/>
        <v>-37.5</v>
      </c>
      <c r="L72" s="333">
        <f t="shared" si="57"/>
        <v>603.75000000000011</v>
      </c>
      <c r="M72" s="334">
        <f t="shared" si="58"/>
        <v>-14666.25</v>
      </c>
      <c r="N72" s="311">
        <v>375</v>
      </c>
      <c r="O72" s="335" t="s">
        <v>601</v>
      </c>
      <c r="P72" s="336">
        <v>44624</v>
      </c>
      <c r="Q72" s="249"/>
      <c r="R72" s="253" t="s">
        <v>1014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6"/>
      <c r="AG72" s="313"/>
      <c r="AH72" s="249"/>
      <c r="AI72" s="249"/>
      <c r="AJ72" s="316"/>
      <c r="AK72" s="316"/>
      <c r="AL72" s="316"/>
    </row>
    <row r="73" spans="1:38" s="247" customFormat="1" ht="13.5" customHeight="1">
      <c r="A73" s="285">
        <v>8</v>
      </c>
      <c r="B73" s="386">
        <v>44623</v>
      </c>
      <c r="C73" s="355"/>
      <c r="D73" s="355" t="s">
        <v>887</v>
      </c>
      <c r="E73" s="285" t="s">
        <v>591</v>
      </c>
      <c r="F73" s="285">
        <v>276.5</v>
      </c>
      <c r="G73" s="285">
        <v>269</v>
      </c>
      <c r="H73" s="338">
        <v>281.5</v>
      </c>
      <c r="I73" s="338" t="s">
        <v>909</v>
      </c>
      <c r="J73" s="350" t="s">
        <v>914</v>
      </c>
      <c r="K73" s="338">
        <f t="shared" ref="K73" si="59">H73-F73</f>
        <v>5</v>
      </c>
      <c r="L73" s="351">
        <f t="shared" ref="L73" si="60">(H73*N73)*0.07%</f>
        <v>334.98500000000007</v>
      </c>
      <c r="M73" s="352">
        <f t="shared" ref="M73" si="61">(K73*N73)-L73</f>
        <v>8165.0150000000003</v>
      </c>
      <c r="N73" s="338">
        <v>1700</v>
      </c>
      <c r="O73" s="353" t="s">
        <v>589</v>
      </c>
      <c r="P73" s="354">
        <v>44259</v>
      </c>
      <c r="Q73" s="249"/>
      <c r="R73" s="253" t="s">
        <v>1014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6"/>
      <c r="AG73" s="313"/>
      <c r="AH73" s="249"/>
      <c r="AI73" s="249"/>
      <c r="AJ73" s="316"/>
      <c r="AK73" s="316"/>
      <c r="AL73" s="316"/>
    </row>
    <row r="74" spans="1:38" s="247" customFormat="1" ht="13.5" customHeight="1">
      <c r="A74" s="285">
        <v>9</v>
      </c>
      <c r="B74" s="386">
        <v>44259</v>
      </c>
      <c r="C74" s="355"/>
      <c r="D74" s="355" t="s">
        <v>920</v>
      </c>
      <c r="E74" s="285" t="s">
        <v>591</v>
      </c>
      <c r="F74" s="285">
        <v>459.5</v>
      </c>
      <c r="G74" s="285">
        <v>451</v>
      </c>
      <c r="H74" s="338">
        <v>465.5</v>
      </c>
      <c r="I74" s="338" t="s">
        <v>921</v>
      </c>
      <c r="J74" s="350" t="s">
        <v>910</v>
      </c>
      <c r="K74" s="338">
        <f t="shared" ref="K74" si="62">H74-F74</f>
        <v>6</v>
      </c>
      <c r="L74" s="351">
        <f t="shared" ref="L74" si="63">(H74*N74)*0.07%</f>
        <v>488.77500000000009</v>
      </c>
      <c r="M74" s="352">
        <f t="shared" ref="M74" si="64">(K74*N74)-L74</f>
        <v>8511.2250000000004</v>
      </c>
      <c r="N74" s="338">
        <v>1500</v>
      </c>
      <c r="O74" s="353" t="s">
        <v>589</v>
      </c>
      <c r="P74" s="354">
        <v>44259</v>
      </c>
      <c r="Q74" s="249"/>
      <c r="R74" s="253" t="s">
        <v>590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6"/>
      <c r="AG74" s="313"/>
      <c r="AH74" s="249"/>
      <c r="AI74" s="249"/>
      <c r="AJ74" s="316"/>
      <c r="AK74" s="316"/>
      <c r="AL74" s="316"/>
    </row>
    <row r="75" spans="1:38" s="247" customFormat="1" ht="13.5" customHeight="1">
      <c r="A75" s="285">
        <v>10</v>
      </c>
      <c r="B75" s="386">
        <v>44259</v>
      </c>
      <c r="C75" s="355"/>
      <c r="D75" s="355" t="s">
        <v>922</v>
      </c>
      <c r="E75" s="285" t="s">
        <v>591</v>
      </c>
      <c r="F75" s="285">
        <v>3105</v>
      </c>
      <c r="G75" s="285">
        <v>3030</v>
      </c>
      <c r="H75" s="338">
        <v>3165</v>
      </c>
      <c r="I75" s="338" t="s">
        <v>923</v>
      </c>
      <c r="J75" s="350" t="s">
        <v>798</v>
      </c>
      <c r="K75" s="338">
        <f t="shared" ref="K75:K78" si="65">H75-F75</f>
        <v>60</v>
      </c>
      <c r="L75" s="351">
        <f t="shared" ref="L75:L78" si="66">(H75*N75)*0.07%</f>
        <v>387.71250000000003</v>
      </c>
      <c r="M75" s="352">
        <f t="shared" ref="M75:M78" si="67">(K75*N75)-L75</f>
        <v>10112.2875</v>
      </c>
      <c r="N75" s="338">
        <v>175</v>
      </c>
      <c r="O75" s="353" t="s">
        <v>589</v>
      </c>
      <c r="P75" s="354">
        <v>44259</v>
      </c>
      <c r="Q75" s="249"/>
      <c r="R75" s="253" t="s">
        <v>1014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6"/>
      <c r="AG75" s="313"/>
      <c r="AH75" s="249"/>
      <c r="AI75" s="249"/>
      <c r="AJ75" s="316"/>
      <c r="AK75" s="316"/>
      <c r="AL75" s="316"/>
    </row>
    <row r="76" spans="1:38" s="247" customFormat="1" ht="13.5" customHeight="1">
      <c r="A76" s="285">
        <v>11</v>
      </c>
      <c r="B76" s="386">
        <v>44259</v>
      </c>
      <c r="C76" s="355"/>
      <c r="D76" s="355" t="s">
        <v>881</v>
      </c>
      <c r="E76" s="285" t="s">
        <v>591</v>
      </c>
      <c r="F76" s="285">
        <v>1698</v>
      </c>
      <c r="G76" s="285">
        <v>1658</v>
      </c>
      <c r="H76" s="338">
        <v>1731</v>
      </c>
      <c r="I76" s="338" t="s">
        <v>882</v>
      </c>
      <c r="J76" s="350" t="s">
        <v>937</v>
      </c>
      <c r="K76" s="338">
        <f t="shared" si="65"/>
        <v>33</v>
      </c>
      <c r="L76" s="351">
        <f t="shared" si="66"/>
        <v>363.51000000000005</v>
      </c>
      <c r="M76" s="352">
        <f t="shared" si="67"/>
        <v>9536.49</v>
      </c>
      <c r="N76" s="338">
        <v>300</v>
      </c>
      <c r="O76" s="353" t="s">
        <v>589</v>
      </c>
      <c r="P76" s="354">
        <v>44259</v>
      </c>
      <c r="Q76" s="249"/>
      <c r="R76" s="253" t="s">
        <v>590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6"/>
      <c r="AG76" s="313"/>
      <c r="AH76" s="249"/>
      <c r="AI76" s="249"/>
      <c r="AJ76" s="316"/>
      <c r="AK76" s="316"/>
      <c r="AL76" s="316"/>
    </row>
    <row r="77" spans="1:38" s="247" customFormat="1" ht="13.5" customHeight="1">
      <c r="A77" s="285">
        <v>12</v>
      </c>
      <c r="B77" s="386">
        <v>44259</v>
      </c>
      <c r="C77" s="355"/>
      <c r="D77" s="355" t="s">
        <v>924</v>
      </c>
      <c r="E77" s="285" t="s">
        <v>591</v>
      </c>
      <c r="F77" s="285">
        <v>1422.5</v>
      </c>
      <c r="G77" s="285">
        <v>1400</v>
      </c>
      <c r="H77" s="338">
        <v>1437</v>
      </c>
      <c r="I77" s="338" t="s">
        <v>925</v>
      </c>
      <c r="J77" s="350" t="s">
        <v>938</v>
      </c>
      <c r="K77" s="338">
        <f t="shared" si="65"/>
        <v>14.5</v>
      </c>
      <c r="L77" s="351">
        <f t="shared" si="66"/>
        <v>653.83500000000015</v>
      </c>
      <c r="M77" s="352">
        <f t="shared" si="67"/>
        <v>8771.1649999999991</v>
      </c>
      <c r="N77" s="338">
        <v>650</v>
      </c>
      <c r="O77" s="353" t="s">
        <v>589</v>
      </c>
      <c r="P77" s="354">
        <v>44259</v>
      </c>
      <c r="Q77" s="249"/>
      <c r="R77" s="253" t="s">
        <v>1014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6"/>
      <c r="AG77" s="313"/>
      <c r="AH77" s="249"/>
      <c r="AI77" s="249"/>
      <c r="AJ77" s="316"/>
      <c r="AK77" s="316"/>
      <c r="AL77" s="316"/>
    </row>
    <row r="78" spans="1:38" s="247" customFormat="1" ht="13.5" customHeight="1">
      <c r="A78" s="310">
        <v>13</v>
      </c>
      <c r="B78" s="398">
        <v>44259</v>
      </c>
      <c r="C78" s="337"/>
      <c r="D78" s="337" t="s">
        <v>874</v>
      </c>
      <c r="E78" s="310" t="s">
        <v>591</v>
      </c>
      <c r="F78" s="310">
        <v>2322</v>
      </c>
      <c r="G78" s="310">
        <v>2275</v>
      </c>
      <c r="H78" s="311">
        <v>2275</v>
      </c>
      <c r="I78" s="311" t="s">
        <v>935</v>
      </c>
      <c r="J78" s="322" t="s">
        <v>949</v>
      </c>
      <c r="K78" s="311">
        <f t="shared" si="65"/>
        <v>-47</v>
      </c>
      <c r="L78" s="333">
        <f t="shared" si="66"/>
        <v>437.93750000000006</v>
      </c>
      <c r="M78" s="334">
        <f t="shared" si="67"/>
        <v>-13362.9375</v>
      </c>
      <c r="N78" s="311">
        <v>275</v>
      </c>
      <c r="O78" s="335" t="s">
        <v>601</v>
      </c>
      <c r="P78" s="336">
        <v>44627</v>
      </c>
      <c r="Q78" s="249"/>
      <c r="R78" s="253" t="s">
        <v>1014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6"/>
      <c r="AG78" s="313"/>
      <c r="AH78" s="249"/>
      <c r="AI78" s="249"/>
      <c r="AJ78" s="316"/>
      <c r="AK78" s="316"/>
      <c r="AL78" s="316"/>
    </row>
    <row r="79" spans="1:38" s="247" customFormat="1" ht="13.5" customHeight="1">
      <c r="A79" s="397">
        <v>14</v>
      </c>
      <c r="B79" s="386">
        <v>44627</v>
      </c>
      <c r="C79" s="355"/>
      <c r="D79" s="355" t="s">
        <v>945</v>
      </c>
      <c r="E79" s="285" t="s">
        <v>591</v>
      </c>
      <c r="F79" s="285">
        <v>1137</v>
      </c>
      <c r="G79" s="285">
        <v>1120</v>
      </c>
      <c r="H79" s="338">
        <v>1151</v>
      </c>
      <c r="I79" s="338" t="s">
        <v>946</v>
      </c>
      <c r="J79" s="350" t="s">
        <v>947</v>
      </c>
      <c r="K79" s="338">
        <f t="shared" ref="K79:K82" si="68">H79-F79</f>
        <v>14</v>
      </c>
      <c r="L79" s="351">
        <f t="shared" ref="L79:L82" si="69">(H79*N79)*0.07%</f>
        <v>563.99000000000012</v>
      </c>
      <c r="M79" s="352">
        <f t="shared" ref="M79:M82" si="70">(K79*N79)-L79</f>
        <v>9236.01</v>
      </c>
      <c r="N79" s="338">
        <v>700</v>
      </c>
      <c r="O79" s="353" t="s">
        <v>589</v>
      </c>
      <c r="P79" s="354">
        <v>44262</v>
      </c>
      <c r="Q79" s="249"/>
      <c r="R79" s="253" t="s">
        <v>1014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6"/>
      <c r="AG79" s="313"/>
      <c r="AH79" s="249"/>
      <c r="AI79" s="249"/>
      <c r="AJ79" s="316"/>
      <c r="AK79" s="316"/>
      <c r="AL79" s="316"/>
    </row>
    <row r="80" spans="1:38" s="247" customFormat="1" ht="13.5" customHeight="1">
      <c r="A80" s="310">
        <v>15</v>
      </c>
      <c r="B80" s="398">
        <v>44627</v>
      </c>
      <c r="C80" s="337"/>
      <c r="D80" s="337" t="s">
        <v>960</v>
      </c>
      <c r="E80" s="310" t="s">
        <v>591</v>
      </c>
      <c r="F80" s="310">
        <v>173</v>
      </c>
      <c r="G80" s="310">
        <v>167.5</v>
      </c>
      <c r="H80" s="311">
        <v>167.5</v>
      </c>
      <c r="I80" s="311" t="s">
        <v>948</v>
      </c>
      <c r="J80" s="322" t="s">
        <v>964</v>
      </c>
      <c r="K80" s="311">
        <f t="shared" si="68"/>
        <v>-5.5</v>
      </c>
      <c r="L80" s="333">
        <f t="shared" si="69"/>
        <v>293.12500000000006</v>
      </c>
      <c r="M80" s="334">
        <f t="shared" si="70"/>
        <v>-14043.125</v>
      </c>
      <c r="N80" s="311">
        <v>2500</v>
      </c>
      <c r="O80" s="335" t="s">
        <v>601</v>
      </c>
      <c r="P80" s="336">
        <v>44627</v>
      </c>
      <c r="Q80" s="249"/>
      <c r="R80" s="253" t="s">
        <v>590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6"/>
      <c r="AG80" s="313"/>
      <c r="AH80" s="249"/>
      <c r="AI80" s="249"/>
      <c r="AJ80" s="316"/>
      <c r="AK80" s="316"/>
      <c r="AL80" s="316"/>
    </row>
    <row r="81" spans="1:38" s="247" customFormat="1" ht="13.5" customHeight="1">
      <c r="A81" s="285">
        <v>16</v>
      </c>
      <c r="B81" s="386">
        <v>44627</v>
      </c>
      <c r="C81" s="355"/>
      <c r="D81" s="355" t="s">
        <v>887</v>
      </c>
      <c r="E81" s="285" t="s">
        <v>591</v>
      </c>
      <c r="F81" s="285">
        <v>270.5</v>
      </c>
      <c r="G81" s="285">
        <v>263</v>
      </c>
      <c r="H81" s="338">
        <v>275.5</v>
      </c>
      <c r="I81" s="338" t="s">
        <v>657</v>
      </c>
      <c r="J81" s="350" t="s">
        <v>914</v>
      </c>
      <c r="K81" s="338">
        <f t="shared" si="68"/>
        <v>5</v>
      </c>
      <c r="L81" s="351">
        <f t="shared" si="69"/>
        <v>327.84500000000003</v>
      </c>
      <c r="M81" s="352">
        <f t="shared" si="70"/>
        <v>8172.1549999999997</v>
      </c>
      <c r="N81" s="338">
        <v>1700</v>
      </c>
      <c r="O81" s="353" t="s">
        <v>589</v>
      </c>
      <c r="P81" s="354">
        <v>44262</v>
      </c>
      <c r="Q81" s="249"/>
      <c r="R81" s="253" t="s">
        <v>1014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6"/>
      <c r="AG81" s="313"/>
      <c r="AH81" s="249"/>
      <c r="AI81" s="249"/>
      <c r="AJ81" s="316"/>
      <c r="AK81" s="316"/>
      <c r="AL81" s="316"/>
    </row>
    <row r="82" spans="1:38" s="247" customFormat="1" ht="13.5" customHeight="1">
      <c r="A82" s="285">
        <v>17</v>
      </c>
      <c r="B82" s="386">
        <v>44628</v>
      </c>
      <c r="C82" s="355"/>
      <c r="D82" s="355" t="s">
        <v>959</v>
      </c>
      <c r="E82" s="285" t="s">
        <v>591</v>
      </c>
      <c r="F82" s="285">
        <v>1399</v>
      </c>
      <c r="G82" s="285">
        <v>1362</v>
      </c>
      <c r="H82" s="338">
        <v>1424</v>
      </c>
      <c r="I82" s="338" t="s">
        <v>961</v>
      </c>
      <c r="J82" s="350" t="s">
        <v>610</v>
      </c>
      <c r="K82" s="338">
        <f t="shared" si="68"/>
        <v>25</v>
      </c>
      <c r="L82" s="351">
        <f t="shared" si="69"/>
        <v>1495.2000000000003</v>
      </c>
      <c r="M82" s="352">
        <f t="shared" si="70"/>
        <v>36004.800000000003</v>
      </c>
      <c r="N82" s="338">
        <v>1500</v>
      </c>
      <c r="O82" s="353" t="s">
        <v>589</v>
      </c>
      <c r="P82" s="354">
        <v>44264</v>
      </c>
      <c r="Q82" s="249"/>
      <c r="R82" s="253" t="s">
        <v>1014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6"/>
      <c r="AG82" s="313"/>
      <c r="AH82" s="249"/>
      <c r="AI82" s="249"/>
      <c r="AJ82" s="316"/>
      <c r="AK82" s="316"/>
      <c r="AL82" s="316"/>
    </row>
    <row r="83" spans="1:38" s="247" customFormat="1" ht="13.5" customHeight="1">
      <c r="A83" s="310">
        <v>18</v>
      </c>
      <c r="B83" s="398">
        <v>44628</v>
      </c>
      <c r="C83" s="337"/>
      <c r="D83" s="337" t="s">
        <v>962</v>
      </c>
      <c r="E83" s="310" t="s">
        <v>591</v>
      </c>
      <c r="F83" s="310">
        <v>2110</v>
      </c>
      <c r="G83" s="310">
        <v>2065</v>
      </c>
      <c r="H83" s="311">
        <v>2065</v>
      </c>
      <c r="I83" s="311" t="s">
        <v>963</v>
      </c>
      <c r="J83" s="322" t="s">
        <v>932</v>
      </c>
      <c r="K83" s="311">
        <f t="shared" ref="K83:K84" si="71">H83-F83</f>
        <v>-45</v>
      </c>
      <c r="L83" s="333">
        <f t="shared" ref="L83:L84" si="72">(H83*N83)*0.07%</f>
        <v>433.65000000000009</v>
      </c>
      <c r="M83" s="334">
        <f t="shared" ref="M83:M84" si="73">(K83*N83)-L83</f>
        <v>-13933.65</v>
      </c>
      <c r="N83" s="311">
        <v>300</v>
      </c>
      <c r="O83" s="335" t="s">
        <v>601</v>
      </c>
      <c r="P83" s="336">
        <v>44628</v>
      </c>
      <c r="Q83" s="249"/>
      <c r="R83" s="253" t="s">
        <v>590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19</v>
      </c>
      <c r="B84" s="386">
        <v>44628</v>
      </c>
      <c r="C84" s="355"/>
      <c r="D84" s="355" t="s">
        <v>969</v>
      </c>
      <c r="E84" s="285" t="s">
        <v>591</v>
      </c>
      <c r="F84" s="285">
        <v>273.5</v>
      </c>
      <c r="G84" s="285">
        <v>265</v>
      </c>
      <c r="H84" s="338">
        <v>279.5</v>
      </c>
      <c r="I84" s="338" t="s">
        <v>970</v>
      </c>
      <c r="J84" s="350" t="s">
        <v>910</v>
      </c>
      <c r="K84" s="338">
        <f t="shared" si="71"/>
        <v>6</v>
      </c>
      <c r="L84" s="351">
        <f t="shared" si="72"/>
        <v>293.47500000000002</v>
      </c>
      <c r="M84" s="352">
        <f t="shared" si="73"/>
        <v>8706.5249999999996</v>
      </c>
      <c r="N84" s="338">
        <v>1500</v>
      </c>
      <c r="O84" s="353" t="s">
        <v>589</v>
      </c>
      <c r="P84" s="354">
        <v>44264</v>
      </c>
      <c r="Q84" s="249"/>
      <c r="R84" s="253" t="s">
        <v>590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285">
        <v>20</v>
      </c>
      <c r="B85" s="386">
        <v>44628</v>
      </c>
      <c r="C85" s="355"/>
      <c r="D85" s="355" t="s">
        <v>887</v>
      </c>
      <c r="E85" s="285" t="s">
        <v>591</v>
      </c>
      <c r="F85" s="285">
        <v>263</v>
      </c>
      <c r="G85" s="285">
        <v>255</v>
      </c>
      <c r="H85" s="338">
        <v>268.5</v>
      </c>
      <c r="I85" s="338" t="s">
        <v>972</v>
      </c>
      <c r="J85" s="350" t="s">
        <v>977</v>
      </c>
      <c r="K85" s="338">
        <f t="shared" ref="K85:K87" si="74">H85-F85</f>
        <v>5.5</v>
      </c>
      <c r="L85" s="351">
        <f t="shared" ref="L85:L87" si="75">(H85*N85)*0.07%</f>
        <v>319.51500000000004</v>
      </c>
      <c r="M85" s="352">
        <f t="shared" ref="M85:M87" si="76">(K85*N85)-L85</f>
        <v>9030.4850000000006</v>
      </c>
      <c r="N85" s="338">
        <v>1700</v>
      </c>
      <c r="O85" s="353" t="s">
        <v>589</v>
      </c>
      <c r="P85" s="354">
        <v>44263</v>
      </c>
      <c r="Q85" s="249"/>
      <c r="R85" s="253" t="s">
        <v>1014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285">
        <v>21</v>
      </c>
      <c r="B86" s="386">
        <v>44628</v>
      </c>
      <c r="C86" s="355"/>
      <c r="D86" s="355" t="s">
        <v>973</v>
      </c>
      <c r="E86" s="285" t="s">
        <v>591</v>
      </c>
      <c r="F86" s="285">
        <v>695</v>
      </c>
      <c r="G86" s="285">
        <v>675</v>
      </c>
      <c r="H86" s="338">
        <v>709</v>
      </c>
      <c r="I86" s="338" t="s">
        <v>974</v>
      </c>
      <c r="J86" s="350" t="s">
        <v>947</v>
      </c>
      <c r="K86" s="338">
        <f t="shared" si="74"/>
        <v>14</v>
      </c>
      <c r="L86" s="351">
        <f t="shared" si="75"/>
        <v>372.22500000000008</v>
      </c>
      <c r="M86" s="352">
        <f t="shared" si="76"/>
        <v>10127.775</v>
      </c>
      <c r="N86" s="338">
        <v>750</v>
      </c>
      <c r="O86" s="353" t="s">
        <v>589</v>
      </c>
      <c r="P86" s="354">
        <v>44264</v>
      </c>
      <c r="Q86" s="249"/>
      <c r="R86" s="253" t="s">
        <v>590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285">
        <v>22</v>
      </c>
      <c r="B87" s="386">
        <v>44628</v>
      </c>
      <c r="C87" s="355"/>
      <c r="D87" s="355" t="s">
        <v>922</v>
      </c>
      <c r="E87" s="285" t="s">
        <v>591</v>
      </c>
      <c r="F87" s="285">
        <v>3195</v>
      </c>
      <c r="G87" s="285">
        <v>3120</v>
      </c>
      <c r="H87" s="338">
        <v>3250</v>
      </c>
      <c r="I87" s="338" t="s">
        <v>975</v>
      </c>
      <c r="J87" s="350" t="s">
        <v>728</v>
      </c>
      <c r="K87" s="338">
        <f t="shared" si="74"/>
        <v>55</v>
      </c>
      <c r="L87" s="351">
        <f t="shared" si="75"/>
        <v>398.12500000000006</v>
      </c>
      <c r="M87" s="352">
        <f t="shared" si="76"/>
        <v>9226.875</v>
      </c>
      <c r="N87" s="338">
        <v>175</v>
      </c>
      <c r="O87" s="353" t="s">
        <v>589</v>
      </c>
      <c r="P87" s="354">
        <v>44264</v>
      </c>
      <c r="Q87" s="249"/>
      <c r="R87" s="253" t="s">
        <v>1014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285">
        <v>23</v>
      </c>
      <c r="B88" s="386">
        <v>44628</v>
      </c>
      <c r="C88" s="355"/>
      <c r="D88" s="355" t="s">
        <v>976</v>
      </c>
      <c r="E88" s="285" t="s">
        <v>591</v>
      </c>
      <c r="F88" s="285">
        <v>1068</v>
      </c>
      <c r="G88" s="285">
        <v>1050</v>
      </c>
      <c r="H88" s="338">
        <v>1092</v>
      </c>
      <c r="I88" s="338" t="s">
        <v>980</v>
      </c>
      <c r="J88" s="350" t="s">
        <v>979</v>
      </c>
      <c r="K88" s="338">
        <f t="shared" ref="K88" si="77">H88-F88</f>
        <v>24</v>
      </c>
      <c r="L88" s="351">
        <f t="shared" ref="L88" si="78">(H88*N88)*0.07%</f>
        <v>554.19000000000005</v>
      </c>
      <c r="M88" s="352">
        <f t="shared" ref="M88" si="79">(K88*N88)-L88</f>
        <v>16845.810000000001</v>
      </c>
      <c r="N88" s="338">
        <v>725</v>
      </c>
      <c r="O88" s="353" t="s">
        <v>589</v>
      </c>
      <c r="P88" s="354">
        <v>44264</v>
      </c>
      <c r="Q88" s="249"/>
      <c r="R88" s="253" t="s">
        <v>1014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285">
        <v>24</v>
      </c>
      <c r="B89" s="386">
        <v>44629</v>
      </c>
      <c r="C89" s="355"/>
      <c r="D89" s="355" t="s">
        <v>887</v>
      </c>
      <c r="E89" s="285" t="s">
        <v>591</v>
      </c>
      <c r="F89" s="285">
        <v>264.5</v>
      </c>
      <c r="G89" s="285">
        <v>257</v>
      </c>
      <c r="H89" s="338">
        <v>270</v>
      </c>
      <c r="I89" s="338" t="s">
        <v>991</v>
      </c>
      <c r="J89" s="350" t="s">
        <v>977</v>
      </c>
      <c r="K89" s="338">
        <f t="shared" ref="K89:K91" si="80">H89-F89</f>
        <v>5.5</v>
      </c>
      <c r="L89" s="351">
        <f t="shared" ref="L89:L91" si="81">(H89*N89)*0.07%</f>
        <v>321.30000000000007</v>
      </c>
      <c r="M89" s="352">
        <f t="shared" ref="M89:M91" si="82">(K89*N89)-L89</f>
        <v>9028.7000000000007</v>
      </c>
      <c r="N89" s="338">
        <v>1700</v>
      </c>
      <c r="O89" s="353" t="s">
        <v>589</v>
      </c>
      <c r="P89" s="354">
        <v>44264</v>
      </c>
      <c r="Q89" s="249"/>
      <c r="R89" s="253" t="s">
        <v>1014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310">
        <v>25</v>
      </c>
      <c r="B90" s="398">
        <v>44629</v>
      </c>
      <c r="C90" s="337"/>
      <c r="D90" s="337" t="s">
        <v>992</v>
      </c>
      <c r="E90" s="310" t="s">
        <v>591</v>
      </c>
      <c r="F90" s="310">
        <v>4700</v>
      </c>
      <c r="G90" s="310">
        <v>4570</v>
      </c>
      <c r="H90" s="311">
        <v>4615</v>
      </c>
      <c r="I90" s="311" t="s">
        <v>993</v>
      </c>
      <c r="J90" s="322" t="s">
        <v>996</v>
      </c>
      <c r="K90" s="311">
        <f t="shared" si="80"/>
        <v>-85</v>
      </c>
      <c r="L90" s="333">
        <f t="shared" si="81"/>
        <v>323.05000000000007</v>
      </c>
      <c r="M90" s="334">
        <f t="shared" si="82"/>
        <v>-8823.0499999999993</v>
      </c>
      <c r="N90" s="311">
        <v>100</v>
      </c>
      <c r="O90" s="335" t="s">
        <v>601</v>
      </c>
      <c r="P90" s="336">
        <v>44264</v>
      </c>
      <c r="Q90" s="249"/>
      <c r="R90" s="253" t="s">
        <v>1014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285">
        <v>26</v>
      </c>
      <c r="B91" s="386">
        <v>44630</v>
      </c>
      <c r="C91" s="355"/>
      <c r="D91" s="355" t="s">
        <v>997</v>
      </c>
      <c r="E91" s="285" t="s">
        <v>591</v>
      </c>
      <c r="F91" s="285">
        <v>1186.5</v>
      </c>
      <c r="G91" s="285">
        <v>1168</v>
      </c>
      <c r="H91" s="338">
        <v>1200.5</v>
      </c>
      <c r="I91" s="338">
        <v>1220</v>
      </c>
      <c r="J91" s="350" t="s">
        <v>947</v>
      </c>
      <c r="K91" s="338">
        <f t="shared" si="80"/>
        <v>14</v>
      </c>
      <c r="L91" s="351">
        <f t="shared" si="81"/>
        <v>588.24500000000012</v>
      </c>
      <c r="M91" s="352">
        <f t="shared" si="82"/>
        <v>9211.7549999999992</v>
      </c>
      <c r="N91" s="338">
        <v>700</v>
      </c>
      <c r="O91" s="353" t="s">
        <v>589</v>
      </c>
      <c r="P91" s="354">
        <v>44266</v>
      </c>
      <c r="Q91" s="249"/>
      <c r="R91" s="253" t="s">
        <v>1014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285">
        <v>27</v>
      </c>
      <c r="B92" s="386">
        <v>44630</v>
      </c>
      <c r="C92" s="355"/>
      <c r="D92" s="355" t="s">
        <v>1003</v>
      </c>
      <c r="E92" s="285" t="s">
        <v>591</v>
      </c>
      <c r="F92" s="285">
        <v>123.75</v>
      </c>
      <c r="G92" s="285">
        <v>120</v>
      </c>
      <c r="H92" s="338">
        <v>126.5</v>
      </c>
      <c r="I92" s="338" t="s">
        <v>1004</v>
      </c>
      <c r="J92" s="350" t="s">
        <v>1022</v>
      </c>
      <c r="K92" s="338">
        <f t="shared" ref="K92:K93" si="83">H92-F92</f>
        <v>2.75</v>
      </c>
      <c r="L92" s="351">
        <f t="shared" ref="L92:L93" si="84">(H92*N92)*0.07%</f>
        <v>380.76500000000004</v>
      </c>
      <c r="M92" s="352">
        <f t="shared" ref="M92:M93" si="85">(K92*N92)-L92</f>
        <v>11444.235000000001</v>
      </c>
      <c r="N92" s="338">
        <v>4300</v>
      </c>
      <c r="O92" s="353" t="s">
        <v>589</v>
      </c>
      <c r="P92" s="354">
        <v>44266</v>
      </c>
      <c r="Q92" s="249"/>
      <c r="R92" s="253" t="s">
        <v>1014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285">
        <v>28</v>
      </c>
      <c r="B93" s="386">
        <v>44630</v>
      </c>
      <c r="C93" s="355"/>
      <c r="D93" s="355" t="s">
        <v>969</v>
      </c>
      <c r="E93" s="285" t="s">
        <v>591</v>
      </c>
      <c r="F93" s="285">
        <v>287.5</v>
      </c>
      <c r="G93" s="285">
        <v>278.5</v>
      </c>
      <c r="H93" s="338">
        <v>293.5</v>
      </c>
      <c r="I93" s="338" t="s">
        <v>929</v>
      </c>
      <c r="J93" s="350" t="s">
        <v>910</v>
      </c>
      <c r="K93" s="338">
        <f t="shared" si="83"/>
        <v>6</v>
      </c>
      <c r="L93" s="351">
        <f t="shared" si="84"/>
        <v>308.17500000000007</v>
      </c>
      <c r="M93" s="352">
        <f t="shared" si="85"/>
        <v>8691.8250000000007</v>
      </c>
      <c r="N93" s="338">
        <v>1500</v>
      </c>
      <c r="O93" s="353" t="s">
        <v>589</v>
      </c>
      <c r="P93" s="386">
        <v>44635</v>
      </c>
      <c r="Q93" s="249"/>
      <c r="R93" s="253" t="s">
        <v>590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29</v>
      </c>
      <c r="B94" s="386">
        <v>44630</v>
      </c>
      <c r="C94" s="355"/>
      <c r="D94" s="355" t="s">
        <v>1005</v>
      </c>
      <c r="E94" s="285" t="s">
        <v>591</v>
      </c>
      <c r="F94" s="285">
        <v>376.5</v>
      </c>
      <c r="G94" s="285">
        <v>372.5</v>
      </c>
      <c r="H94" s="338">
        <v>380.5</v>
      </c>
      <c r="I94" s="338" t="s">
        <v>1006</v>
      </c>
      <c r="J94" s="350" t="s">
        <v>1013</v>
      </c>
      <c r="K94" s="338">
        <f t="shared" ref="K94:K95" si="86">H94-F94</f>
        <v>4</v>
      </c>
      <c r="L94" s="351">
        <f t="shared" ref="L94:L95" si="87">(H94*N94)*0.07%</f>
        <v>825.68500000000017</v>
      </c>
      <c r="M94" s="352">
        <f t="shared" ref="M94:M95" si="88">(K94*N94)-L94</f>
        <v>11574.315000000001</v>
      </c>
      <c r="N94" s="338">
        <v>3100</v>
      </c>
      <c r="O94" s="353" t="s">
        <v>589</v>
      </c>
      <c r="P94" s="386">
        <v>44630</v>
      </c>
      <c r="Q94" s="249"/>
      <c r="R94" s="253" t="s">
        <v>590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285">
        <v>30</v>
      </c>
      <c r="B95" s="386">
        <v>44630</v>
      </c>
      <c r="C95" s="355"/>
      <c r="D95" s="355" t="s">
        <v>1007</v>
      </c>
      <c r="E95" s="285" t="s">
        <v>591</v>
      </c>
      <c r="F95" s="285">
        <v>2355</v>
      </c>
      <c r="G95" s="285">
        <v>2300</v>
      </c>
      <c r="H95" s="338">
        <v>2390</v>
      </c>
      <c r="I95" s="338">
        <v>2450</v>
      </c>
      <c r="J95" s="350" t="s">
        <v>1054</v>
      </c>
      <c r="K95" s="338">
        <f t="shared" si="86"/>
        <v>35</v>
      </c>
      <c r="L95" s="351">
        <f t="shared" si="87"/>
        <v>460.07500000000005</v>
      </c>
      <c r="M95" s="352">
        <f t="shared" si="88"/>
        <v>9164.9249999999993</v>
      </c>
      <c r="N95" s="338">
        <v>275</v>
      </c>
      <c r="O95" s="353" t="s">
        <v>589</v>
      </c>
      <c r="P95" s="386">
        <v>44635</v>
      </c>
      <c r="Q95" s="249"/>
      <c r="R95" s="253" t="s">
        <v>590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285">
        <v>31</v>
      </c>
      <c r="B96" s="386">
        <v>44631</v>
      </c>
      <c r="C96" s="355"/>
      <c r="D96" s="355" t="s">
        <v>1025</v>
      </c>
      <c r="E96" s="285" t="s">
        <v>591</v>
      </c>
      <c r="F96" s="285">
        <v>2262.5</v>
      </c>
      <c r="G96" s="285">
        <v>2228</v>
      </c>
      <c r="H96" s="338">
        <v>2330</v>
      </c>
      <c r="I96" s="338" t="s">
        <v>1026</v>
      </c>
      <c r="J96" s="350" t="s">
        <v>811</v>
      </c>
      <c r="K96" s="338">
        <f t="shared" ref="K96:K97" si="89">H96-F96</f>
        <v>67.5</v>
      </c>
      <c r="L96" s="351">
        <f t="shared" ref="L96:L97" si="90">(H96*N96)*0.07%</f>
        <v>611.62500000000011</v>
      </c>
      <c r="M96" s="352">
        <f t="shared" ref="M96:M97" si="91">(K96*N96)-L96</f>
        <v>24700.875</v>
      </c>
      <c r="N96" s="338">
        <v>375</v>
      </c>
      <c r="O96" s="353" t="s">
        <v>589</v>
      </c>
      <c r="P96" s="386">
        <v>44634</v>
      </c>
      <c r="Q96" s="249"/>
      <c r="R96" s="253" t="s">
        <v>1014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477">
        <v>32</v>
      </c>
      <c r="B97" s="398">
        <v>44631</v>
      </c>
      <c r="C97" s="337"/>
      <c r="D97" s="337" t="s">
        <v>887</v>
      </c>
      <c r="E97" s="310" t="s">
        <v>591</v>
      </c>
      <c r="F97" s="310">
        <v>266.5</v>
      </c>
      <c r="G97" s="310">
        <v>259</v>
      </c>
      <c r="H97" s="311">
        <v>260</v>
      </c>
      <c r="I97" s="311" t="s">
        <v>991</v>
      </c>
      <c r="J97" s="322" t="s">
        <v>1082</v>
      </c>
      <c r="K97" s="311">
        <f t="shared" si="89"/>
        <v>-6.5</v>
      </c>
      <c r="L97" s="333">
        <f t="shared" si="90"/>
        <v>309.40000000000003</v>
      </c>
      <c r="M97" s="334">
        <f t="shared" si="91"/>
        <v>-11359.4</v>
      </c>
      <c r="N97" s="311">
        <v>1700</v>
      </c>
      <c r="O97" s="335" t="s">
        <v>601</v>
      </c>
      <c r="P97" s="336">
        <v>44271</v>
      </c>
      <c r="Q97" s="249"/>
      <c r="R97" s="253" t="s">
        <v>590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477">
        <v>33</v>
      </c>
      <c r="B98" s="398">
        <v>44631</v>
      </c>
      <c r="C98" s="337"/>
      <c r="D98" s="337" t="s">
        <v>1029</v>
      </c>
      <c r="E98" s="310" t="s">
        <v>591</v>
      </c>
      <c r="F98" s="310">
        <v>785</v>
      </c>
      <c r="G98" s="310">
        <v>770</v>
      </c>
      <c r="H98" s="311">
        <v>770</v>
      </c>
      <c r="I98" s="311" t="s">
        <v>1030</v>
      </c>
      <c r="J98" s="322" t="s">
        <v>1042</v>
      </c>
      <c r="K98" s="311">
        <f t="shared" ref="K98" si="92">H98-F98</f>
        <v>-15</v>
      </c>
      <c r="L98" s="333">
        <f t="shared" ref="L98" si="93">(H98*N98)*0.07%</f>
        <v>336.87500000000006</v>
      </c>
      <c r="M98" s="334">
        <f t="shared" ref="M98" si="94">(K98*N98)-L98</f>
        <v>-9711.875</v>
      </c>
      <c r="N98" s="311">
        <v>625</v>
      </c>
      <c r="O98" s="335" t="s">
        <v>601</v>
      </c>
      <c r="P98" s="336">
        <v>44269</v>
      </c>
      <c r="Q98" s="249"/>
      <c r="R98" s="253" t="s">
        <v>590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285">
        <v>34</v>
      </c>
      <c r="B99" s="386">
        <v>44634</v>
      </c>
      <c r="C99" s="355"/>
      <c r="D99" s="355" t="s">
        <v>997</v>
      </c>
      <c r="E99" s="285" t="s">
        <v>591</v>
      </c>
      <c r="F99" s="285">
        <v>1180</v>
      </c>
      <c r="G99" s="285">
        <v>1162</v>
      </c>
      <c r="H99" s="338">
        <v>1192</v>
      </c>
      <c r="I99" s="338">
        <v>1220</v>
      </c>
      <c r="J99" s="350" t="s">
        <v>1034</v>
      </c>
      <c r="K99" s="338">
        <f t="shared" ref="K99:K100" si="95">H99-F99</f>
        <v>12</v>
      </c>
      <c r="L99" s="351">
        <f t="shared" ref="L99:L100" si="96">(H99*N99)*0.07%</f>
        <v>584.08000000000004</v>
      </c>
      <c r="M99" s="352">
        <f t="shared" ref="M99:M100" si="97">(K99*N99)-L99</f>
        <v>7815.92</v>
      </c>
      <c r="N99" s="338">
        <v>700</v>
      </c>
      <c r="O99" s="353" t="s">
        <v>589</v>
      </c>
      <c r="P99" s="386">
        <v>44634</v>
      </c>
      <c r="Q99" s="249"/>
      <c r="R99" s="253" t="s">
        <v>1014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477">
        <v>35</v>
      </c>
      <c r="B100" s="358">
        <v>44634</v>
      </c>
      <c r="C100" s="337"/>
      <c r="D100" s="337" t="s">
        <v>1035</v>
      </c>
      <c r="E100" s="310" t="s">
        <v>591</v>
      </c>
      <c r="F100" s="310">
        <v>122.25</v>
      </c>
      <c r="G100" s="310">
        <v>119</v>
      </c>
      <c r="H100" s="311">
        <v>119</v>
      </c>
      <c r="I100" s="311" t="s">
        <v>1036</v>
      </c>
      <c r="J100" s="322" t="s">
        <v>1064</v>
      </c>
      <c r="K100" s="311">
        <f t="shared" si="95"/>
        <v>-3.25</v>
      </c>
      <c r="L100" s="333">
        <f t="shared" si="96"/>
        <v>358.19000000000005</v>
      </c>
      <c r="M100" s="334">
        <f t="shared" si="97"/>
        <v>-14333.19</v>
      </c>
      <c r="N100" s="311">
        <v>4300</v>
      </c>
      <c r="O100" s="335" t="s">
        <v>601</v>
      </c>
      <c r="P100" s="336">
        <v>44270</v>
      </c>
      <c r="Q100" s="249"/>
      <c r="R100" s="253" t="s">
        <v>1014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497">
        <v>36</v>
      </c>
      <c r="B101" s="499">
        <v>44634</v>
      </c>
      <c r="C101" s="337"/>
      <c r="D101" s="337" t="s">
        <v>1037</v>
      </c>
      <c r="E101" s="310" t="s">
        <v>1017</v>
      </c>
      <c r="F101" s="310">
        <v>16750</v>
      </c>
      <c r="G101" s="310">
        <v>16980</v>
      </c>
      <c r="H101" s="311">
        <v>16890</v>
      </c>
      <c r="I101" s="311" t="s">
        <v>1038</v>
      </c>
      <c r="J101" s="495" t="s">
        <v>1043</v>
      </c>
      <c r="K101" s="478">
        <f>F101-H101</f>
        <v>-140</v>
      </c>
      <c r="L101" s="333">
        <f t="shared" ref="L101" si="98">(H101*N101)*0.07%</f>
        <v>591.15000000000009</v>
      </c>
      <c r="M101" s="501">
        <f>(-99*50)-691.15</f>
        <v>-5641.15</v>
      </c>
      <c r="N101" s="310">
        <v>50</v>
      </c>
      <c r="O101" s="501" t="s">
        <v>601</v>
      </c>
      <c r="P101" s="493">
        <v>44634</v>
      </c>
      <c r="Q101" s="249"/>
      <c r="R101" s="253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498"/>
      <c r="B102" s="500"/>
      <c r="C102" s="337"/>
      <c r="D102" s="337" t="s">
        <v>1041</v>
      </c>
      <c r="E102" s="310" t="s">
        <v>1017</v>
      </c>
      <c r="F102" s="310">
        <v>127</v>
      </c>
      <c r="G102" s="310"/>
      <c r="H102" s="311">
        <v>86</v>
      </c>
      <c r="I102" s="311"/>
      <c r="J102" s="496"/>
      <c r="K102" s="478">
        <f>F102-H102</f>
        <v>41</v>
      </c>
      <c r="L102" s="478">
        <v>100</v>
      </c>
      <c r="M102" s="502"/>
      <c r="N102" s="310">
        <v>50</v>
      </c>
      <c r="O102" s="502"/>
      <c r="P102" s="494"/>
      <c r="Q102" s="249"/>
      <c r="R102" s="253" t="s">
        <v>590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397">
        <v>37</v>
      </c>
      <c r="B103" s="386">
        <v>44634</v>
      </c>
      <c r="C103" s="355"/>
      <c r="D103" s="355" t="s">
        <v>1039</v>
      </c>
      <c r="E103" s="285" t="s">
        <v>591</v>
      </c>
      <c r="F103" s="285">
        <v>2144</v>
      </c>
      <c r="G103" s="285">
        <v>2080</v>
      </c>
      <c r="H103" s="338">
        <v>2183</v>
      </c>
      <c r="I103" s="338" t="s">
        <v>1040</v>
      </c>
      <c r="J103" s="350" t="s">
        <v>1100</v>
      </c>
      <c r="K103" s="338">
        <f t="shared" ref="K103" si="99">H103-F103</f>
        <v>39</v>
      </c>
      <c r="L103" s="351">
        <f t="shared" ref="L103" si="100">(H103*N103)*0.07%</f>
        <v>305.62000000000006</v>
      </c>
      <c r="M103" s="352">
        <f t="shared" ref="M103" si="101">(K103*N103)-L103</f>
        <v>7494.38</v>
      </c>
      <c r="N103" s="338">
        <v>200</v>
      </c>
      <c r="O103" s="353" t="s">
        <v>589</v>
      </c>
      <c r="P103" s="386">
        <v>44636</v>
      </c>
      <c r="Q103" s="249"/>
      <c r="R103" s="253" t="s">
        <v>1014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477">
        <v>38</v>
      </c>
      <c r="B104" s="358">
        <v>44635</v>
      </c>
      <c r="C104" s="337"/>
      <c r="D104" s="337" t="s">
        <v>1055</v>
      </c>
      <c r="E104" s="310" t="s">
        <v>591</v>
      </c>
      <c r="F104" s="310">
        <v>878</v>
      </c>
      <c r="G104" s="310">
        <v>865</v>
      </c>
      <c r="H104" s="311">
        <v>865</v>
      </c>
      <c r="I104" s="311" t="s">
        <v>1056</v>
      </c>
      <c r="J104" s="322" t="s">
        <v>933</v>
      </c>
      <c r="K104" s="311">
        <f t="shared" ref="K104:K105" si="102">H104-F104</f>
        <v>-13</v>
      </c>
      <c r="L104" s="333">
        <f t="shared" ref="L104:L105" si="103">(H104*N104)*0.07%</f>
        <v>514.67500000000007</v>
      </c>
      <c r="M104" s="334">
        <f t="shared" ref="M104:M105" si="104">(K104*N104)-L104</f>
        <v>-11564.674999999999</v>
      </c>
      <c r="N104" s="311">
        <v>850</v>
      </c>
      <c r="O104" s="335" t="s">
        <v>601</v>
      </c>
      <c r="P104" s="336">
        <v>44270</v>
      </c>
      <c r="Q104" s="249"/>
      <c r="R104" s="253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397">
        <v>39</v>
      </c>
      <c r="B105" s="357">
        <v>44635</v>
      </c>
      <c r="C105" s="355"/>
      <c r="D105" s="355" t="s">
        <v>1057</v>
      </c>
      <c r="E105" s="285" t="s">
        <v>591</v>
      </c>
      <c r="F105" s="285">
        <v>1751.5</v>
      </c>
      <c r="G105" s="285">
        <v>1725</v>
      </c>
      <c r="H105" s="338">
        <v>1769</v>
      </c>
      <c r="I105" s="338" t="s">
        <v>1058</v>
      </c>
      <c r="J105" s="350" t="s">
        <v>952</v>
      </c>
      <c r="K105" s="338">
        <f t="shared" si="102"/>
        <v>17.5</v>
      </c>
      <c r="L105" s="351">
        <f t="shared" si="103"/>
        <v>866.81000000000017</v>
      </c>
      <c r="M105" s="352">
        <f t="shared" si="104"/>
        <v>11383.19</v>
      </c>
      <c r="N105" s="338">
        <v>700</v>
      </c>
      <c r="O105" s="353" t="s">
        <v>589</v>
      </c>
      <c r="P105" s="386">
        <v>44636</v>
      </c>
      <c r="Q105" s="249"/>
      <c r="R105" s="253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477">
        <v>40</v>
      </c>
      <c r="B106" s="358">
        <v>44635</v>
      </c>
      <c r="C106" s="337"/>
      <c r="D106" s="337" t="s">
        <v>1059</v>
      </c>
      <c r="E106" s="310" t="s">
        <v>591</v>
      </c>
      <c r="F106" s="310">
        <v>221.75</v>
      </c>
      <c r="G106" s="310">
        <v>219</v>
      </c>
      <c r="H106" s="311">
        <v>219</v>
      </c>
      <c r="I106" s="311" t="s">
        <v>1060</v>
      </c>
      <c r="J106" s="322" t="s">
        <v>1065</v>
      </c>
      <c r="K106" s="311">
        <f t="shared" ref="K106:K107" si="105">H106-F106</f>
        <v>-2.75</v>
      </c>
      <c r="L106" s="333">
        <f t="shared" ref="L106:L107" si="106">(H106*N106)*0.07%</f>
        <v>574.87500000000011</v>
      </c>
      <c r="M106" s="334">
        <f t="shared" ref="M106:M107" si="107">(K106*N106)-L106</f>
        <v>-10887.375</v>
      </c>
      <c r="N106" s="311">
        <v>3750</v>
      </c>
      <c r="O106" s="335" t="s">
        <v>601</v>
      </c>
      <c r="P106" s="336">
        <v>44270</v>
      </c>
      <c r="Q106" s="249"/>
      <c r="R106" s="253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285">
        <v>41</v>
      </c>
      <c r="B107" s="357">
        <v>44635</v>
      </c>
      <c r="C107" s="355"/>
      <c r="D107" s="355" t="s">
        <v>1037</v>
      </c>
      <c r="E107" s="285" t="s">
        <v>591</v>
      </c>
      <c r="F107" s="285">
        <v>16640</v>
      </c>
      <c r="G107" s="285">
        <v>16450</v>
      </c>
      <c r="H107" s="338">
        <v>16690</v>
      </c>
      <c r="I107" s="338" t="s">
        <v>1061</v>
      </c>
      <c r="J107" s="350" t="s">
        <v>1062</v>
      </c>
      <c r="K107" s="338">
        <f t="shared" si="105"/>
        <v>50</v>
      </c>
      <c r="L107" s="351">
        <f t="shared" si="106"/>
        <v>584.15000000000009</v>
      </c>
      <c r="M107" s="352">
        <f t="shared" si="107"/>
        <v>1915.85</v>
      </c>
      <c r="N107" s="338">
        <v>50</v>
      </c>
      <c r="O107" s="353" t="s">
        <v>589</v>
      </c>
      <c r="P107" s="386">
        <v>44635</v>
      </c>
      <c r="Q107" s="249"/>
      <c r="R107" s="253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477">
        <v>42</v>
      </c>
      <c r="B108" s="398">
        <v>44636</v>
      </c>
      <c r="C108" s="337"/>
      <c r="D108" s="337" t="s">
        <v>922</v>
      </c>
      <c r="E108" s="310" t="s">
        <v>591</v>
      </c>
      <c r="F108" s="310">
        <v>3215</v>
      </c>
      <c r="G108" s="310">
        <v>3140</v>
      </c>
      <c r="H108" s="311">
        <v>3140</v>
      </c>
      <c r="I108" s="311" t="s">
        <v>1083</v>
      </c>
      <c r="J108" s="322" t="s">
        <v>1099</v>
      </c>
      <c r="K108" s="311">
        <f t="shared" ref="K108" si="108">H108-F108</f>
        <v>-75</v>
      </c>
      <c r="L108" s="333">
        <f t="shared" ref="L108" si="109">(H108*N108)*0.07%</f>
        <v>384.65000000000003</v>
      </c>
      <c r="M108" s="334">
        <f t="shared" ref="M108" si="110">(K108*N108)-L108</f>
        <v>-13509.65</v>
      </c>
      <c r="N108" s="311">
        <v>175</v>
      </c>
      <c r="O108" s="335" t="s">
        <v>601</v>
      </c>
      <c r="P108" s="336">
        <v>44271</v>
      </c>
      <c r="Q108" s="249"/>
      <c r="R108" s="253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369">
        <v>43</v>
      </c>
      <c r="B109" s="248">
        <v>44636</v>
      </c>
      <c r="C109" s="340"/>
      <c r="D109" s="340" t="s">
        <v>1096</v>
      </c>
      <c r="E109" s="251" t="s">
        <v>591</v>
      </c>
      <c r="F109" s="251" t="s">
        <v>1097</v>
      </c>
      <c r="G109" s="251">
        <v>2040</v>
      </c>
      <c r="H109" s="252"/>
      <c r="I109" s="252">
        <v>2150</v>
      </c>
      <c r="J109" s="302" t="s">
        <v>592</v>
      </c>
      <c r="K109" s="340"/>
      <c r="L109" s="340"/>
      <c r="M109" s="251"/>
      <c r="N109" s="251"/>
      <c r="O109" s="251"/>
      <c r="P109" s="252"/>
      <c r="Q109" s="249"/>
      <c r="R109" s="253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369"/>
      <c r="B110" s="248"/>
      <c r="C110" s="340"/>
      <c r="D110" s="340"/>
      <c r="E110" s="251"/>
      <c r="F110" s="251"/>
      <c r="G110" s="251"/>
      <c r="H110" s="252"/>
      <c r="I110" s="252"/>
      <c r="J110" s="302"/>
      <c r="K110" s="340"/>
      <c r="L110" s="340"/>
      <c r="M110" s="251"/>
      <c r="N110" s="251"/>
      <c r="O110" s="251"/>
      <c r="P110" s="252"/>
      <c r="Q110" s="249"/>
      <c r="R110" s="253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s="247" customFormat="1" ht="13.5" customHeight="1">
      <c r="A111" s="369"/>
      <c r="B111" s="248"/>
      <c r="C111" s="340"/>
      <c r="D111" s="340"/>
      <c r="E111" s="251"/>
      <c r="F111" s="251"/>
      <c r="G111" s="251"/>
      <c r="H111" s="252"/>
      <c r="I111" s="252"/>
      <c r="J111" s="302"/>
      <c r="K111" s="340"/>
      <c r="L111" s="340"/>
      <c r="M111" s="251"/>
      <c r="N111" s="251"/>
      <c r="O111" s="251"/>
      <c r="P111" s="252"/>
      <c r="Q111" s="249"/>
      <c r="R111" s="253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6"/>
      <c r="AG111" s="313"/>
      <c r="AH111" s="249"/>
      <c r="AI111" s="249"/>
      <c r="AJ111" s="316"/>
      <c r="AK111" s="316"/>
      <c r="AL111" s="316"/>
    </row>
    <row r="112" spans="1:38" s="247" customFormat="1" ht="13.5" customHeight="1">
      <c r="A112" s="251"/>
      <c r="B112" s="248"/>
      <c r="C112" s="340"/>
      <c r="D112" s="340"/>
      <c r="E112" s="251"/>
      <c r="F112" s="251"/>
      <c r="G112" s="251"/>
      <c r="H112" s="252"/>
      <c r="I112" s="252"/>
      <c r="J112" s="302"/>
      <c r="K112" s="252"/>
      <c r="L112" s="283"/>
      <c r="M112" s="284"/>
      <c r="N112" s="252"/>
      <c r="O112" s="292"/>
      <c r="P112" s="293"/>
      <c r="Q112" s="249"/>
      <c r="R112" s="253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6"/>
      <c r="AG112" s="313"/>
      <c r="AH112" s="249"/>
      <c r="AI112" s="249"/>
      <c r="AJ112" s="316"/>
      <c r="AK112" s="316"/>
      <c r="AL112" s="316"/>
    </row>
    <row r="113" spans="1:38" ht="13.5" customHeight="1">
      <c r="A113" s="107"/>
      <c r="B113" s="108"/>
      <c r="C113" s="142"/>
      <c r="D113" s="150"/>
      <c r="E113" s="151"/>
      <c r="F113" s="107"/>
      <c r="G113" s="107"/>
      <c r="H113" s="107"/>
      <c r="I113" s="143"/>
      <c r="J113" s="143"/>
      <c r="K113" s="143"/>
      <c r="L113" s="143"/>
      <c r="M113" s="143"/>
      <c r="N113" s="143"/>
      <c r="O113" s="143"/>
      <c r="P113" s="143"/>
      <c r="Q113" s="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152"/>
      <c r="B114" s="108"/>
      <c r="C114" s="109"/>
      <c r="D114" s="153"/>
      <c r="E114" s="112"/>
      <c r="F114" s="112"/>
      <c r="G114" s="112"/>
      <c r="H114" s="112"/>
      <c r="I114" s="112"/>
      <c r="J114" s="6"/>
      <c r="K114" s="112"/>
      <c r="L114" s="112"/>
      <c r="M114" s="6"/>
      <c r="N114" s="1"/>
      <c r="O114" s="109"/>
      <c r="P114" s="41"/>
      <c r="Q114" s="4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41"/>
      <c r="AH114" s="41"/>
      <c r="AI114" s="41"/>
      <c r="AJ114" s="41"/>
      <c r="AK114" s="41"/>
      <c r="AL114" s="41"/>
    </row>
    <row r="115" spans="1:38" ht="12.75" customHeight="1">
      <c r="A115" s="154" t="s">
        <v>611</v>
      </c>
      <c r="B115" s="154"/>
      <c r="C115" s="154"/>
      <c r="D115" s="154"/>
      <c r="E115" s="155"/>
      <c r="F115" s="112"/>
      <c r="G115" s="112"/>
      <c r="H115" s="112"/>
      <c r="I115" s="112"/>
      <c r="J115" s="1"/>
      <c r="K115" s="6"/>
      <c r="L115" s="6"/>
      <c r="M115" s="6"/>
      <c r="N115" s="1"/>
      <c r="O115" s="1"/>
      <c r="P115" s="41"/>
      <c r="Q115" s="4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41"/>
      <c r="AH115" s="41"/>
      <c r="AI115" s="41"/>
      <c r="AJ115" s="41"/>
      <c r="AK115" s="41"/>
      <c r="AL115" s="41"/>
    </row>
    <row r="116" spans="1:38" ht="38.25" customHeight="1">
      <c r="A116" s="96" t="s">
        <v>16</v>
      </c>
      <c r="B116" s="96" t="s">
        <v>566</v>
      </c>
      <c r="C116" s="96"/>
      <c r="D116" s="97" t="s">
        <v>577</v>
      </c>
      <c r="E116" s="96" t="s">
        <v>578</v>
      </c>
      <c r="F116" s="96" t="s">
        <v>579</v>
      </c>
      <c r="G116" s="96" t="s">
        <v>599</v>
      </c>
      <c r="H116" s="96" t="s">
        <v>581</v>
      </c>
      <c r="I116" s="96" t="s">
        <v>582</v>
      </c>
      <c r="J116" s="95" t="s">
        <v>583</v>
      </c>
      <c r="K116" s="95" t="s">
        <v>612</v>
      </c>
      <c r="L116" s="98" t="s">
        <v>585</v>
      </c>
      <c r="M116" s="149" t="s">
        <v>608</v>
      </c>
      <c r="N116" s="96" t="s">
        <v>609</v>
      </c>
      <c r="O116" s="96" t="s">
        <v>587</v>
      </c>
      <c r="P116" s="97" t="s">
        <v>588</v>
      </c>
      <c r="Q116" s="4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41"/>
      <c r="AH116" s="41"/>
      <c r="AI116" s="41"/>
      <c r="AJ116" s="41"/>
      <c r="AK116" s="41"/>
      <c r="AL116" s="41"/>
    </row>
    <row r="117" spans="1:38" s="247" customFormat="1" ht="12.75" customHeight="1">
      <c r="A117" s="285">
        <v>1</v>
      </c>
      <c r="B117" s="386">
        <v>44622</v>
      </c>
      <c r="C117" s="356"/>
      <c r="D117" s="368" t="s">
        <v>883</v>
      </c>
      <c r="E117" s="285" t="s">
        <v>591</v>
      </c>
      <c r="F117" s="285">
        <v>49.5</v>
      </c>
      <c r="G117" s="285">
        <v>30</v>
      </c>
      <c r="H117" s="338">
        <v>61</v>
      </c>
      <c r="I117" s="350" t="s">
        <v>866</v>
      </c>
      <c r="J117" s="350" t="s">
        <v>864</v>
      </c>
      <c r="K117" s="338">
        <f t="shared" ref="K117:K118" si="111">H117-F117</f>
        <v>11.5</v>
      </c>
      <c r="L117" s="351">
        <v>100</v>
      </c>
      <c r="M117" s="352">
        <f t="shared" ref="M117:M118" si="112">(K117*N117)-L117</f>
        <v>2775</v>
      </c>
      <c r="N117" s="338">
        <v>250</v>
      </c>
      <c r="O117" s="353" t="s">
        <v>589</v>
      </c>
      <c r="P117" s="354">
        <v>44257</v>
      </c>
      <c r="Q117" s="249"/>
      <c r="R117" s="250" t="s">
        <v>590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387">
        <v>2</v>
      </c>
      <c r="B118" s="396">
        <v>44622</v>
      </c>
      <c r="C118" s="388"/>
      <c r="D118" s="389" t="s">
        <v>884</v>
      </c>
      <c r="E118" s="387" t="s">
        <v>591</v>
      </c>
      <c r="F118" s="387">
        <v>82.5</v>
      </c>
      <c r="G118" s="387">
        <v>35</v>
      </c>
      <c r="H118" s="390">
        <v>88.5</v>
      </c>
      <c r="I118" s="391" t="s">
        <v>885</v>
      </c>
      <c r="J118" s="391" t="s">
        <v>910</v>
      </c>
      <c r="K118" s="390">
        <f t="shared" si="111"/>
        <v>6</v>
      </c>
      <c r="L118" s="392">
        <v>100</v>
      </c>
      <c r="M118" s="393">
        <f t="shared" si="112"/>
        <v>200</v>
      </c>
      <c r="N118" s="390">
        <v>50</v>
      </c>
      <c r="O118" s="394" t="s">
        <v>711</v>
      </c>
      <c r="P118" s="395">
        <v>44258</v>
      </c>
      <c r="Q118" s="249"/>
      <c r="R118" s="250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2.75" customHeight="1">
      <c r="A119" s="310">
        <v>3</v>
      </c>
      <c r="B119" s="398">
        <v>44622</v>
      </c>
      <c r="C119" s="419"/>
      <c r="D119" s="420" t="s">
        <v>893</v>
      </c>
      <c r="E119" s="310" t="s">
        <v>591</v>
      </c>
      <c r="F119" s="310">
        <v>85</v>
      </c>
      <c r="G119" s="310">
        <v>45</v>
      </c>
      <c r="H119" s="310">
        <v>49</v>
      </c>
      <c r="I119" s="311" t="s">
        <v>859</v>
      </c>
      <c r="J119" s="322" t="s">
        <v>919</v>
      </c>
      <c r="K119" s="311">
        <f t="shared" ref="K119:K120" si="113">H119-F119</f>
        <v>-36</v>
      </c>
      <c r="L119" s="333">
        <v>100</v>
      </c>
      <c r="M119" s="334">
        <f t="shared" ref="M119:M120" si="114">(K119*N119)-L119</f>
        <v>-5500</v>
      </c>
      <c r="N119" s="311">
        <v>150</v>
      </c>
      <c r="O119" s="335" t="s">
        <v>601</v>
      </c>
      <c r="P119" s="336">
        <v>44623</v>
      </c>
      <c r="Q119" s="249"/>
      <c r="R119" s="250" t="s">
        <v>590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285">
        <v>4</v>
      </c>
      <c r="B120" s="386">
        <v>44623</v>
      </c>
      <c r="C120" s="413"/>
      <c r="D120" s="356" t="s">
        <v>902</v>
      </c>
      <c r="E120" s="285" t="s">
        <v>591</v>
      </c>
      <c r="F120" s="285">
        <v>42</v>
      </c>
      <c r="G120" s="285">
        <v>26</v>
      </c>
      <c r="H120" s="285">
        <v>49.5</v>
      </c>
      <c r="I120" s="338" t="s">
        <v>903</v>
      </c>
      <c r="J120" s="350" t="s">
        <v>939</v>
      </c>
      <c r="K120" s="338">
        <f t="shared" si="113"/>
        <v>7.5</v>
      </c>
      <c r="L120" s="351">
        <v>100</v>
      </c>
      <c r="M120" s="352">
        <f t="shared" si="114"/>
        <v>2150</v>
      </c>
      <c r="N120" s="338">
        <v>300</v>
      </c>
      <c r="O120" s="353" t="s">
        <v>589</v>
      </c>
      <c r="P120" s="354">
        <v>44259</v>
      </c>
      <c r="Q120" s="249"/>
      <c r="R120" s="250" t="s">
        <v>590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310">
        <v>5</v>
      </c>
      <c r="B121" s="398">
        <v>44623</v>
      </c>
      <c r="C121" s="419"/>
      <c r="D121" s="420" t="s">
        <v>883</v>
      </c>
      <c r="E121" s="310" t="s">
        <v>591</v>
      </c>
      <c r="F121" s="310">
        <v>55</v>
      </c>
      <c r="G121" s="310">
        <v>35</v>
      </c>
      <c r="H121" s="310">
        <v>35</v>
      </c>
      <c r="I121" s="311" t="s">
        <v>904</v>
      </c>
      <c r="J121" s="322" t="s">
        <v>950</v>
      </c>
      <c r="K121" s="311">
        <f t="shared" ref="K121" si="115">H121-F121</f>
        <v>-20</v>
      </c>
      <c r="L121" s="333">
        <v>100</v>
      </c>
      <c r="M121" s="334">
        <f t="shared" ref="M121" si="116">(K121*N121)-L121</f>
        <v>-5100</v>
      </c>
      <c r="N121" s="311">
        <v>250</v>
      </c>
      <c r="O121" s="335" t="s">
        <v>601</v>
      </c>
      <c r="P121" s="336">
        <v>44627</v>
      </c>
      <c r="Q121" s="249"/>
      <c r="R121" s="250" t="s">
        <v>590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285">
        <v>6</v>
      </c>
      <c r="B122" s="386">
        <v>44623</v>
      </c>
      <c r="C122" s="356"/>
      <c r="D122" s="368" t="s">
        <v>906</v>
      </c>
      <c r="E122" s="285" t="s">
        <v>591</v>
      </c>
      <c r="F122" s="285">
        <v>51.5</v>
      </c>
      <c r="G122" s="285">
        <v>17</v>
      </c>
      <c r="H122" s="338">
        <v>71</v>
      </c>
      <c r="I122" s="350" t="s">
        <v>907</v>
      </c>
      <c r="J122" s="350" t="s">
        <v>908</v>
      </c>
      <c r="K122" s="338">
        <f t="shared" ref="K122:K124" si="117">H122-F122</f>
        <v>19.5</v>
      </c>
      <c r="L122" s="351">
        <v>100</v>
      </c>
      <c r="M122" s="352">
        <f t="shared" ref="M122:M124" si="118">(K122*N122)-L122</f>
        <v>875</v>
      </c>
      <c r="N122" s="338">
        <v>50</v>
      </c>
      <c r="O122" s="353" t="s">
        <v>589</v>
      </c>
      <c r="P122" s="354">
        <v>44258</v>
      </c>
      <c r="Q122" s="249"/>
      <c r="R122" s="250" t="s">
        <v>590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310">
        <v>7</v>
      </c>
      <c r="B123" s="398">
        <v>44624</v>
      </c>
      <c r="C123" s="419"/>
      <c r="D123" s="420" t="s">
        <v>934</v>
      </c>
      <c r="E123" s="310" t="s">
        <v>591</v>
      </c>
      <c r="F123" s="310">
        <v>55</v>
      </c>
      <c r="G123" s="310">
        <v>38</v>
      </c>
      <c r="H123" s="310">
        <v>38</v>
      </c>
      <c r="I123" s="311" t="s">
        <v>904</v>
      </c>
      <c r="J123" s="322" t="s">
        <v>912</v>
      </c>
      <c r="K123" s="311">
        <f t="shared" si="117"/>
        <v>-17</v>
      </c>
      <c r="L123" s="333">
        <v>100</v>
      </c>
      <c r="M123" s="334">
        <f t="shared" si="118"/>
        <v>-5200</v>
      </c>
      <c r="N123" s="311">
        <v>300</v>
      </c>
      <c r="O123" s="335" t="s">
        <v>601</v>
      </c>
      <c r="P123" s="336">
        <v>44627</v>
      </c>
      <c r="Q123" s="249"/>
      <c r="R123" s="250" t="s">
        <v>590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437">
        <v>8</v>
      </c>
      <c r="B124" s="386">
        <v>44628</v>
      </c>
      <c r="C124" s="438"/>
      <c r="D124" s="439" t="s">
        <v>966</v>
      </c>
      <c r="E124" s="437" t="s">
        <v>591</v>
      </c>
      <c r="F124" s="437">
        <v>47</v>
      </c>
      <c r="G124" s="437">
        <v>32</v>
      </c>
      <c r="H124" s="437">
        <v>55</v>
      </c>
      <c r="I124" s="440" t="s">
        <v>967</v>
      </c>
      <c r="J124" s="350" t="s">
        <v>918</v>
      </c>
      <c r="K124" s="338">
        <f t="shared" si="117"/>
        <v>8</v>
      </c>
      <c r="L124" s="351">
        <v>100</v>
      </c>
      <c r="M124" s="352">
        <f t="shared" si="118"/>
        <v>2300</v>
      </c>
      <c r="N124" s="338">
        <v>300</v>
      </c>
      <c r="O124" s="353" t="s">
        <v>589</v>
      </c>
      <c r="P124" s="354">
        <v>44263</v>
      </c>
      <c r="Q124" s="249"/>
      <c r="R124" s="250" t="s">
        <v>1014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285">
        <v>9</v>
      </c>
      <c r="B125" s="386">
        <v>44628</v>
      </c>
      <c r="C125" s="356"/>
      <c r="D125" s="368" t="s">
        <v>968</v>
      </c>
      <c r="E125" s="285" t="s">
        <v>591</v>
      </c>
      <c r="F125" s="285">
        <v>53.5</v>
      </c>
      <c r="G125" s="285">
        <v>34</v>
      </c>
      <c r="H125" s="338">
        <v>64</v>
      </c>
      <c r="I125" s="350" t="s">
        <v>904</v>
      </c>
      <c r="J125" s="350" t="s">
        <v>994</v>
      </c>
      <c r="K125" s="338">
        <f t="shared" ref="K125" si="119">H125-F125</f>
        <v>10.5</v>
      </c>
      <c r="L125" s="351">
        <v>100</v>
      </c>
      <c r="M125" s="352">
        <f t="shared" ref="M125" si="120">(K125*N125)-L125</f>
        <v>2525</v>
      </c>
      <c r="N125" s="338">
        <v>250</v>
      </c>
      <c r="O125" s="353" t="s">
        <v>589</v>
      </c>
      <c r="P125" s="354">
        <v>44264</v>
      </c>
      <c r="Q125" s="249"/>
      <c r="R125" s="250" t="s">
        <v>590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285">
        <v>10</v>
      </c>
      <c r="B126" s="386">
        <v>44630</v>
      </c>
      <c r="C126" s="356"/>
      <c r="D126" s="368" t="s">
        <v>998</v>
      </c>
      <c r="E126" s="285" t="s">
        <v>591</v>
      </c>
      <c r="F126" s="285">
        <v>47.5</v>
      </c>
      <c r="G126" s="285">
        <v>10</v>
      </c>
      <c r="H126" s="338">
        <v>67.5</v>
      </c>
      <c r="I126" s="350" t="s">
        <v>999</v>
      </c>
      <c r="J126" s="350" t="s">
        <v>1009</v>
      </c>
      <c r="K126" s="338">
        <f t="shared" ref="K126:K127" si="121">H126-F126</f>
        <v>20</v>
      </c>
      <c r="L126" s="351">
        <v>100</v>
      </c>
      <c r="M126" s="352">
        <f t="shared" ref="M126:M127" si="122">(K126*N126)-L126</f>
        <v>900</v>
      </c>
      <c r="N126" s="338">
        <v>50</v>
      </c>
      <c r="O126" s="353" t="s">
        <v>589</v>
      </c>
      <c r="P126" s="386">
        <v>44630</v>
      </c>
      <c r="Q126" s="249"/>
      <c r="R126" s="250" t="s">
        <v>1014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285">
        <v>11</v>
      </c>
      <c r="B127" s="386">
        <v>44630</v>
      </c>
      <c r="C127" s="356"/>
      <c r="D127" s="368" t="s">
        <v>1008</v>
      </c>
      <c r="E127" s="285" t="s">
        <v>591</v>
      </c>
      <c r="F127" s="285">
        <v>32.5</v>
      </c>
      <c r="G127" s="285"/>
      <c r="H127" s="338">
        <v>55.5</v>
      </c>
      <c r="I127" s="350" t="s">
        <v>904</v>
      </c>
      <c r="J127" s="350" t="s">
        <v>1010</v>
      </c>
      <c r="K127" s="338">
        <f t="shared" si="121"/>
        <v>23</v>
      </c>
      <c r="L127" s="351">
        <v>100</v>
      </c>
      <c r="M127" s="352">
        <f t="shared" si="122"/>
        <v>1050</v>
      </c>
      <c r="N127" s="338">
        <v>50</v>
      </c>
      <c r="O127" s="353" t="s">
        <v>589</v>
      </c>
      <c r="P127" s="386">
        <v>44630</v>
      </c>
      <c r="Q127" s="249"/>
      <c r="R127" s="250" t="s">
        <v>1014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285">
        <v>12</v>
      </c>
      <c r="B128" s="386">
        <v>44631</v>
      </c>
      <c r="C128" s="356"/>
      <c r="D128" s="368" t="s">
        <v>1023</v>
      </c>
      <c r="E128" s="285" t="s">
        <v>591</v>
      </c>
      <c r="F128" s="285">
        <v>44</v>
      </c>
      <c r="G128" s="285">
        <v>29</v>
      </c>
      <c r="H128" s="338">
        <v>50.5</v>
      </c>
      <c r="I128" s="350" t="s">
        <v>967</v>
      </c>
      <c r="J128" s="350" t="s">
        <v>1024</v>
      </c>
      <c r="K128" s="338">
        <f t="shared" ref="K128" si="123">H128-F128</f>
        <v>6.5</v>
      </c>
      <c r="L128" s="351">
        <v>100</v>
      </c>
      <c r="M128" s="352">
        <f t="shared" ref="M128" si="124">(K128*N128)-L128</f>
        <v>1850</v>
      </c>
      <c r="N128" s="338">
        <v>300</v>
      </c>
      <c r="O128" s="353" t="s">
        <v>589</v>
      </c>
      <c r="P128" s="386">
        <v>44631</v>
      </c>
      <c r="Q128" s="249"/>
      <c r="R128" s="250" t="s">
        <v>590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251">
        <v>13</v>
      </c>
      <c r="B129" s="339">
        <v>44635</v>
      </c>
      <c r="C129" s="383"/>
      <c r="D129" s="384" t="s">
        <v>1063</v>
      </c>
      <c r="E129" s="251" t="s">
        <v>591</v>
      </c>
      <c r="F129" s="251" t="s">
        <v>1066</v>
      </c>
      <c r="G129" s="251">
        <v>14</v>
      </c>
      <c r="H129" s="252"/>
      <c r="I129" s="302" t="s">
        <v>1067</v>
      </c>
      <c r="J129" s="302" t="s">
        <v>592</v>
      </c>
      <c r="K129" s="252"/>
      <c r="L129" s="283"/>
      <c r="M129" s="284"/>
      <c r="N129" s="252"/>
      <c r="O129" s="367"/>
      <c r="P129" s="293"/>
      <c r="Q129" s="249"/>
      <c r="R129" s="250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285">
        <v>14</v>
      </c>
      <c r="B130" s="357">
        <v>44635</v>
      </c>
      <c r="C130" s="356"/>
      <c r="D130" s="368" t="s">
        <v>1068</v>
      </c>
      <c r="E130" s="285" t="s">
        <v>591</v>
      </c>
      <c r="F130" s="285">
        <v>106</v>
      </c>
      <c r="G130" s="285">
        <v>60</v>
      </c>
      <c r="H130" s="338">
        <v>126</v>
      </c>
      <c r="I130" s="350" t="s">
        <v>1069</v>
      </c>
      <c r="J130" s="350" t="s">
        <v>1009</v>
      </c>
      <c r="K130" s="338">
        <f t="shared" ref="K130:K132" si="125">H130-F130</f>
        <v>20</v>
      </c>
      <c r="L130" s="351">
        <v>100</v>
      </c>
      <c r="M130" s="352">
        <f t="shared" ref="M130" si="126">(K130*N130)-L130</f>
        <v>900</v>
      </c>
      <c r="N130" s="338">
        <v>50</v>
      </c>
      <c r="O130" s="353" t="s">
        <v>589</v>
      </c>
      <c r="P130" s="386">
        <v>44635</v>
      </c>
      <c r="Q130" s="249"/>
      <c r="R130" s="250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285">
        <v>15</v>
      </c>
      <c r="B131" s="357">
        <v>44636</v>
      </c>
      <c r="C131" s="356"/>
      <c r="D131" s="368" t="s">
        <v>1084</v>
      </c>
      <c r="E131" s="285" t="s">
        <v>591</v>
      </c>
      <c r="F131" s="285">
        <v>75</v>
      </c>
      <c r="G131" s="285">
        <v>30</v>
      </c>
      <c r="H131" s="338">
        <v>95</v>
      </c>
      <c r="I131" s="350">
        <v>150</v>
      </c>
      <c r="J131" s="350" t="s">
        <v>1009</v>
      </c>
      <c r="K131" s="338">
        <f t="shared" ref="K131" si="127">H131-F131</f>
        <v>20</v>
      </c>
      <c r="L131" s="351">
        <v>100</v>
      </c>
      <c r="M131" s="352">
        <f t="shared" ref="M131" si="128">(K131*N131)-L131</f>
        <v>900</v>
      </c>
      <c r="N131" s="338">
        <v>50</v>
      </c>
      <c r="O131" s="353" t="s">
        <v>589</v>
      </c>
      <c r="P131" s="386">
        <v>44636</v>
      </c>
      <c r="Q131" s="249"/>
      <c r="R131" s="250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285">
        <v>16</v>
      </c>
      <c r="B132" s="357">
        <v>44636</v>
      </c>
      <c r="C132" s="356"/>
      <c r="D132" s="368" t="s">
        <v>1085</v>
      </c>
      <c r="E132" s="285" t="s">
        <v>591</v>
      </c>
      <c r="F132" s="285">
        <v>210</v>
      </c>
      <c r="G132" s="285">
        <v>95</v>
      </c>
      <c r="H132" s="338">
        <v>260</v>
      </c>
      <c r="I132" s="350" t="s">
        <v>1086</v>
      </c>
      <c r="J132" s="350" t="s">
        <v>1062</v>
      </c>
      <c r="K132" s="338">
        <f t="shared" si="125"/>
        <v>50</v>
      </c>
      <c r="L132" s="351">
        <v>100</v>
      </c>
      <c r="M132" s="352">
        <f t="shared" ref="M132:M134" si="129">(K132*N132)-L132</f>
        <v>1150</v>
      </c>
      <c r="N132" s="338">
        <v>25</v>
      </c>
      <c r="O132" s="353" t="s">
        <v>589</v>
      </c>
      <c r="P132" s="386">
        <v>44636</v>
      </c>
      <c r="Q132" s="249"/>
      <c r="R132" s="250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285">
        <v>17</v>
      </c>
      <c r="B133" s="357">
        <v>44636</v>
      </c>
      <c r="C133" s="356"/>
      <c r="D133" s="368" t="s">
        <v>1084</v>
      </c>
      <c r="E133" s="285" t="s">
        <v>591</v>
      </c>
      <c r="F133" s="285">
        <v>78</v>
      </c>
      <c r="G133" s="285">
        <v>30</v>
      </c>
      <c r="H133" s="338">
        <v>99</v>
      </c>
      <c r="I133" s="350">
        <v>150</v>
      </c>
      <c r="J133" s="350" t="s">
        <v>602</v>
      </c>
      <c r="K133" s="338">
        <f t="shared" ref="K133:K134" si="130">H133-F133</f>
        <v>21</v>
      </c>
      <c r="L133" s="351">
        <v>100</v>
      </c>
      <c r="M133" s="352">
        <f t="shared" si="129"/>
        <v>950</v>
      </c>
      <c r="N133" s="338">
        <v>50</v>
      </c>
      <c r="O133" s="353" t="s">
        <v>589</v>
      </c>
      <c r="P133" s="386">
        <v>44636</v>
      </c>
      <c r="Q133" s="249"/>
      <c r="R133" s="250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285">
        <v>18</v>
      </c>
      <c r="B134" s="357">
        <v>44636</v>
      </c>
      <c r="C134" s="356"/>
      <c r="D134" s="368" t="s">
        <v>1085</v>
      </c>
      <c r="E134" s="285" t="s">
        <v>591</v>
      </c>
      <c r="F134" s="285">
        <v>190</v>
      </c>
      <c r="G134" s="285">
        <v>85</v>
      </c>
      <c r="H134" s="338">
        <v>265</v>
      </c>
      <c r="I134" s="350" t="s">
        <v>1086</v>
      </c>
      <c r="J134" s="350" t="s">
        <v>1088</v>
      </c>
      <c r="K134" s="338">
        <f t="shared" si="130"/>
        <v>75</v>
      </c>
      <c r="L134" s="351">
        <v>100</v>
      </c>
      <c r="M134" s="352">
        <f t="shared" si="129"/>
        <v>1775</v>
      </c>
      <c r="N134" s="338">
        <v>25</v>
      </c>
      <c r="O134" s="353" t="s">
        <v>589</v>
      </c>
      <c r="P134" s="386">
        <v>44636</v>
      </c>
      <c r="Q134" s="249"/>
      <c r="R134" s="250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10">
        <v>19</v>
      </c>
      <c r="B135" s="358">
        <v>44636</v>
      </c>
      <c r="C135" s="420"/>
      <c r="D135" s="479" t="s">
        <v>1084</v>
      </c>
      <c r="E135" s="310" t="s">
        <v>591</v>
      </c>
      <c r="F135" s="310">
        <v>76</v>
      </c>
      <c r="G135" s="310">
        <v>30</v>
      </c>
      <c r="H135" s="311">
        <v>58</v>
      </c>
      <c r="I135" s="322">
        <v>150</v>
      </c>
      <c r="J135" s="322" t="s">
        <v>1089</v>
      </c>
      <c r="K135" s="311">
        <f t="shared" ref="K135" si="131">H135-F135</f>
        <v>-18</v>
      </c>
      <c r="L135" s="333">
        <v>100</v>
      </c>
      <c r="M135" s="334">
        <f t="shared" ref="M135" si="132">(K135*N135)-L135</f>
        <v>-1000</v>
      </c>
      <c r="N135" s="311">
        <v>50</v>
      </c>
      <c r="O135" s="335" t="s">
        <v>589</v>
      </c>
      <c r="P135" s="398">
        <v>44636</v>
      </c>
      <c r="Q135" s="249"/>
      <c r="R135" s="250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251">
        <v>20</v>
      </c>
      <c r="B136" s="339">
        <v>44636</v>
      </c>
      <c r="C136" s="383"/>
      <c r="D136" s="384" t="s">
        <v>1085</v>
      </c>
      <c r="E136" s="251" t="s">
        <v>591</v>
      </c>
      <c r="F136" s="251" t="s">
        <v>1087</v>
      </c>
      <c r="G136" s="251">
        <v>85</v>
      </c>
      <c r="H136" s="252"/>
      <c r="I136" s="302" t="s">
        <v>1086</v>
      </c>
      <c r="J136" s="302" t="s">
        <v>592</v>
      </c>
      <c r="K136" s="252"/>
      <c r="L136" s="283"/>
      <c r="M136" s="284"/>
      <c r="N136" s="252"/>
      <c r="O136" s="367"/>
      <c r="P136" s="293"/>
      <c r="Q136" s="249"/>
      <c r="R136" s="250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251">
        <v>21</v>
      </c>
      <c r="B137" s="339">
        <v>44636</v>
      </c>
      <c r="C137" s="383"/>
      <c r="D137" s="384" t="s">
        <v>1090</v>
      </c>
      <c r="E137" s="251" t="s">
        <v>591</v>
      </c>
      <c r="F137" s="251" t="s">
        <v>1091</v>
      </c>
      <c r="G137" s="251">
        <v>5.9</v>
      </c>
      <c r="H137" s="252"/>
      <c r="I137" s="302" t="s">
        <v>1092</v>
      </c>
      <c r="J137" s="302" t="s">
        <v>592</v>
      </c>
      <c r="K137" s="252"/>
      <c r="L137" s="283"/>
      <c r="M137" s="284"/>
      <c r="N137" s="252"/>
      <c r="O137" s="367"/>
      <c r="P137" s="293"/>
      <c r="Q137" s="249"/>
      <c r="R137" s="250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251">
        <v>22</v>
      </c>
      <c r="B138" s="339">
        <v>44636</v>
      </c>
      <c r="C138" s="383"/>
      <c r="D138" s="384" t="s">
        <v>1093</v>
      </c>
      <c r="E138" s="251" t="s">
        <v>591</v>
      </c>
      <c r="F138" s="251" t="s">
        <v>1094</v>
      </c>
      <c r="G138" s="251">
        <v>25</v>
      </c>
      <c r="H138" s="252"/>
      <c r="I138" s="302" t="s">
        <v>1095</v>
      </c>
      <c r="J138" s="302" t="s">
        <v>592</v>
      </c>
      <c r="K138" s="252"/>
      <c r="L138" s="283"/>
      <c r="M138" s="284"/>
      <c r="N138" s="252"/>
      <c r="O138" s="367"/>
      <c r="P138" s="293"/>
      <c r="Q138" s="249"/>
      <c r="R138" s="250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251"/>
      <c r="B139" s="339"/>
      <c r="C139" s="383"/>
      <c r="D139" s="384"/>
      <c r="E139" s="251"/>
      <c r="F139" s="251"/>
      <c r="G139" s="251"/>
      <c r="H139" s="252"/>
      <c r="I139" s="302"/>
      <c r="J139" s="302"/>
      <c r="K139" s="252"/>
      <c r="L139" s="283"/>
      <c r="M139" s="284"/>
      <c r="N139" s="252"/>
      <c r="O139" s="367"/>
      <c r="P139" s="293"/>
      <c r="Q139" s="249"/>
      <c r="R139" s="250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301" customFormat="1" ht="12.75" customHeight="1">
      <c r="A140" s="385"/>
      <c r="B140" s="385"/>
      <c r="C140" s="385"/>
      <c r="D140" s="385"/>
      <c r="E140" s="385"/>
      <c r="F140" s="385"/>
      <c r="G140" s="385"/>
      <c r="H140" s="385"/>
      <c r="I140" s="385"/>
      <c r="J140" s="385"/>
      <c r="K140" s="252"/>
      <c r="L140" s="283"/>
      <c r="M140" s="284"/>
      <c r="N140" s="252"/>
      <c r="O140" s="367"/>
      <c r="P140" s="293"/>
      <c r="Q140" s="298"/>
      <c r="R140" s="299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300"/>
      <c r="AG140" s="300"/>
      <c r="AH140" s="300"/>
      <c r="AI140" s="300"/>
      <c r="AJ140" s="300"/>
      <c r="AK140" s="300"/>
      <c r="AL140" s="300"/>
    </row>
    <row r="141" spans="1:38" ht="14.25" customHeight="1">
      <c r="A141" s="151"/>
      <c r="B141" s="156"/>
      <c r="C141" s="156"/>
      <c r="D141" s="157"/>
      <c r="E141" s="151"/>
      <c r="F141" s="158"/>
      <c r="G141" s="151"/>
      <c r="H141" s="151"/>
      <c r="I141" s="151"/>
      <c r="J141" s="156"/>
      <c r="K141" s="159"/>
      <c r="L141" s="151"/>
      <c r="M141" s="151"/>
      <c r="N141" s="151"/>
      <c r="O141" s="160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>
      <c r="A142" s="94" t="s">
        <v>613</v>
      </c>
      <c r="B142" s="161"/>
      <c r="C142" s="161"/>
      <c r="D142" s="162"/>
      <c r="E142" s="135"/>
      <c r="F142" s="6"/>
      <c r="G142" s="6"/>
      <c r="H142" s="136"/>
      <c r="I142" s="163"/>
      <c r="J142" s="1"/>
      <c r="K142" s="6"/>
      <c r="L142" s="6"/>
      <c r="M142" s="6"/>
      <c r="N142" s="1"/>
      <c r="O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38.25" customHeight="1">
      <c r="A143" s="95" t="s">
        <v>16</v>
      </c>
      <c r="B143" s="96" t="s">
        <v>566</v>
      </c>
      <c r="C143" s="96"/>
      <c r="D143" s="97" t="s">
        <v>577</v>
      </c>
      <c r="E143" s="96" t="s">
        <v>578</v>
      </c>
      <c r="F143" s="96" t="s">
        <v>579</v>
      </c>
      <c r="G143" s="96" t="s">
        <v>580</v>
      </c>
      <c r="H143" s="96" t="s">
        <v>581</v>
      </c>
      <c r="I143" s="96" t="s">
        <v>582</v>
      </c>
      <c r="J143" s="95" t="s">
        <v>583</v>
      </c>
      <c r="K143" s="139" t="s">
        <v>600</v>
      </c>
      <c r="L143" s="140" t="s">
        <v>585</v>
      </c>
      <c r="M143" s="98" t="s">
        <v>586</v>
      </c>
      <c r="N143" s="96" t="s">
        <v>587</v>
      </c>
      <c r="O143" s="97" t="s">
        <v>588</v>
      </c>
      <c r="P143" s="96" t="s">
        <v>820</v>
      </c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s="247" customFormat="1" ht="14.25" customHeight="1">
      <c r="A144" s="271">
        <v>1</v>
      </c>
      <c r="B144" s="272">
        <v>44488</v>
      </c>
      <c r="C144" s="273"/>
      <c r="D144" s="274" t="s">
        <v>137</v>
      </c>
      <c r="E144" s="275" t="s">
        <v>1098</v>
      </c>
      <c r="F144" s="276">
        <v>235.25</v>
      </c>
      <c r="G144" s="276">
        <v>198</v>
      </c>
      <c r="H144" s="275"/>
      <c r="I144" s="277" t="s">
        <v>825</v>
      </c>
      <c r="J144" s="278" t="s">
        <v>592</v>
      </c>
      <c r="K144" s="278"/>
      <c r="L144" s="279"/>
      <c r="M144" s="280"/>
      <c r="N144" s="278"/>
      <c r="O144" s="281"/>
      <c r="P144" s="278"/>
      <c r="Q144" s="246"/>
      <c r="R144" s="1" t="s">
        <v>590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399">
        <v>2</v>
      </c>
      <c r="B145" s="386">
        <v>44599</v>
      </c>
      <c r="C145" s="400"/>
      <c r="D145" s="401" t="s">
        <v>71</v>
      </c>
      <c r="E145" s="402" t="s">
        <v>591</v>
      </c>
      <c r="F145" s="399">
        <v>200</v>
      </c>
      <c r="G145" s="399">
        <v>183</v>
      </c>
      <c r="H145" s="402">
        <v>224</v>
      </c>
      <c r="I145" s="403" t="s">
        <v>860</v>
      </c>
      <c r="J145" s="404" t="s">
        <v>979</v>
      </c>
      <c r="K145" s="404">
        <f t="shared" ref="K145" si="133">H145-F145</f>
        <v>24</v>
      </c>
      <c r="L145" s="405">
        <f>(F145*-0.7)/100</f>
        <v>-1.4</v>
      </c>
      <c r="M145" s="406">
        <f t="shared" ref="M145" si="134">(K145+L145)/F145</f>
        <v>0.113</v>
      </c>
      <c r="N145" s="404" t="s">
        <v>589</v>
      </c>
      <c r="O145" s="407">
        <v>44624</v>
      </c>
      <c r="P145" s="421"/>
      <c r="Q145" s="246"/>
      <c r="R145" s="246" t="s">
        <v>590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ht="14.25" customHeight="1">
      <c r="A146" s="164"/>
      <c r="B146" s="141"/>
      <c r="C146" s="165"/>
      <c r="D146" s="100"/>
      <c r="E146" s="166"/>
      <c r="F146" s="166"/>
      <c r="G146" s="166"/>
      <c r="H146" s="166"/>
      <c r="I146" s="166"/>
      <c r="J146" s="166"/>
      <c r="K146" s="167"/>
      <c r="L146" s="168"/>
      <c r="M146" s="166"/>
      <c r="N146" s="169"/>
      <c r="O146" s="170"/>
      <c r="P146" s="170"/>
      <c r="R146" s="6"/>
      <c r="S146" s="41"/>
      <c r="T146" s="1"/>
      <c r="U146" s="1"/>
      <c r="V146" s="1"/>
      <c r="W146" s="1"/>
      <c r="X146" s="1"/>
      <c r="Y146" s="1"/>
      <c r="Z146" s="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</row>
    <row r="147" spans="1:38" ht="12.75" customHeight="1">
      <c r="A147" s="119" t="s">
        <v>593</v>
      </c>
      <c r="B147" s="119"/>
      <c r="C147" s="119"/>
      <c r="D147" s="119"/>
      <c r="E147" s="41"/>
      <c r="F147" s="127" t="s">
        <v>595</v>
      </c>
      <c r="G147" s="56"/>
      <c r="H147" s="56"/>
      <c r="I147" s="56"/>
      <c r="J147" s="6"/>
      <c r="K147" s="145"/>
      <c r="L147" s="146"/>
      <c r="M147" s="6"/>
      <c r="N147" s="109"/>
      <c r="O147" s="171"/>
      <c r="P147" s="1"/>
      <c r="Q147" s="1"/>
      <c r="R147" s="6"/>
      <c r="S147" s="1"/>
      <c r="T147" s="1"/>
      <c r="U147" s="1"/>
      <c r="V147" s="1"/>
      <c r="W147" s="1"/>
      <c r="X147" s="1"/>
      <c r="Y147" s="1"/>
    </row>
    <row r="148" spans="1:38" ht="12.75" customHeight="1">
      <c r="A148" s="126" t="s">
        <v>594</v>
      </c>
      <c r="B148" s="119"/>
      <c r="C148" s="119"/>
      <c r="D148" s="119"/>
      <c r="E148" s="6"/>
      <c r="F148" s="127" t="s">
        <v>597</v>
      </c>
      <c r="G148" s="6"/>
      <c r="H148" s="6" t="s">
        <v>816</v>
      </c>
      <c r="I148" s="6"/>
      <c r="J148" s="1"/>
      <c r="K148" s="6"/>
      <c r="L148" s="6"/>
      <c r="M148" s="6"/>
      <c r="N148" s="1"/>
      <c r="O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126"/>
      <c r="B149" s="119"/>
      <c r="C149" s="119"/>
      <c r="D149" s="119"/>
      <c r="E149" s="6"/>
      <c r="F149" s="127"/>
      <c r="G149" s="6"/>
      <c r="H149" s="6"/>
      <c r="I149" s="6"/>
      <c r="J149" s="1"/>
      <c r="K149" s="6"/>
      <c r="L149" s="6"/>
      <c r="M149" s="6"/>
      <c r="N149" s="1"/>
      <c r="O149" s="1"/>
      <c r="Q149" s="1"/>
      <c r="R149" s="56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1"/>
      <c r="B150" s="134" t="s">
        <v>614</v>
      </c>
      <c r="C150" s="134"/>
      <c r="D150" s="134"/>
      <c r="E150" s="134"/>
      <c r="F150" s="135"/>
      <c r="G150" s="6"/>
      <c r="H150" s="6"/>
      <c r="I150" s="136"/>
      <c r="J150" s="137"/>
      <c r="K150" s="138"/>
      <c r="L150" s="137"/>
      <c r="M150" s="6"/>
      <c r="N150" s="1"/>
      <c r="O150" s="1"/>
      <c r="Q150" s="1"/>
      <c r="R150" s="56"/>
      <c r="S150" s="1"/>
      <c r="T150" s="1"/>
      <c r="U150" s="1"/>
      <c r="V150" s="1"/>
      <c r="W150" s="1"/>
      <c r="X150" s="1"/>
      <c r="Y150" s="1"/>
      <c r="Z150" s="1"/>
    </row>
    <row r="151" spans="1:38" ht="38.25" customHeight="1">
      <c r="A151" s="95" t="s">
        <v>16</v>
      </c>
      <c r="B151" s="96" t="s">
        <v>566</v>
      </c>
      <c r="C151" s="96"/>
      <c r="D151" s="97" t="s">
        <v>577</v>
      </c>
      <c r="E151" s="96" t="s">
        <v>578</v>
      </c>
      <c r="F151" s="96" t="s">
        <v>579</v>
      </c>
      <c r="G151" s="96" t="s">
        <v>599</v>
      </c>
      <c r="H151" s="96" t="s">
        <v>581</v>
      </c>
      <c r="I151" s="96" t="s">
        <v>582</v>
      </c>
      <c r="J151" s="172" t="s">
        <v>583</v>
      </c>
      <c r="K151" s="139" t="s">
        <v>600</v>
      </c>
      <c r="L151" s="149" t="s">
        <v>608</v>
      </c>
      <c r="M151" s="96" t="s">
        <v>609</v>
      </c>
      <c r="N151" s="140" t="s">
        <v>585</v>
      </c>
      <c r="O151" s="98" t="s">
        <v>586</v>
      </c>
      <c r="P151" s="96" t="s">
        <v>587</v>
      </c>
      <c r="Q151" s="97" t="s">
        <v>588</v>
      </c>
      <c r="R151" s="56"/>
      <c r="S151" s="1"/>
      <c r="T151" s="1"/>
      <c r="U151" s="1"/>
      <c r="V151" s="1"/>
      <c r="W151" s="1"/>
      <c r="X151" s="1"/>
      <c r="Y151" s="1"/>
      <c r="Z151" s="1"/>
    </row>
    <row r="152" spans="1:38" ht="14.25" customHeight="1">
      <c r="A152" s="101"/>
      <c r="B152" s="102"/>
      <c r="C152" s="173"/>
      <c r="D152" s="103"/>
      <c r="E152" s="104"/>
      <c r="F152" s="174"/>
      <c r="G152" s="101"/>
      <c r="H152" s="104"/>
      <c r="I152" s="105"/>
      <c r="J152" s="175"/>
      <c r="K152" s="175"/>
      <c r="L152" s="176"/>
      <c r="M152" s="99"/>
      <c r="N152" s="176"/>
      <c r="O152" s="177"/>
      <c r="P152" s="178"/>
      <c r="Q152" s="179"/>
      <c r="R152" s="144"/>
      <c r="S152" s="113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38" ht="14.25" customHeight="1">
      <c r="A153" s="101"/>
      <c r="B153" s="102"/>
      <c r="C153" s="173"/>
      <c r="D153" s="103"/>
      <c r="E153" s="104"/>
      <c r="F153" s="174"/>
      <c r="G153" s="101"/>
      <c r="H153" s="104"/>
      <c r="I153" s="105"/>
      <c r="J153" s="175"/>
      <c r="K153" s="175"/>
      <c r="L153" s="176"/>
      <c r="M153" s="99"/>
      <c r="N153" s="176"/>
      <c r="O153" s="177"/>
      <c r="P153" s="178"/>
      <c r="Q153" s="179"/>
      <c r="R153" s="144"/>
      <c r="S153" s="113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38" ht="14.25" customHeight="1">
      <c r="A154" s="101"/>
      <c r="B154" s="102"/>
      <c r="C154" s="173"/>
      <c r="D154" s="103"/>
      <c r="E154" s="104"/>
      <c r="F154" s="174"/>
      <c r="G154" s="101"/>
      <c r="H154" s="104"/>
      <c r="I154" s="105"/>
      <c r="J154" s="175"/>
      <c r="K154" s="175"/>
      <c r="L154" s="176"/>
      <c r="M154" s="99"/>
      <c r="N154" s="176"/>
      <c r="O154" s="177"/>
      <c r="P154" s="178"/>
      <c r="Q154" s="179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01"/>
      <c r="B155" s="102"/>
      <c r="C155" s="173"/>
      <c r="D155" s="103"/>
      <c r="E155" s="104"/>
      <c r="F155" s="175"/>
      <c r="G155" s="101"/>
      <c r="H155" s="104"/>
      <c r="I155" s="105"/>
      <c r="J155" s="175"/>
      <c r="K155" s="175"/>
      <c r="L155" s="176"/>
      <c r="M155" s="99"/>
      <c r="N155" s="176"/>
      <c r="O155" s="177"/>
      <c r="P155" s="178"/>
      <c r="Q155" s="179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01"/>
      <c r="B156" s="102"/>
      <c r="C156" s="173"/>
      <c r="D156" s="103"/>
      <c r="E156" s="104"/>
      <c r="F156" s="175"/>
      <c r="G156" s="101"/>
      <c r="H156" s="104"/>
      <c r="I156" s="105"/>
      <c r="J156" s="175"/>
      <c r="K156" s="175"/>
      <c r="L156" s="176"/>
      <c r="M156" s="99"/>
      <c r="N156" s="176"/>
      <c r="O156" s="177"/>
      <c r="P156" s="178"/>
      <c r="Q156" s="179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01"/>
      <c r="B157" s="102"/>
      <c r="C157" s="173"/>
      <c r="D157" s="103"/>
      <c r="E157" s="104"/>
      <c r="F157" s="174"/>
      <c r="G157" s="101"/>
      <c r="H157" s="104"/>
      <c r="I157" s="105"/>
      <c r="J157" s="175"/>
      <c r="K157" s="175"/>
      <c r="L157" s="176"/>
      <c r="M157" s="99"/>
      <c r="N157" s="176"/>
      <c r="O157" s="177"/>
      <c r="P157" s="178"/>
      <c r="Q157" s="179"/>
      <c r="R157" s="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01"/>
      <c r="B158" s="102"/>
      <c r="C158" s="173"/>
      <c r="D158" s="103"/>
      <c r="E158" s="104"/>
      <c r="F158" s="174"/>
      <c r="G158" s="101"/>
      <c r="H158" s="104"/>
      <c r="I158" s="105"/>
      <c r="J158" s="175"/>
      <c r="K158" s="175"/>
      <c r="L158" s="175"/>
      <c r="M158" s="175"/>
      <c r="N158" s="176"/>
      <c r="O158" s="180"/>
      <c r="P158" s="178"/>
      <c r="Q158" s="179"/>
      <c r="R158" s="6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101"/>
      <c r="B159" s="102"/>
      <c r="C159" s="173"/>
      <c r="D159" s="103"/>
      <c r="E159" s="104"/>
      <c r="F159" s="175"/>
      <c r="G159" s="101"/>
      <c r="H159" s="104"/>
      <c r="I159" s="105"/>
      <c r="J159" s="175"/>
      <c r="K159" s="175"/>
      <c r="L159" s="176"/>
      <c r="M159" s="99"/>
      <c r="N159" s="176"/>
      <c r="O159" s="177"/>
      <c r="P159" s="178"/>
      <c r="Q159" s="179"/>
      <c r="R159" s="144"/>
      <c r="S159" s="113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4.25" customHeight="1">
      <c r="A160" s="101"/>
      <c r="B160" s="102"/>
      <c r="C160" s="173"/>
      <c r="D160" s="103"/>
      <c r="E160" s="104"/>
      <c r="F160" s="174"/>
      <c r="G160" s="101"/>
      <c r="H160" s="104"/>
      <c r="I160" s="105"/>
      <c r="J160" s="181"/>
      <c r="K160" s="181"/>
      <c r="L160" s="181"/>
      <c r="M160" s="181"/>
      <c r="N160" s="182"/>
      <c r="O160" s="177"/>
      <c r="P160" s="106"/>
      <c r="Q160" s="179"/>
      <c r="R160" s="144"/>
      <c r="S160" s="113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26" ht="12.75" customHeight="1">
      <c r="A161" s="126"/>
      <c r="B161" s="119"/>
      <c r="C161" s="119"/>
      <c r="D161" s="119"/>
      <c r="E161" s="6"/>
      <c r="F161" s="127"/>
      <c r="G161" s="6"/>
      <c r="H161" s="6"/>
      <c r="I161" s="6"/>
      <c r="J161" s="1"/>
      <c r="K161" s="6"/>
      <c r="L161" s="6"/>
      <c r="M161" s="6"/>
      <c r="N161" s="1"/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26"/>
      <c r="B162" s="119"/>
      <c r="C162" s="119"/>
      <c r="D162" s="119"/>
      <c r="E162" s="6"/>
      <c r="F162" s="127"/>
      <c r="G162" s="56"/>
      <c r="H162" s="41"/>
      <c r="I162" s="56"/>
      <c r="J162" s="6"/>
      <c r="K162" s="145"/>
      <c r="L162" s="146"/>
      <c r="M162" s="6"/>
      <c r="N162" s="109"/>
      <c r="O162" s="147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56"/>
      <c r="B163" s="108"/>
      <c r="C163" s="108"/>
      <c r="D163" s="41"/>
      <c r="E163" s="56"/>
      <c r="F163" s="56"/>
      <c r="G163" s="56"/>
      <c r="H163" s="41"/>
      <c r="I163" s="56"/>
      <c r="J163" s="6"/>
      <c r="K163" s="145"/>
      <c r="L163" s="146"/>
      <c r="M163" s="6"/>
      <c r="N163" s="109"/>
      <c r="O163" s="147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41"/>
      <c r="B164" s="183" t="s">
        <v>615</v>
      </c>
      <c r="C164" s="183"/>
      <c r="D164" s="183"/>
      <c r="E164" s="183"/>
      <c r="F164" s="6"/>
      <c r="G164" s="6"/>
      <c r="H164" s="137"/>
      <c r="I164" s="6"/>
      <c r="J164" s="137"/>
      <c r="K164" s="138"/>
      <c r="L164" s="6"/>
      <c r="M164" s="6"/>
      <c r="N164" s="1"/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38.25" customHeight="1">
      <c r="A165" s="95" t="s">
        <v>16</v>
      </c>
      <c r="B165" s="96" t="s">
        <v>566</v>
      </c>
      <c r="C165" s="96"/>
      <c r="D165" s="97" t="s">
        <v>577</v>
      </c>
      <c r="E165" s="96" t="s">
        <v>578</v>
      </c>
      <c r="F165" s="96" t="s">
        <v>579</v>
      </c>
      <c r="G165" s="96" t="s">
        <v>616</v>
      </c>
      <c r="H165" s="96" t="s">
        <v>617</v>
      </c>
      <c r="I165" s="96" t="s">
        <v>582</v>
      </c>
      <c r="J165" s="184" t="s">
        <v>583</v>
      </c>
      <c r="K165" s="96" t="s">
        <v>584</v>
      </c>
      <c r="L165" s="96" t="s">
        <v>618</v>
      </c>
      <c r="M165" s="96" t="s">
        <v>587</v>
      </c>
      <c r="N165" s="97" t="s">
        <v>588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1</v>
      </c>
      <c r="B166" s="186">
        <v>41579</v>
      </c>
      <c r="C166" s="186"/>
      <c r="D166" s="187" t="s">
        <v>619</v>
      </c>
      <c r="E166" s="188" t="s">
        <v>620</v>
      </c>
      <c r="F166" s="189">
        <v>82</v>
      </c>
      <c r="G166" s="188" t="s">
        <v>621</v>
      </c>
      <c r="H166" s="188">
        <v>100</v>
      </c>
      <c r="I166" s="190">
        <v>100</v>
      </c>
      <c r="J166" s="191" t="s">
        <v>622</v>
      </c>
      <c r="K166" s="192">
        <f t="shared" ref="K166:K218" si="135">H166-F166</f>
        <v>18</v>
      </c>
      <c r="L166" s="193">
        <f t="shared" ref="L166:L218" si="136">K166/F166</f>
        <v>0.21951219512195122</v>
      </c>
      <c r="M166" s="188" t="s">
        <v>589</v>
      </c>
      <c r="N166" s="194">
        <v>42657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2</v>
      </c>
      <c r="B167" s="186">
        <v>41794</v>
      </c>
      <c r="C167" s="186"/>
      <c r="D167" s="187" t="s">
        <v>623</v>
      </c>
      <c r="E167" s="188" t="s">
        <v>591</v>
      </c>
      <c r="F167" s="189">
        <v>257</v>
      </c>
      <c r="G167" s="188" t="s">
        <v>621</v>
      </c>
      <c r="H167" s="188">
        <v>300</v>
      </c>
      <c r="I167" s="190">
        <v>300</v>
      </c>
      <c r="J167" s="191" t="s">
        <v>622</v>
      </c>
      <c r="K167" s="192">
        <f t="shared" si="135"/>
        <v>43</v>
      </c>
      <c r="L167" s="193">
        <f t="shared" si="136"/>
        <v>0.16731517509727625</v>
      </c>
      <c r="M167" s="188" t="s">
        <v>589</v>
      </c>
      <c r="N167" s="194">
        <v>41822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3</v>
      </c>
      <c r="B168" s="186">
        <v>41828</v>
      </c>
      <c r="C168" s="186"/>
      <c r="D168" s="187" t="s">
        <v>624</v>
      </c>
      <c r="E168" s="188" t="s">
        <v>591</v>
      </c>
      <c r="F168" s="189">
        <v>393</v>
      </c>
      <c r="G168" s="188" t="s">
        <v>621</v>
      </c>
      <c r="H168" s="188">
        <v>468</v>
      </c>
      <c r="I168" s="190">
        <v>468</v>
      </c>
      <c r="J168" s="191" t="s">
        <v>622</v>
      </c>
      <c r="K168" s="192">
        <f t="shared" si="135"/>
        <v>75</v>
      </c>
      <c r="L168" s="193">
        <f t="shared" si="136"/>
        <v>0.19083969465648856</v>
      </c>
      <c r="M168" s="188" t="s">
        <v>589</v>
      </c>
      <c r="N168" s="194">
        <v>41863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4</v>
      </c>
      <c r="B169" s="186">
        <v>41857</v>
      </c>
      <c r="C169" s="186"/>
      <c r="D169" s="187" t="s">
        <v>625</v>
      </c>
      <c r="E169" s="188" t="s">
        <v>591</v>
      </c>
      <c r="F169" s="189">
        <v>205</v>
      </c>
      <c r="G169" s="188" t="s">
        <v>621</v>
      </c>
      <c r="H169" s="188">
        <v>275</v>
      </c>
      <c r="I169" s="190">
        <v>250</v>
      </c>
      <c r="J169" s="191" t="s">
        <v>622</v>
      </c>
      <c r="K169" s="192">
        <f t="shared" si="135"/>
        <v>70</v>
      </c>
      <c r="L169" s="193">
        <f t="shared" si="136"/>
        <v>0.34146341463414637</v>
      </c>
      <c r="M169" s="188" t="s">
        <v>589</v>
      </c>
      <c r="N169" s="194">
        <v>41962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5</v>
      </c>
      <c r="B170" s="186">
        <v>41886</v>
      </c>
      <c r="C170" s="186"/>
      <c r="D170" s="187" t="s">
        <v>626</v>
      </c>
      <c r="E170" s="188" t="s">
        <v>591</v>
      </c>
      <c r="F170" s="189">
        <v>162</v>
      </c>
      <c r="G170" s="188" t="s">
        <v>621</v>
      </c>
      <c r="H170" s="188">
        <v>190</v>
      </c>
      <c r="I170" s="190">
        <v>190</v>
      </c>
      <c r="J170" s="191" t="s">
        <v>622</v>
      </c>
      <c r="K170" s="192">
        <f t="shared" si="135"/>
        <v>28</v>
      </c>
      <c r="L170" s="193">
        <f t="shared" si="136"/>
        <v>0.1728395061728395</v>
      </c>
      <c r="M170" s="188" t="s">
        <v>589</v>
      </c>
      <c r="N170" s="194">
        <v>42006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6</v>
      </c>
      <c r="B171" s="186">
        <v>41886</v>
      </c>
      <c r="C171" s="186"/>
      <c r="D171" s="187" t="s">
        <v>627</v>
      </c>
      <c r="E171" s="188" t="s">
        <v>591</v>
      </c>
      <c r="F171" s="189">
        <v>75</v>
      </c>
      <c r="G171" s="188" t="s">
        <v>621</v>
      </c>
      <c r="H171" s="188">
        <v>91.5</v>
      </c>
      <c r="I171" s="190" t="s">
        <v>628</v>
      </c>
      <c r="J171" s="191" t="s">
        <v>629</v>
      </c>
      <c r="K171" s="192">
        <f t="shared" si="135"/>
        <v>16.5</v>
      </c>
      <c r="L171" s="193">
        <f t="shared" si="136"/>
        <v>0.22</v>
      </c>
      <c r="M171" s="188" t="s">
        <v>589</v>
      </c>
      <c r="N171" s="194">
        <v>41954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7</v>
      </c>
      <c r="B172" s="186">
        <v>41913</v>
      </c>
      <c r="C172" s="186"/>
      <c r="D172" s="187" t="s">
        <v>630</v>
      </c>
      <c r="E172" s="188" t="s">
        <v>591</v>
      </c>
      <c r="F172" s="189">
        <v>850</v>
      </c>
      <c r="G172" s="188" t="s">
        <v>621</v>
      </c>
      <c r="H172" s="188">
        <v>982.5</v>
      </c>
      <c r="I172" s="190">
        <v>1050</v>
      </c>
      <c r="J172" s="191" t="s">
        <v>631</v>
      </c>
      <c r="K172" s="192">
        <f t="shared" si="135"/>
        <v>132.5</v>
      </c>
      <c r="L172" s="193">
        <f t="shared" si="136"/>
        <v>0.15588235294117647</v>
      </c>
      <c r="M172" s="188" t="s">
        <v>589</v>
      </c>
      <c r="N172" s="194">
        <v>42039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8</v>
      </c>
      <c r="B173" s="186">
        <v>41913</v>
      </c>
      <c r="C173" s="186"/>
      <c r="D173" s="187" t="s">
        <v>632</v>
      </c>
      <c r="E173" s="188" t="s">
        <v>591</v>
      </c>
      <c r="F173" s="189">
        <v>475</v>
      </c>
      <c r="G173" s="188" t="s">
        <v>621</v>
      </c>
      <c r="H173" s="188">
        <v>515</v>
      </c>
      <c r="I173" s="190">
        <v>600</v>
      </c>
      <c r="J173" s="191" t="s">
        <v>633</v>
      </c>
      <c r="K173" s="192">
        <f t="shared" si="135"/>
        <v>40</v>
      </c>
      <c r="L173" s="193">
        <f t="shared" si="136"/>
        <v>8.4210526315789472E-2</v>
      </c>
      <c r="M173" s="188" t="s">
        <v>589</v>
      </c>
      <c r="N173" s="194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9</v>
      </c>
      <c r="B174" s="186">
        <v>41913</v>
      </c>
      <c r="C174" s="186"/>
      <c r="D174" s="187" t="s">
        <v>634</v>
      </c>
      <c r="E174" s="188" t="s">
        <v>591</v>
      </c>
      <c r="F174" s="189">
        <v>86</v>
      </c>
      <c r="G174" s="188" t="s">
        <v>621</v>
      </c>
      <c r="H174" s="188">
        <v>99</v>
      </c>
      <c r="I174" s="190">
        <v>140</v>
      </c>
      <c r="J174" s="191" t="s">
        <v>635</v>
      </c>
      <c r="K174" s="192">
        <f t="shared" si="135"/>
        <v>13</v>
      </c>
      <c r="L174" s="193">
        <f t="shared" si="136"/>
        <v>0.15116279069767441</v>
      </c>
      <c r="M174" s="188" t="s">
        <v>589</v>
      </c>
      <c r="N174" s="194">
        <v>41939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10</v>
      </c>
      <c r="B175" s="186">
        <v>41926</v>
      </c>
      <c r="C175" s="186"/>
      <c r="D175" s="187" t="s">
        <v>636</v>
      </c>
      <c r="E175" s="188" t="s">
        <v>591</v>
      </c>
      <c r="F175" s="189">
        <v>496.6</v>
      </c>
      <c r="G175" s="188" t="s">
        <v>621</v>
      </c>
      <c r="H175" s="188">
        <v>621</v>
      </c>
      <c r="I175" s="190">
        <v>580</v>
      </c>
      <c r="J175" s="191" t="s">
        <v>622</v>
      </c>
      <c r="K175" s="192">
        <f t="shared" si="135"/>
        <v>124.39999999999998</v>
      </c>
      <c r="L175" s="193">
        <f t="shared" si="136"/>
        <v>0.25050342327829234</v>
      </c>
      <c r="M175" s="188" t="s">
        <v>589</v>
      </c>
      <c r="N175" s="194">
        <v>42605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11</v>
      </c>
      <c r="B176" s="186">
        <v>41926</v>
      </c>
      <c r="C176" s="186"/>
      <c r="D176" s="187" t="s">
        <v>637</v>
      </c>
      <c r="E176" s="188" t="s">
        <v>591</v>
      </c>
      <c r="F176" s="189">
        <v>2481.9</v>
      </c>
      <c r="G176" s="188" t="s">
        <v>621</v>
      </c>
      <c r="H176" s="188">
        <v>2840</v>
      </c>
      <c r="I176" s="190">
        <v>2870</v>
      </c>
      <c r="J176" s="191" t="s">
        <v>638</v>
      </c>
      <c r="K176" s="192">
        <f t="shared" si="135"/>
        <v>358.09999999999991</v>
      </c>
      <c r="L176" s="193">
        <f t="shared" si="136"/>
        <v>0.14428462065353154</v>
      </c>
      <c r="M176" s="188" t="s">
        <v>589</v>
      </c>
      <c r="N176" s="194">
        <v>42017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12</v>
      </c>
      <c r="B177" s="186">
        <v>41928</v>
      </c>
      <c r="C177" s="186"/>
      <c r="D177" s="187" t="s">
        <v>639</v>
      </c>
      <c r="E177" s="188" t="s">
        <v>591</v>
      </c>
      <c r="F177" s="189">
        <v>84.5</v>
      </c>
      <c r="G177" s="188" t="s">
        <v>621</v>
      </c>
      <c r="H177" s="188">
        <v>93</v>
      </c>
      <c r="I177" s="190">
        <v>110</v>
      </c>
      <c r="J177" s="191" t="s">
        <v>640</v>
      </c>
      <c r="K177" s="192">
        <f t="shared" si="135"/>
        <v>8.5</v>
      </c>
      <c r="L177" s="193">
        <f t="shared" si="136"/>
        <v>0.10059171597633136</v>
      </c>
      <c r="M177" s="188" t="s">
        <v>589</v>
      </c>
      <c r="N177" s="194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13</v>
      </c>
      <c r="B178" s="186">
        <v>41928</v>
      </c>
      <c r="C178" s="186"/>
      <c r="D178" s="187" t="s">
        <v>641</v>
      </c>
      <c r="E178" s="188" t="s">
        <v>591</v>
      </c>
      <c r="F178" s="189">
        <v>401</v>
      </c>
      <c r="G178" s="188" t="s">
        <v>621</v>
      </c>
      <c r="H178" s="188">
        <v>428</v>
      </c>
      <c r="I178" s="190">
        <v>450</v>
      </c>
      <c r="J178" s="191" t="s">
        <v>642</v>
      </c>
      <c r="K178" s="192">
        <f t="shared" si="135"/>
        <v>27</v>
      </c>
      <c r="L178" s="193">
        <f t="shared" si="136"/>
        <v>6.7331670822942641E-2</v>
      </c>
      <c r="M178" s="188" t="s">
        <v>589</v>
      </c>
      <c r="N178" s="194">
        <v>42020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14</v>
      </c>
      <c r="B179" s="186">
        <v>41928</v>
      </c>
      <c r="C179" s="186"/>
      <c r="D179" s="187" t="s">
        <v>643</v>
      </c>
      <c r="E179" s="188" t="s">
        <v>591</v>
      </c>
      <c r="F179" s="189">
        <v>101</v>
      </c>
      <c r="G179" s="188" t="s">
        <v>621</v>
      </c>
      <c r="H179" s="188">
        <v>112</v>
      </c>
      <c r="I179" s="190">
        <v>120</v>
      </c>
      <c r="J179" s="191" t="s">
        <v>644</v>
      </c>
      <c r="K179" s="192">
        <f t="shared" si="135"/>
        <v>11</v>
      </c>
      <c r="L179" s="193">
        <f t="shared" si="136"/>
        <v>0.10891089108910891</v>
      </c>
      <c r="M179" s="188" t="s">
        <v>589</v>
      </c>
      <c r="N179" s="194">
        <v>41939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15</v>
      </c>
      <c r="B180" s="186">
        <v>41954</v>
      </c>
      <c r="C180" s="186"/>
      <c r="D180" s="187" t="s">
        <v>645</v>
      </c>
      <c r="E180" s="188" t="s">
        <v>591</v>
      </c>
      <c r="F180" s="189">
        <v>59</v>
      </c>
      <c r="G180" s="188" t="s">
        <v>621</v>
      </c>
      <c r="H180" s="188">
        <v>76</v>
      </c>
      <c r="I180" s="190">
        <v>76</v>
      </c>
      <c r="J180" s="191" t="s">
        <v>622</v>
      </c>
      <c r="K180" s="192">
        <f t="shared" si="135"/>
        <v>17</v>
      </c>
      <c r="L180" s="193">
        <f t="shared" si="136"/>
        <v>0.28813559322033899</v>
      </c>
      <c r="M180" s="188" t="s">
        <v>589</v>
      </c>
      <c r="N180" s="194">
        <v>43032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16</v>
      </c>
      <c r="B181" s="186">
        <v>41954</v>
      </c>
      <c r="C181" s="186"/>
      <c r="D181" s="187" t="s">
        <v>634</v>
      </c>
      <c r="E181" s="188" t="s">
        <v>591</v>
      </c>
      <c r="F181" s="189">
        <v>99</v>
      </c>
      <c r="G181" s="188" t="s">
        <v>621</v>
      </c>
      <c r="H181" s="188">
        <v>120</v>
      </c>
      <c r="I181" s="190">
        <v>120</v>
      </c>
      <c r="J181" s="191" t="s">
        <v>602</v>
      </c>
      <c r="K181" s="192">
        <f t="shared" si="135"/>
        <v>21</v>
      </c>
      <c r="L181" s="193">
        <f t="shared" si="136"/>
        <v>0.21212121212121213</v>
      </c>
      <c r="M181" s="188" t="s">
        <v>589</v>
      </c>
      <c r="N181" s="194">
        <v>41960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17</v>
      </c>
      <c r="B182" s="186">
        <v>41956</v>
      </c>
      <c r="C182" s="186"/>
      <c r="D182" s="187" t="s">
        <v>646</v>
      </c>
      <c r="E182" s="188" t="s">
        <v>591</v>
      </c>
      <c r="F182" s="189">
        <v>22</v>
      </c>
      <c r="G182" s="188" t="s">
        <v>621</v>
      </c>
      <c r="H182" s="188">
        <v>33.549999999999997</v>
      </c>
      <c r="I182" s="190">
        <v>32</v>
      </c>
      <c r="J182" s="191" t="s">
        <v>647</v>
      </c>
      <c r="K182" s="192">
        <f t="shared" si="135"/>
        <v>11.549999999999997</v>
      </c>
      <c r="L182" s="193">
        <f t="shared" si="136"/>
        <v>0.52499999999999991</v>
      </c>
      <c r="M182" s="188" t="s">
        <v>589</v>
      </c>
      <c r="N182" s="194">
        <v>42188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18</v>
      </c>
      <c r="B183" s="186">
        <v>41976</v>
      </c>
      <c r="C183" s="186"/>
      <c r="D183" s="187" t="s">
        <v>648</v>
      </c>
      <c r="E183" s="188" t="s">
        <v>591</v>
      </c>
      <c r="F183" s="189">
        <v>440</v>
      </c>
      <c r="G183" s="188" t="s">
        <v>621</v>
      </c>
      <c r="H183" s="188">
        <v>520</v>
      </c>
      <c r="I183" s="190">
        <v>520</v>
      </c>
      <c r="J183" s="191" t="s">
        <v>649</v>
      </c>
      <c r="K183" s="192">
        <f t="shared" si="135"/>
        <v>80</v>
      </c>
      <c r="L183" s="193">
        <f t="shared" si="136"/>
        <v>0.18181818181818182</v>
      </c>
      <c r="M183" s="188" t="s">
        <v>589</v>
      </c>
      <c r="N183" s="194">
        <v>42208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19</v>
      </c>
      <c r="B184" s="186">
        <v>41976</v>
      </c>
      <c r="C184" s="186"/>
      <c r="D184" s="187" t="s">
        <v>650</v>
      </c>
      <c r="E184" s="188" t="s">
        <v>591</v>
      </c>
      <c r="F184" s="189">
        <v>360</v>
      </c>
      <c r="G184" s="188" t="s">
        <v>621</v>
      </c>
      <c r="H184" s="188">
        <v>427</v>
      </c>
      <c r="I184" s="190">
        <v>425</v>
      </c>
      <c r="J184" s="191" t="s">
        <v>651</v>
      </c>
      <c r="K184" s="192">
        <f t="shared" si="135"/>
        <v>67</v>
      </c>
      <c r="L184" s="193">
        <f t="shared" si="136"/>
        <v>0.18611111111111112</v>
      </c>
      <c r="M184" s="188" t="s">
        <v>589</v>
      </c>
      <c r="N184" s="194">
        <v>42058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20</v>
      </c>
      <c r="B185" s="186">
        <v>42012</v>
      </c>
      <c r="C185" s="186"/>
      <c r="D185" s="187" t="s">
        <v>652</v>
      </c>
      <c r="E185" s="188" t="s">
        <v>591</v>
      </c>
      <c r="F185" s="189">
        <v>360</v>
      </c>
      <c r="G185" s="188" t="s">
        <v>621</v>
      </c>
      <c r="H185" s="188">
        <v>455</v>
      </c>
      <c r="I185" s="190">
        <v>420</v>
      </c>
      <c r="J185" s="191" t="s">
        <v>653</v>
      </c>
      <c r="K185" s="192">
        <f t="shared" si="135"/>
        <v>95</v>
      </c>
      <c r="L185" s="193">
        <f t="shared" si="136"/>
        <v>0.2638888888888889</v>
      </c>
      <c r="M185" s="188" t="s">
        <v>589</v>
      </c>
      <c r="N185" s="194">
        <v>42024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21</v>
      </c>
      <c r="B186" s="186">
        <v>42012</v>
      </c>
      <c r="C186" s="186"/>
      <c r="D186" s="187" t="s">
        <v>654</v>
      </c>
      <c r="E186" s="188" t="s">
        <v>591</v>
      </c>
      <c r="F186" s="189">
        <v>130</v>
      </c>
      <c r="G186" s="188"/>
      <c r="H186" s="188">
        <v>175.5</v>
      </c>
      <c r="I186" s="190">
        <v>165</v>
      </c>
      <c r="J186" s="191" t="s">
        <v>655</v>
      </c>
      <c r="K186" s="192">
        <f t="shared" si="135"/>
        <v>45.5</v>
      </c>
      <c r="L186" s="193">
        <f t="shared" si="136"/>
        <v>0.35</v>
      </c>
      <c r="M186" s="188" t="s">
        <v>589</v>
      </c>
      <c r="N186" s="194">
        <v>43088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22</v>
      </c>
      <c r="B187" s="186">
        <v>42040</v>
      </c>
      <c r="C187" s="186"/>
      <c r="D187" s="187" t="s">
        <v>381</v>
      </c>
      <c r="E187" s="188" t="s">
        <v>620</v>
      </c>
      <c r="F187" s="189">
        <v>98</v>
      </c>
      <c r="G187" s="188"/>
      <c r="H187" s="188">
        <v>120</v>
      </c>
      <c r="I187" s="190">
        <v>120</v>
      </c>
      <c r="J187" s="191" t="s">
        <v>622</v>
      </c>
      <c r="K187" s="192">
        <f t="shared" si="135"/>
        <v>22</v>
      </c>
      <c r="L187" s="193">
        <f t="shared" si="136"/>
        <v>0.22448979591836735</v>
      </c>
      <c r="M187" s="188" t="s">
        <v>589</v>
      </c>
      <c r="N187" s="194">
        <v>42753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23</v>
      </c>
      <c r="B188" s="186">
        <v>42040</v>
      </c>
      <c r="C188" s="186"/>
      <c r="D188" s="187" t="s">
        <v>656</v>
      </c>
      <c r="E188" s="188" t="s">
        <v>620</v>
      </c>
      <c r="F188" s="189">
        <v>196</v>
      </c>
      <c r="G188" s="188"/>
      <c r="H188" s="188">
        <v>262</v>
      </c>
      <c r="I188" s="190">
        <v>255</v>
      </c>
      <c r="J188" s="191" t="s">
        <v>622</v>
      </c>
      <c r="K188" s="192">
        <f t="shared" si="135"/>
        <v>66</v>
      </c>
      <c r="L188" s="193">
        <f t="shared" si="136"/>
        <v>0.33673469387755101</v>
      </c>
      <c r="M188" s="188" t="s">
        <v>589</v>
      </c>
      <c r="N188" s="194">
        <v>42599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5">
        <v>24</v>
      </c>
      <c r="B189" s="196">
        <v>42067</v>
      </c>
      <c r="C189" s="196"/>
      <c r="D189" s="197" t="s">
        <v>380</v>
      </c>
      <c r="E189" s="198" t="s">
        <v>620</v>
      </c>
      <c r="F189" s="199">
        <v>235</v>
      </c>
      <c r="G189" s="199"/>
      <c r="H189" s="200">
        <v>77</v>
      </c>
      <c r="I189" s="200" t="s">
        <v>657</v>
      </c>
      <c r="J189" s="201" t="s">
        <v>658</v>
      </c>
      <c r="K189" s="202">
        <f t="shared" si="135"/>
        <v>-158</v>
      </c>
      <c r="L189" s="203">
        <f t="shared" si="136"/>
        <v>-0.67234042553191486</v>
      </c>
      <c r="M189" s="199" t="s">
        <v>601</v>
      </c>
      <c r="N189" s="196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25</v>
      </c>
      <c r="B190" s="186">
        <v>42067</v>
      </c>
      <c r="C190" s="186"/>
      <c r="D190" s="187" t="s">
        <v>659</v>
      </c>
      <c r="E190" s="188" t="s">
        <v>620</v>
      </c>
      <c r="F190" s="189">
        <v>185</v>
      </c>
      <c r="G190" s="188"/>
      <c r="H190" s="188">
        <v>224</v>
      </c>
      <c r="I190" s="190" t="s">
        <v>660</v>
      </c>
      <c r="J190" s="191" t="s">
        <v>622</v>
      </c>
      <c r="K190" s="192">
        <f t="shared" si="135"/>
        <v>39</v>
      </c>
      <c r="L190" s="193">
        <f t="shared" si="136"/>
        <v>0.21081081081081082</v>
      </c>
      <c r="M190" s="188" t="s">
        <v>589</v>
      </c>
      <c r="N190" s="194">
        <v>42647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26</v>
      </c>
      <c r="B191" s="196">
        <v>42090</v>
      </c>
      <c r="C191" s="196"/>
      <c r="D191" s="204" t="s">
        <v>661</v>
      </c>
      <c r="E191" s="199" t="s">
        <v>620</v>
      </c>
      <c r="F191" s="199">
        <v>49.5</v>
      </c>
      <c r="G191" s="200"/>
      <c r="H191" s="200">
        <v>15.85</v>
      </c>
      <c r="I191" s="200">
        <v>67</v>
      </c>
      <c r="J191" s="201" t="s">
        <v>662</v>
      </c>
      <c r="K191" s="200">
        <f t="shared" si="135"/>
        <v>-33.65</v>
      </c>
      <c r="L191" s="205">
        <f t="shared" si="136"/>
        <v>-0.67979797979797973</v>
      </c>
      <c r="M191" s="199" t="s">
        <v>601</v>
      </c>
      <c r="N191" s="206">
        <v>43627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27</v>
      </c>
      <c r="B192" s="186">
        <v>42093</v>
      </c>
      <c r="C192" s="186"/>
      <c r="D192" s="187" t="s">
        <v>663</v>
      </c>
      <c r="E192" s="188" t="s">
        <v>620</v>
      </c>
      <c r="F192" s="189">
        <v>183.5</v>
      </c>
      <c r="G192" s="188"/>
      <c r="H192" s="188">
        <v>219</v>
      </c>
      <c r="I192" s="190">
        <v>218</v>
      </c>
      <c r="J192" s="191" t="s">
        <v>664</v>
      </c>
      <c r="K192" s="192">
        <f t="shared" si="135"/>
        <v>35.5</v>
      </c>
      <c r="L192" s="193">
        <f t="shared" si="136"/>
        <v>0.19346049046321526</v>
      </c>
      <c r="M192" s="188" t="s">
        <v>589</v>
      </c>
      <c r="N192" s="194">
        <v>42103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28</v>
      </c>
      <c r="B193" s="186">
        <v>42114</v>
      </c>
      <c r="C193" s="186"/>
      <c r="D193" s="187" t="s">
        <v>665</v>
      </c>
      <c r="E193" s="188" t="s">
        <v>620</v>
      </c>
      <c r="F193" s="189">
        <f>(227+237)/2</f>
        <v>232</v>
      </c>
      <c r="G193" s="188"/>
      <c r="H193" s="188">
        <v>298</v>
      </c>
      <c r="I193" s="190">
        <v>298</v>
      </c>
      <c r="J193" s="191" t="s">
        <v>622</v>
      </c>
      <c r="K193" s="192">
        <f t="shared" si="135"/>
        <v>66</v>
      </c>
      <c r="L193" s="193">
        <f t="shared" si="136"/>
        <v>0.28448275862068967</v>
      </c>
      <c r="M193" s="188" t="s">
        <v>589</v>
      </c>
      <c r="N193" s="194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29</v>
      </c>
      <c r="B194" s="186">
        <v>42128</v>
      </c>
      <c r="C194" s="186"/>
      <c r="D194" s="187" t="s">
        <v>666</v>
      </c>
      <c r="E194" s="188" t="s">
        <v>591</v>
      </c>
      <c r="F194" s="189">
        <v>385</v>
      </c>
      <c r="G194" s="188"/>
      <c r="H194" s="188">
        <f>212.5+331</f>
        <v>543.5</v>
      </c>
      <c r="I194" s="190">
        <v>510</v>
      </c>
      <c r="J194" s="191" t="s">
        <v>667</v>
      </c>
      <c r="K194" s="192">
        <f t="shared" si="135"/>
        <v>158.5</v>
      </c>
      <c r="L194" s="193">
        <f t="shared" si="136"/>
        <v>0.41168831168831171</v>
      </c>
      <c r="M194" s="188" t="s">
        <v>589</v>
      </c>
      <c r="N194" s="194">
        <v>42235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30</v>
      </c>
      <c r="B195" s="186">
        <v>42128</v>
      </c>
      <c r="C195" s="186"/>
      <c r="D195" s="187" t="s">
        <v>668</v>
      </c>
      <c r="E195" s="188" t="s">
        <v>591</v>
      </c>
      <c r="F195" s="189">
        <v>115.5</v>
      </c>
      <c r="G195" s="188"/>
      <c r="H195" s="188">
        <v>146</v>
      </c>
      <c r="I195" s="190">
        <v>142</v>
      </c>
      <c r="J195" s="191" t="s">
        <v>669</v>
      </c>
      <c r="K195" s="192">
        <f t="shared" si="135"/>
        <v>30.5</v>
      </c>
      <c r="L195" s="193">
        <f t="shared" si="136"/>
        <v>0.26406926406926406</v>
      </c>
      <c r="M195" s="188" t="s">
        <v>589</v>
      </c>
      <c r="N195" s="194">
        <v>42202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31</v>
      </c>
      <c r="B196" s="186">
        <v>42151</v>
      </c>
      <c r="C196" s="186"/>
      <c r="D196" s="187" t="s">
        <v>670</v>
      </c>
      <c r="E196" s="188" t="s">
        <v>591</v>
      </c>
      <c r="F196" s="189">
        <v>237.5</v>
      </c>
      <c r="G196" s="188"/>
      <c r="H196" s="188">
        <v>279.5</v>
      </c>
      <c r="I196" s="190">
        <v>278</v>
      </c>
      <c r="J196" s="191" t="s">
        <v>622</v>
      </c>
      <c r="K196" s="192">
        <f t="shared" si="135"/>
        <v>42</v>
      </c>
      <c r="L196" s="193">
        <f t="shared" si="136"/>
        <v>0.17684210526315788</v>
      </c>
      <c r="M196" s="188" t="s">
        <v>589</v>
      </c>
      <c r="N196" s="194">
        <v>42222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32</v>
      </c>
      <c r="B197" s="186">
        <v>42174</v>
      </c>
      <c r="C197" s="186"/>
      <c r="D197" s="187" t="s">
        <v>641</v>
      </c>
      <c r="E197" s="188" t="s">
        <v>620</v>
      </c>
      <c r="F197" s="189">
        <v>340</v>
      </c>
      <c r="G197" s="188"/>
      <c r="H197" s="188">
        <v>448</v>
      </c>
      <c r="I197" s="190">
        <v>448</v>
      </c>
      <c r="J197" s="191" t="s">
        <v>622</v>
      </c>
      <c r="K197" s="192">
        <f t="shared" si="135"/>
        <v>108</v>
      </c>
      <c r="L197" s="193">
        <f t="shared" si="136"/>
        <v>0.31764705882352939</v>
      </c>
      <c r="M197" s="188" t="s">
        <v>589</v>
      </c>
      <c r="N197" s="194">
        <v>43018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33</v>
      </c>
      <c r="B198" s="186">
        <v>42191</v>
      </c>
      <c r="C198" s="186"/>
      <c r="D198" s="187" t="s">
        <v>671</v>
      </c>
      <c r="E198" s="188" t="s">
        <v>620</v>
      </c>
      <c r="F198" s="189">
        <v>390</v>
      </c>
      <c r="G198" s="188"/>
      <c r="H198" s="188">
        <v>460</v>
      </c>
      <c r="I198" s="190">
        <v>460</v>
      </c>
      <c r="J198" s="191" t="s">
        <v>622</v>
      </c>
      <c r="K198" s="192">
        <f t="shared" si="135"/>
        <v>70</v>
      </c>
      <c r="L198" s="193">
        <f t="shared" si="136"/>
        <v>0.17948717948717949</v>
      </c>
      <c r="M198" s="188" t="s">
        <v>589</v>
      </c>
      <c r="N198" s="194">
        <v>42478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34</v>
      </c>
      <c r="B199" s="196">
        <v>42195</v>
      </c>
      <c r="C199" s="196"/>
      <c r="D199" s="197" t="s">
        <v>672</v>
      </c>
      <c r="E199" s="198" t="s">
        <v>620</v>
      </c>
      <c r="F199" s="199">
        <v>122.5</v>
      </c>
      <c r="G199" s="199"/>
      <c r="H199" s="200">
        <v>61</v>
      </c>
      <c r="I199" s="200">
        <v>172</v>
      </c>
      <c r="J199" s="201" t="s">
        <v>673</v>
      </c>
      <c r="K199" s="202">
        <f t="shared" si="135"/>
        <v>-61.5</v>
      </c>
      <c r="L199" s="203">
        <f t="shared" si="136"/>
        <v>-0.50204081632653064</v>
      </c>
      <c r="M199" s="199" t="s">
        <v>601</v>
      </c>
      <c r="N199" s="196">
        <v>43333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35</v>
      </c>
      <c r="B200" s="186">
        <v>42219</v>
      </c>
      <c r="C200" s="186"/>
      <c r="D200" s="187" t="s">
        <v>674</v>
      </c>
      <c r="E200" s="188" t="s">
        <v>620</v>
      </c>
      <c r="F200" s="189">
        <v>297.5</v>
      </c>
      <c r="G200" s="188"/>
      <c r="H200" s="188">
        <v>350</v>
      </c>
      <c r="I200" s="190">
        <v>360</v>
      </c>
      <c r="J200" s="191" t="s">
        <v>675</v>
      </c>
      <c r="K200" s="192">
        <f t="shared" si="135"/>
        <v>52.5</v>
      </c>
      <c r="L200" s="193">
        <f t="shared" si="136"/>
        <v>0.17647058823529413</v>
      </c>
      <c r="M200" s="188" t="s">
        <v>589</v>
      </c>
      <c r="N200" s="194">
        <v>42232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36</v>
      </c>
      <c r="B201" s="186">
        <v>42219</v>
      </c>
      <c r="C201" s="186"/>
      <c r="D201" s="187" t="s">
        <v>676</v>
      </c>
      <c r="E201" s="188" t="s">
        <v>620</v>
      </c>
      <c r="F201" s="189">
        <v>115.5</v>
      </c>
      <c r="G201" s="188"/>
      <c r="H201" s="188">
        <v>149</v>
      </c>
      <c r="I201" s="190">
        <v>140</v>
      </c>
      <c r="J201" s="191" t="s">
        <v>677</v>
      </c>
      <c r="K201" s="192">
        <f t="shared" si="135"/>
        <v>33.5</v>
      </c>
      <c r="L201" s="193">
        <f t="shared" si="136"/>
        <v>0.29004329004329005</v>
      </c>
      <c r="M201" s="188" t="s">
        <v>589</v>
      </c>
      <c r="N201" s="194">
        <v>42740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37</v>
      </c>
      <c r="B202" s="186">
        <v>42251</v>
      </c>
      <c r="C202" s="186"/>
      <c r="D202" s="187" t="s">
        <v>670</v>
      </c>
      <c r="E202" s="188" t="s">
        <v>620</v>
      </c>
      <c r="F202" s="189">
        <v>226</v>
      </c>
      <c r="G202" s="188"/>
      <c r="H202" s="188">
        <v>292</v>
      </c>
      <c r="I202" s="190">
        <v>292</v>
      </c>
      <c r="J202" s="191" t="s">
        <v>678</v>
      </c>
      <c r="K202" s="192">
        <f t="shared" si="135"/>
        <v>66</v>
      </c>
      <c r="L202" s="193">
        <f t="shared" si="136"/>
        <v>0.29203539823008851</v>
      </c>
      <c r="M202" s="188" t="s">
        <v>589</v>
      </c>
      <c r="N202" s="194">
        <v>42286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38</v>
      </c>
      <c r="B203" s="186">
        <v>42254</v>
      </c>
      <c r="C203" s="186"/>
      <c r="D203" s="187" t="s">
        <v>665</v>
      </c>
      <c r="E203" s="188" t="s">
        <v>620</v>
      </c>
      <c r="F203" s="189">
        <v>232.5</v>
      </c>
      <c r="G203" s="188"/>
      <c r="H203" s="188">
        <v>312.5</v>
      </c>
      <c r="I203" s="190">
        <v>310</v>
      </c>
      <c r="J203" s="191" t="s">
        <v>622</v>
      </c>
      <c r="K203" s="192">
        <f t="shared" si="135"/>
        <v>80</v>
      </c>
      <c r="L203" s="193">
        <f t="shared" si="136"/>
        <v>0.34408602150537637</v>
      </c>
      <c r="M203" s="188" t="s">
        <v>589</v>
      </c>
      <c r="N203" s="194">
        <v>42823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39</v>
      </c>
      <c r="B204" s="186">
        <v>42268</v>
      </c>
      <c r="C204" s="186"/>
      <c r="D204" s="187" t="s">
        <v>679</v>
      </c>
      <c r="E204" s="188" t="s">
        <v>620</v>
      </c>
      <c r="F204" s="189">
        <v>196.5</v>
      </c>
      <c r="G204" s="188"/>
      <c r="H204" s="188">
        <v>238</v>
      </c>
      <c r="I204" s="190">
        <v>238</v>
      </c>
      <c r="J204" s="191" t="s">
        <v>678</v>
      </c>
      <c r="K204" s="192">
        <f t="shared" si="135"/>
        <v>41.5</v>
      </c>
      <c r="L204" s="193">
        <f t="shared" si="136"/>
        <v>0.21119592875318066</v>
      </c>
      <c r="M204" s="188" t="s">
        <v>589</v>
      </c>
      <c r="N204" s="194">
        <v>42291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40</v>
      </c>
      <c r="B205" s="186">
        <v>42271</v>
      </c>
      <c r="C205" s="186"/>
      <c r="D205" s="187" t="s">
        <v>619</v>
      </c>
      <c r="E205" s="188" t="s">
        <v>620</v>
      </c>
      <c r="F205" s="189">
        <v>65</v>
      </c>
      <c r="G205" s="188"/>
      <c r="H205" s="188">
        <v>82</v>
      </c>
      <c r="I205" s="190">
        <v>82</v>
      </c>
      <c r="J205" s="191" t="s">
        <v>678</v>
      </c>
      <c r="K205" s="192">
        <f t="shared" si="135"/>
        <v>17</v>
      </c>
      <c r="L205" s="193">
        <f t="shared" si="136"/>
        <v>0.26153846153846155</v>
      </c>
      <c r="M205" s="188" t="s">
        <v>589</v>
      </c>
      <c r="N205" s="194">
        <v>42578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41</v>
      </c>
      <c r="B206" s="186">
        <v>42291</v>
      </c>
      <c r="C206" s="186"/>
      <c r="D206" s="187" t="s">
        <v>680</v>
      </c>
      <c r="E206" s="188" t="s">
        <v>620</v>
      </c>
      <c r="F206" s="189">
        <v>144</v>
      </c>
      <c r="G206" s="188"/>
      <c r="H206" s="188">
        <v>182.5</v>
      </c>
      <c r="I206" s="190">
        <v>181</v>
      </c>
      <c r="J206" s="191" t="s">
        <v>678</v>
      </c>
      <c r="K206" s="192">
        <f t="shared" si="135"/>
        <v>38.5</v>
      </c>
      <c r="L206" s="193">
        <f t="shared" si="136"/>
        <v>0.2673611111111111</v>
      </c>
      <c r="M206" s="188" t="s">
        <v>589</v>
      </c>
      <c r="N206" s="194">
        <v>42817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42</v>
      </c>
      <c r="B207" s="186">
        <v>42291</v>
      </c>
      <c r="C207" s="186"/>
      <c r="D207" s="187" t="s">
        <v>681</v>
      </c>
      <c r="E207" s="188" t="s">
        <v>620</v>
      </c>
      <c r="F207" s="189">
        <v>264</v>
      </c>
      <c r="G207" s="188"/>
      <c r="H207" s="188">
        <v>311</v>
      </c>
      <c r="I207" s="190">
        <v>311</v>
      </c>
      <c r="J207" s="191" t="s">
        <v>678</v>
      </c>
      <c r="K207" s="192">
        <f t="shared" si="135"/>
        <v>47</v>
      </c>
      <c r="L207" s="193">
        <f t="shared" si="136"/>
        <v>0.17803030303030304</v>
      </c>
      <c r="M207" s="188" t="s">
        <v>589</v>
      </c>
      <c r="N207" s="194">
        <v>42604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43</v>
      </c>
      <c r="B208" s="186">
        <v>42318</v>
      </c>
      <c r="C208" s="186"/>
      <c r="D208" s="187" t="s">
        <v>682</v>
      </c>
      <c r="E208" s="188" t="s">
        <v>591</v>
      </c>
      <c r="F208" s="189">
        <v>549.5</v>
      </c>
      <c r="G208" s="188"/>
      <c r="H208" s="188">
        <v>630</v>
      </c>
      <c r="I208" s="190">
        <v>630</v>
      </c>
      <c r="J208" s="191" t="s">
        <v>678</v>
      </c>
      <c r="K208" s="192">
        <f t="shared" si="135"/>
        <v>80.5</v>
      </c>
      <c r="L208" s="193">
        <f t="shared" si="136"/>
        <v>0.1464968152866242</v>
      </c>
      <c r="M208" s="188" t="s">
        <v>589</v>
      </c>
      <c r="N208" s="194">
        <v>42419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44</v>
      </c>
      <c r="B209" s="186">
        <v>42342</v>
      </c>
      <c r="C209" s="186"/>
      <c r="D209" s="187" t="s">
        <v>683</v>
      </c>
      <c r="E209" s="188" t="s">
        <v>620</v>
      </c>
      <c r="F209" s="189">
        <v>1027.5</v>
      </c>
      <c r="G209" s="188"/>
      <c r="H209" s="188">
        <v>1315</v>
      </c>
      <c r="I209" s="190">
        <v>1250</v>
      </c>
      <c r="J209" s="191" t="s">
        <v>678</v>
      </c>
      <c r="K209" s="192">
        <f t="shared" si="135"/>
        <v>287.5</v>
      </c>
      <c r="L209" s="193">
        <f t="shared" si="136"/>
        <v>0.27980535279805352</v>
      </c>
      <c r="M209" s="188" t="s">
        <v>589</v>
      </c>
      <c r="N209" s="194">
        <v>43244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45</v>
      </c>
      <c r="B210" s="186">
        <v>42367</v>
      </c>
      <c r="C210" s="186"/>
      <c r="D210" s="187" t="s">
        <v>684</v>
      </c>
      <c r="E210" s="188" t="s">
        <v>620</v>
      </c>
      <c r="F210" s="189">
        <v>465</v>
      </c>
      <c r="G210" s="188"/>
      <c r="H210" s="188">
        <v>540</v>
      </c>
      <c r="I210" s="190">
        <v>540</v>
      </c>
      <c r="J210" s="191" t="s">
        <v>678</v>
      </c>
      <c r="K210" s="192">
        <f t="shared" si="135"/>
        <v>75</v>
      </c>
      <c r="L210" s="193">
        <f t="shared" si="136"/>
        <v>0.16129032258064516</v>
      </c>
      <c r="M210" s="188" t="s">
        <v>589</v>
      </c>
      <c r="N210" s="194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46</v>
      </c>
      <c r="B211" s="186">
        <v>42380</v>
      </c>
      <c r="C211" s="186"/>
      <c r="D211" s="187" t="s">
        <v>381</v>
      </c>
      <c r="E211" s="188" t="s">
        <v>591</v>
      </c>
      <c r="F211" s="189">
        <v>81</v>
      </c>
      <c r="G211" s="188"/>
      <c r="H211" s="188">
        <v>110</v>
      </c>
      <c r="I211" s="190">
        <v>110</v>
      </c>
      <c r="J211" s="191" t="s">
        <v>678</v>
      </c>
      <c r="K211" s="192">
        <f t="shared" si="135"/>
        <v>29</v>
      </c>
      <c r="L211" s="193">
        <f t="shared" si="136"/>
        <v>0.35802469135802467</v>
      </c>
      <c r="M211" s="188" t="s">
        <v>589</v>
      </c>
      <c r="N211" s="194">
        <v>42745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47</v>
      </c>
      <c r="B212" s="186">
        <v>42382</v>
      </c>
      <c r="C212" s="186"/>
      <c r="D212" s="187" t="s">
        <v>685</v>
      </c>
      <c r="E212" s="188" t="s">
        <v>591</v>
      </c>
      <c r="F212" s="189">
        <v>417.5</v>
      </c>
      <c r="G212" s="188"/>
      <c r="H212" s="188">
        <v>547</v>
      </c>
      <c r="I212" s="190">
        <v>535</v>
      </c>
      <c r="J212" s="191" t="s">
        <v>678</v>
      </c>
      <c r="K212" s="192">
        <f t="shared" si="135"/>
        <v>129.5</v>
      </c>
      <c r="L212" s="193">
        <f t="shared" si="136"/>
        <v>0.31017964071856285</v>
      </c>
      <c r="M212" s="188" t="s">
        <v>589</v>
      </c>
      <c r="N212" s="194">
        <v>42578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48</v>
      </c>
      <c r="B213" s="186">
        <v>42408</v>
      </c>
      <c r="C213" s="186"/>
      <c r="D213" s="187" t="s">
        <v>686</v>
      </c>
      <c r="E213" s="188" t="s">
        <v>620</v>
      </c>
      <c r="F213" s="189">
        <v>650</v>
      </c>
      <c r="G213" s="188"/>
      <c r="H213" s="188">
        <v>800</v>
      </c>
      <c r="I213" s="190">
        <v>800</v>
      </c>
      <c r="J213" s="191" t="s">
        <v>678</v>
      </c>
      <c r="K213" s="192">
        <f t="shared" si="135"/>
        <v>150</v>
      </c>
      <c r="L213" s="193">
        <f t="shared" si="136"/>
        <v>0.23076923076923078</v>
      </c>
      <c r="M213" s="188" t="s">
        <v>589</v>
      </c>
      <c r="N213" s="194">
        <v>43154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49</v>
      </c>
      <c r="B214" s="186">
        <v>42433</v>
      </c>
      <c r="C214" s="186"/>
      <c r="D214" s="187" t="s">
        <v>210</v>
      </c>
      <c r="E214" s="188" t="s">
        <v>620</v>
      </c>
      <c r="F214" s="189">
        <v>437.5</v>
      </c>
      <c r="G214" s="188"/>
      <c r="H214" s="188">
        <v>504.5</v>
      </c>
      <c r="I214" s="190">
        <v>522</v>
      </c>
      <c r="J214" s="191" t="s">
        <v>687</v>
      </c>
      <c r="K214" s="192">
        <f t="shared" si="135"/>
        <v>67</v>
      </c>
      <c r="L214" s="193">
        <f t="shared" si="136"/>
        <v>0.15314285714285714</v>
      </c>
      <c r="M214" s="188" t="s">
        <v>589</v>
      </c>
      <c r="N214" s="194">
        <v>42480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50</v>
      </c>
      <c r="B215" s="186">
        <v>42438</v>
      </c>
      <c r="C215" s="186"/>
      <c r="D215" s="187" t="s">
        <v>688</v>
      </c>
      <c r="E215" s="188" t="s">
        <v>620</v>
      </c>
      <c r="F215" s="189">
        <v>189.5</v>
      </c>
      <c r="G215" s="188"/>
      <c r="H215" s="188">
        <v>218</v>
      </c>
      <c r="I215" s="190">
        <v>218</v>
      </c>
      <c r="J215" s="191" t="s">
        <v>678</v>
      </c>
      <c r="K215" s="192">
        <f t="shared" si="135"/>
        <v>28.5</v>
      </c>
      <c r="L215" s="193">
        <f t="shared" si="136"/>
        <v>0.15039577836411611</v>
      </c>
      <c r="M215" s="188" t="s">
        <v>589</v>
      </c>
      <c r="N215" s="194">
        <v>43034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51</v>
      </c>
      <c r="B216" s="196">
        <v>42471</v>
      </c>
      <c r="C216" s="196"/>
      <c r="D216" s="204" t="s">
        <v>689</v>
      </c>
      <c r="E216" s="199" t="s">
        <v>620</v>
      </c>
      <c r="F216" s="199">
        <v>36.5</v>
      </c>
      <c r="G216" s="200"/>
      <c r="H216" s="200">
        <v>15.85</v>
      </c>
      <c r="I216" s="200">
        <v>60</v>
      </c>
      <c r="J216" s="201" t="s">
        <v>690</v>
      </c>
      <c r="K216" s="202">
        <f t="shared" si="135"/>
        <v>-20.65</v>
      </c>
      <c r="L216" s="203">
        <f t="shared" si="136"/>
        <v>-0.5657534246575342</v>
      </c>
      <c r="M216" s="199" t="s">
        <v>601</v>
      </c>
      <c r="N216" s="207">
        <v>43627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52</v>
      </c>
      <c r="B217" s="186">
        <v>42472</v>
      </c>
      <c r="C217" s="186"/>
      <c r="D217" s="187" t="s">
        <v>691</v>
      </c>
      <c r="E217" s="188" t="s">
        <v>620</v>
      </c>
      <c r="F217" s="189">
        <v>93</v>
      </c>
      <c r="G217" s="188"/>
      <c r="H217" s="188">
        <v>149</v>
      </c>
      <c r="I217" s="190">
        <v>140</v>
      </c>
      <c r="J217" s="191" t="s">
        <v>692</v>
      </c>
      <c r="K217" s="192">
        <f t="shared" si="135"/>
        <v>56</v>
      </c>
      <c r="L217" s="193">
        <f t="shared" si="136"/>
        <v>0.60215053763440862</v>
      </c>
      <c r="M217" s="188" t="s">
        <v>589</v>
      </c>
      <c r="N217" s="194">
        <v>42740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53</v>
      </c>
      <c r="B218" s="186">
        <v>42472</v>
      </c>
      <c r="C218" s="186"/>
      <c r="D218" s="187" t="s">
        <v>693</v>
      </c>
      <c r="E218" s="188" t="s">
        <v>620</v>
      </c>
      <c r="F218" s="189">
        <v>130</v>
      </c>
      <c r="G218" s="188"/>
      <c r="H218" s="188">
        <v>150</v>
      </c>
      <c r="I218" s="190" t="s">
        <v>694</v>
      </c>
      <c r="J218" s="191" t="s">
        <v>678</v>
      </c>
      <c r="K218" s="192">
        <f t="shared" si="135"/>
        <v>20</v>
      </c>
      <c r="L218" s="193">
        <f t="shared" si="136"/>
        <v>0.15384615384615385</v>
      </c>
      <c r="M218" s="188" t="s">
        <v>589</v>
      </c>
      <c r="N218" s="194">
        <v>42564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54</v>
      </c>
      <c r="B219" s="186">
        <v>42473</v>
      </c>
      <c r="C219" s="186"/>
      <c r="D219" s="187" t="s">
        <v>695</v>
      </c>
      <c r="E219" s="188" t="s">
        <v>620</v>
      </c>
      <c r="F219" s="189">
        <v>196</v>
      </c>
      <c r="G219" s="188"/>
      <c r="H219" s="188">
        <v>299</v>
      </c>
      <c r="I219" s="190">
        <v>299</v>
      </c>
      <c r="J219" s="191" t="s">
        <v>678</v>
      </c>
      <c r="K219" s="192">
        <v>103</v>
      </c>
      <c r="L219" s="193">
        <v>0.52551020408163296</v>
      </c>
      <c r="M219" s="188" t="s">
        <v>589</v>
      </c>
      <c r="N219" s="194">
        <v>42620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55</v>
      </c>
      <c r="B220" s="186">
        <v>42473</v>
      </c>
      <c r="C220" s="186"/>
      <c r="D220" s="187" t="s">
        <v>696</v>
      </c>
      <c r="E220" s="188" t="s">
        <v>620</v>
      </c>
      <c r="F220" s="189">
        <v>88</v>
      </c>
      <c r="G220" s="188"/>
      <c r="H220" s="188">
        <v>103</v>
      </c>
      <c r="I220" s="190">
        <v>103</v>
      </c>
      <c r="J220" s="191" t="s">
        <v>678</v>
      </c>
      <c r="K220" s="192">
        <v>15</v>
      </c>
      <c r="L220" s="193">
        <v>0.170454545454545</v>
      </c>
      <c r="M220" s="188" t="s">
        <v>589</v>
      </c>
      <c r="N220" s="194">
        <v>42530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56</v>
      </c>
      <c r="B221" s="186">
        <v>42492</v>
      </c>
      <c r="C221" s="186"/>
      <c r="D221" s="187" t="s">
        <v>697</v>
      </c>
      <c r="E221" s="188" t="s">
        <v>620</v>
      </c>
      <c r="F221" s="189">
        <v>127.5</v>
      </c>
      <c r="G221" s="188"/>
      <c r="H221" s="188">
        <v>148</v>
      </c>
      <c r="I221" s="190" t="s">
        <v>698</v>
      </c>
      <c r="J221" s="191" t="s">
        <v>678</v>
      </c>
      <c r="K221" s="192">
        <f t="shared" ref="K221:K225" si="137">H221-F221</f>
        <v>20.5</v>
      </c>
      <c r="L221" s="193">
        <f t="shared" ref="L221:L225" si="138">K221/F221</f>
        <v>0.16078431372549021</v>
      </c>
      <c r="M221" s="188" t="s">
        <v>589</v>
      </c>
      <c r="N221" s="194">
        <v>42564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57</v>
      </c>
      <c r="B222" s="186">
        <v>42493</v>
      </c>
      <c r="C222" s="186"/>
      <c r="D222" s="187" t="s">
        <v>699</v>
      </c>
      <c r="E222" s="188" t="s">
        <v>620</v>
      </c>
      <c r="F222" s="189">
        <v>675</v>
      </c>
      <c r="G222" s="188"/>
      <c r="H222" s="188">
        <v>815</v>
      </c>
      <c r="I222" s="190" t="s">
        <v>700</v>
      </c>
      <c r="J222" s="191" t="s">
        <v>678</v>
      </c>
      <c r="K222" s="192">
        <f t="shared" si="137"/>
        <v>140</v>
      </c>
      <c r="L222" s="193">
        <f t="shared" si="138"/>
        <v>0.2074074074074074</v>
      </c>
      <c r="M222" s="188" t="s">
        <v>589</v>
      </c>
      <c r="N222" s="194">
        <v>43154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5">
        <v>58</v>
      </c>
      <c r="B223" s="196">
        <v>42522</v>
      </c>
      <c r="C223" s="196"/>
      <c r="D223" s="197" t="s">
        <v>701</v>
      </c>
      <c r="E223" s="198" t="s">
        <v>620</v>
      </c>
      <c r="F223" s="199">
        <v>500</v>
      </c>
      <c r="G223" s="199"/>
      <c r="H223" s="200">
        <v>232.5</v>
      </c>
      <c r="I223" s="200" t="s">
        <v>702</v>
      </c>
      <c r="J223" s="201" t="s">
        <v>703</v>
      </c>
      <c r="K223" s="202">
        <f t="shared" si="137"/>
        <v>-267.5</v>
      </c>
      <c r="L223" s="203">
        <f t="shared" si="138"/>
        <v>-0.53500000000000003</v>
      </c>
      <c r="M223" s="199" t="s">
        <v>601</v>
      </c>
      <c r="N223" s="196">
        <v>43735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59</v>
      </c>
      <c r="B224" s="186">
        <v>42527</v>
      </c>
      <c r="C224" s="186"/>
      <c r="D224" s="187" t="s">
        <v>540</v>
      </c>
      <c r="E224" s="188" t="s">
        <v>620</v>
      </c>
      <c r="F224" s="189">
        <v>110</v>
      </c>
      <c r="G224" s="188"/>
      <c r="H224" s="188">
        <v>126.5</v>
      </c>
      <c r="I224" s="190">
        <v>125</v>
      </c>
      <c r="J224" s="191" t="s">
        <v>629</v>
      </c>
      <c r="K224" s="192">
        <f t="shared" si="137"/>
        <v>16.5</v>
      </c>
      <c r="L224" s="193">
        <f t="shared" si="138"/>
        <v>0.15</v>
      </c>
      <c r="M224" s="188" t="s">
        <v>589</v>
      </c>
      <c r="N224" s="194">
        <v>42552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60</v>
      </c>
      <c r="B225" s="186">
        <v>42538</v>
      </c>
      <c r="C225" s="186"/>
      <c r="D225" s="187" t="s">
        <v>704</v>
      </c>
      <c r="E225" s="188" t="s">
        <v>620</v>
      </c>
      <c r="F225" s="189">
        <v>44</v>
      </c>
      <c r="G225" s="188"/>
      <c r="H225" s="188">
        <v>69.5</v>
      </c>
      <c r="I225" s="190">
        <v>69.5</v>
      </c>
      <c r="J225" s="191" t="s">
        <v>705</v>
      </c>
      <c r="K225" s="192">
        <f t="shared" si="137"/>
        <v>25.5</v>
      </c>
      <c r="L225" s="193">
        <f t="shared" si="138"/>
        <v>0.57954545454545459</v>
      </c>
      <c r="M225" s="188" t="s">
        <v>589</v>
      </c>
      <c r="N225" s="194">
        <v>42977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61</v>
      </c>
      <c r="B226" s="186">
        <v>42549</v>
      </c>
      <c r="C226" s="186"/>
      <c r="D226" s="187" t="s">
        <v>706</v>
      </c>
      <c r="E226" s="188" t="s">
        <v>620</v>
      </c>
      <c r="F226" s="189">
        <v>262.5</v>
      </c>
      <c r="G226" s="188"/>
      <c r="H226" s="188">
        <v>340</v>
      </c>
      <c r="I226" s="190">
        <v>333</v>
      </c>
      <c r="J226" s="191" t="s">
        <v>707</v>
      </c>
      <c r="K226" s="192">
        <v>77.5</v>
      </c>
      <c r="L226" s="193">
        <v>0.29523809523809502</v>
      </c>
      <c r="M226" s="188" t="s">
        <v>589</v>
      </c>
      <c r="N226" s="194">
        <v>43017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62</v>
      </c>
      <c r="B227" s="186">
        <v>42549</v>
      </c>
      <c r="C227" s="186"/>
      <c r="D227" s="187" t="s">
        <v>708</v>
      </c>
      <c r="E227" s="188" t="s">
        <v>620</v>
      </c>
      <c r="F227" s="189">
        <v>840</v>
      </c>
      <c r="G227" s="188"/>
      <c r="H227" s="188">
        <v>1230</v>
      </c>
      <c r="I227" s="190">
        <v>1230</v>
      </c>
      <c r="J227" s="191" t="s">
        <v>678</v>
      </c>
      <c r="K227" s="192">
        <v>390</v>
      </c>
      <c r="L227" s="193">
        <v>0.46428571428571402</v>
      </c>
      <c r="M227" s="188" t="s">
        <v>589</v>
      </c>
      <c r="N227" s="194">
        <v>42649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8">
        <v>63</v>
      </c>
      <c r="B228" s="209">
        <v>42556</v>
      </c>
      <c r="C228" s="209"/>
      <c r="D228" s="210" t="s">
        <v>709</v>
      </c>
      <c r="E228" s="211" t="s">
        <v>620</v>
      </c>
      <c r="F228" s="211">
        <v>395</v>
      </c>
      <c r="G228" s="212"/>
      <c r="H228" s="212">
        <f>(468.5+342.5)/2</f>
        <v>405.5</v>
      </c>
      <c r="I228" s="212">
        <v>510</v>
      </c>
      <c r="J228" s="213" t="s">
        <v>710</v>
      </c>
      <c r="K228" s="214">
        <f t="shared" ref="K228:K234" si="139">H228-F228</f>
        <v>10.5</v>
      </c>
      <c r="L228" s="215">
        <f t="shared" ref="L228:L234" si="140">K228/F228</f>
        <v>2.6582278481012658E-2</v>
      </c>
      <c r="M228" s="211" t="s">
        <v>711</v>
      </c>
      <c r="N228" s="209">
        <v>43606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5">
        <v>64</v>
      </c>
      <c r="B229" s="196">
        <v>42584</v>
      </c>
      <c r="C229" s="196"/>
      <c r="D229" s="197" t="s">
        <v>712</v>
      </c>
      <c r="E229" s="198" t="s">
        <v>591</v>
      </c>
      <c r="F229" s="199">
        <f>169.5-12.8</f>
        <v>156.69999999999999</v>
      </c>
      <c r="G229" s="199"/>
      <c r="H229" s="200">
        <v>77</v>
      </c>
      <c r="I229" s="200" t="s">
        <v>713</v>
      </c>
      <c r="J229" s="201" t="s">
        <v>714</v>
      </c>
      <c r="K229" s="202">
        <f t="shared" si="139"/>
        <v>-79.699999999999989</v>
      </c>
      <c r="L229" s="203">
        <f t="shared" si="140"/>
        <v>-0.50861518825781749</v>
      </c>
      <c r="M229" s="199" t="s">
        <v>601</v>
      </c>
      <c r="N229" s="196">
        <v>43522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5">
        <v>65</v>
      </c>
      <c r="B230" s="196">
        <v>42586</v>
      </c>
      <c r="C230" s="196"/>
      <c r="D230" s="197" t="s">
        <v>715</v>
      </c>
      <c r="E230" s="198" t="s">
        <v>620</v>
      </c>
      <c r="F230" s="199">
        <v>400</v>
      </c>
      <c r="G230" s="199"/>
      <c r="H230" s="200">
        <v>305</v>
      </c>
      <c r="I230" s="200">
        <v>475</v>
      </c>
      <c r="J230" s="201" t="s">
        <v>716</v>
      </c>
      <c r="K230" s="202">
        <f t="shared" si="139"/>
        <v>-95</v>
      </c>
      <c r="L230" s="203">
        <f t="shared" si="140"/>
        <v>-0.23749999999999999</v>
      </c>
      <c r="M230" s="199" t="s">
        <v>601</v>
      </c>
      <c r="N230" s="196">
        <v>43606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66</v>
      </c>
      <c r="B231" s="186">
        <v>42593</v>
      </c>
      <c r="C231" s="186"/>
      <c r="D231" s="187" t="s">
        <v>717</v>
      </c>
      <c r="E231" s="188" t="s">
        <v>620</v>
      </c>
      <c r="F231" s="189">
        <v>86.5</v>
      </c>
      <c r="G231" s="188"/>
      <c r="H231" s="188">
        <v>130</v>
      </c>
      <c r="I231" s="190">
        <v>130</v>
      </c>
      <c r="J231" s="191" t="s">
        <v>718</v>
      </c>
      <c r="K231" s="192">
        <f t="shared" si="139"/>
        <v>43.5</v>
      </c>
      <c r="L231" s="193">
        <f t="shared" si="140"/>
        <v>0.50289017341040465</v>
      </c>
      <c r="M231" s="188" t="s">
        <v>589</v>
      </c>
      <c r="N231" s="194">
        <v>43091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5">
        <v>67</v>
      </c>
      <c r="B232" s="196">
        <v>42600</v>
      </c>
      <c r="C232" s="196"/>
      <c r="D232" s="197" t="s">
        <v>109</v>
      </c>
      <c r="E232" s="198" t="s">
        <v>620</v>
      </c>
      <c r="F232" s="199">
        <v>133.5</v>
      </c>
      <c r="G232" s="199"/>
      <c r="H232" s="200">
        <v>126.5</v>
      </c>
      <c r="I232" s="200">
        <v>178</v>
      </c>
      <c r="J232" s="201" t="s">
        <v>719</v>
      </c>
      <c r="K232" s="202">
        <f t="shared" si="139"/>
        <v>-7</v>
      </c>
      <c r="L232" s="203">
        <f t="shared" si="140"/>
        <v>-5.2434456928838954E-2</v>
      </c>
      <c r="M232" s="199" t="s">
        <v>601</v>
      </c>
      <c r="N232" s="196">
        <v>42615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68</v>
      </c>
      <c r="B233" s="186">
        <v>42613</v>
      </c>
      <c r="C233" s="186"/>
      <c r="D233" s="187" t="s">
        <v>720</v>
      </c>
      <c r="E233" s="188" t="s">
        <v>620</v>
      </c>
      <c r="F233" s="189">
        <v>560</v>
      </c>
      <c r="G233" s="188"/>
      <c r="H233" s="188">
        <v>725</v>
      </c>
      <c r="I233" s="190">
        <v>725</v>
      </c>
      <c r="J233" s="191" t="s">
        <v>622</v>
      </c>
      <c r="K233" s="192">
        <f t="shared" si="139"/>
        <v>165</v>
      </c>
      <c r="L233" s="193">
        <f t="shared" si="140"/>
        <v>0.29464285714285715</v>
      </c>
      <c r="M233" s="188" t="s">
        <v>589</v>
      </c>
      <c r="N233" s="194">
        <v>42456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69</v>
      </c>
      <c r="B234" s="186">
        <v>42614</v>
      </c>
      <c r="C234" s="186"/>
      <c r="D234" s="187" t="s">
        <v>721</v>
      </c>
      <c r="E234" s="188" t="s">
        <v>620</v>
      </c>
      <c r="F234" s="189">
        <v>160.5</v>
      </c>
      <c r="G234" s="188"/>
      <c r="H234" s="188">
        <v>210</v>
      </c>
      <c r="I234" s="190">
        <v>210</v>
      </c>
      <c r="J234" s="191" t="s">
        <v>622</v>
      </c>
      <c r="K234" s="192">
        <f t="shared" si="139"/>
        <v>49.5</v>
      </c>
      <c r="L234" s="193">
        <f t="shared" si="140"/>
        <v>0.30841121495327101</v>
      </c>
      <c r="M234" s="188" t="s">
        <v>589</v>
      </c>
      <c r="N234" s="194">
        <v>42871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70</v>
      </c>
      <c r="B235" s="186">
        <v>42646</v>
      </c>
      <c r="C235" s="186"/>
      <c r="D235" s="187" t="s">
        <v>395</v>
      </c>
      <c r="E235" s="188" t="s">
        <v>620</v>
      </c>
      <c r="F235" s="189">
        <v>430</v>
      </c>
      <c r="G235" s="188"/>
      <c r="H235" s="188">
        <v>596</v>
      </c>
      <c r="I235" s="190">
        <v>575</v>
      </c>
      <c r="J235" s="191" t="s">
        <v>722</v>
      </c>
      <c r="K235" s="192">
        <v>166</v>
      </c>
      <c r="L235" s="193">
        <v>0.38604651162790699</v>
      </c>
      <c r="M235" s="188" t="s">
        <v>589</v>
      </c>
      <c r="N235" s="194">
        <v>42769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71</v>
      </c>
      <c r="B236" s="186">
        <v>42657</v>
      </c>
      <c r="C236" s="186"/>
      <c r="D236" s="187" t="s">
        <v>723</v>
      </c>
      <c r="E236" s="188" t="s">
        <v>620</v>
      </c>
      <c r="F236" s="189">
        <v>280</v>
      </c>
      <c r="G236" s="188"/>
      <c r="H236" s="188">
        <v>345</v>
      </c>
      <c r="I236" s="190">
        <v>345</v>
      </c>
      <c r="J236" s="191" t="s">
        <v>622</v>
      </c>
      <c r="K236" s="192">
        <f t="shared" ref="K236:K241" si="141">H236-F236</f>
        <v>65</v>
      </c>
      <c r="L236" s="193">
        <f t="shared" ref="L236:L237" si="142">K236/F236</f>
        <v>0.23214285714285715</v>
      </c>
      <c r="M236" s="188" t="s">
        <v>589</v>
      </c>
      <c r="N236" s="194">
        <v>42814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72</v>
      </c>
      <c r="B237" s="186">
        <v>42657</v>
      </c>
      <c r="C237" s="186"/>
      <c r="D237" s="187" t="s">
        <v>724</v>
      </c>
      <c r="E237" s="188" t="s">
        <v>620</v>
      </c>
      <c r="F237" s="189">
        <v>245</v>
      </c>
      <c r="G237" s="188"/>
      <c r="H237" s="188">
        <v>325.5</v>
      </c>
      <c r="I237" s="190">
        <v>330</v>
      </c>
      <c r="J237" s="191" t="s">
        <v>725</v>
      </c>
      <c r="K237" s="192">
        <f t="shared" si="141"/>
        <v>80.5</v>
      </c>
      <c r="L237" s="193">
        <f t="shared" si="142"/>
        <v>0.32857142857142857</v>
      </c>
      <c r="M237" s="188" t="s">
        <v>589</v>
      </c>
      <c r="N237" s="194">
        <v>42769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73</v>
      </c>
      <c r="B238" s="186">
        <v>42660</v>
      </c>
      <c r="C238" s="186"/>
      <c r="D238" s="187" t="s">
        <v>345</v>
      </c>
      <c r="E238" s="188" t="s">
        <v>620</v>
      </c>
      <c r="F238" s="189">
        <v>125</v>
      </c>
      <c r="G238" s="188"/>
      <c r="H238" s="188">
        <v>160</v>
      </c>
      <c r="I238" s="190">
        <v>160</v>
      </c>
      <c r="J238" s="191" t="s">
        <v>678</v>
      </c>
      <c r="K238" s="192">
        <f t="shared" si="141"/>
        <v>35</v>
      </c>
      <c r="L238" s="193">
        <v>0.28000000000000003</v>
      </c>
      <c r="M238" s="188" t="s">
        <v>589</v>
      </c>
      <c r="N238" s="194">
        <v>42803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74</v>
      </c>
      <c r="B239" s="186">
        <v>42660</v>
      </c>
      <c r="C239" s="186"/>
      <c r="D239" s="187" t="s">
        <v>468</v>
      </c>
      <c r="E239" s="188" t="s">
        <v>620</v>
      </c>
      <c r="F239" s="189">
        <v>114</v>
      </c>
      <c r="G239" s="188"/>
      <c r="H239" s="188">
        <v>145</v>
      </c>
      <c r="I239" s="190">
        <v>145</v>
      </c>
      <c r="J239" s="191" t="s">
        <v>678</v>
      </c>
      <c r="K239" s="192">
        <f t="shared" si="141"/>
        <v>31</v>
      </c>
      <c r="L239" s="193">
        <f t="shared" ref="L239:L241" si="143">K239/F239</f>
        <v>0.27192982456140352</v>
      </c>
      <c r="M239" s="188" t="s">
        <v>589</v>
      </c>
      <c r="N239" s="194">
        <v>42859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75</v>
      </c>
      <c r="B240" s="186">
        <v>42660</v>
      </c>
      <c r="C240" s="186"/>
      <c r="D240" s="187" t="s">
        <v>726</v>
      </c>
      <c r="E240" s="188" t="s">
        <v>620</v>
      </c>
      <c r="F240" s="189">
        <v>212</v>
      </c>
      <c r="G240" s="188"/>
      <c r="H240" s="188">
        <v>280</v>
      </c>
      <c r="I240" s="190">
        <v>276</v>
      </c>
      <c r="J240" s="191" t="s">
        <v>727</v>
      </c>
      <c r="K240" s="192">
        <f t="shared" si="141"/>
        <v>68</v>
      </c>
      <c r="L240" s="193">
        <f t="shared" si="143"/>
        <v>0.32075471698113206</v>
      </c>
      <c r="M240" s="188" t="s">
        <v>589</v>
      </c>
      <c r="N240" s="194">
        <v>42858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76</v>
      </c>
      <c r="B241" s="186">
        <v>42678</v>
      </c>
      <c r="C241" s="186"/>
      <c r="D241" s="187" t="s">
        <v>456</v>
      </c>
      <c r="E241" s="188" t="s">
        <v>620</v>
      </c>
      <c r="F241" s="189">
        <v>155</v>
      </c>
      <c r="G241" s="188"/>
      <c r="H241" s="188">
        <v>210</v>
      </c>
      <c r="I241" s="190">
        <v>210</v>
      </c>
      <c r="J241" s="191" t="s">
        <v>728</v>
      </c>
      <c r="K241" s="192">
        <f t="shared" si="141"/>
        <v>55</v>
      </c>
      <c r="L241" s="193">
        <f t="shared" si="143"/>
        <v>0.35483870967741937</v>
      </c>
      <c r="M241" s="188" t="s">
        <v>589</v>
      </c>
      <c r="N241" s="194">
        <v>42944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5">
        <v>77</v>
      </c>
      <c r="B242" s="196">
        <v>42710</v>
      </c>
      <c r="C242" s="196"/>
      <c r="D242" s="197" t="s">
        <v>729</v>
      </c>
      <c r="E242" s="198" t="s">
        <v>620</v>
      </c>
      <c r="F242" s="199">
        <v>150.5</v>
      </c>
      <c r="G242" s="199"/>
      <c r="H242" s="200">
        <v>72.5</v>
      </c>
      <c r="I242" s="200">
        <v>174</v>
      </c>
      <c r="J242" s="201" t="s">
        <v>730</v>
      </c>
      <c r="K242" s="202">
        <v>-78</v>
      </c>
      <c r="L242" s="203">
        <v>-0.51827242524916906</v>
      </c>
      <c r="M242" s="199" t="s">
        <v>601</v>
      </c>
      <c r="N242" s="196">
        <v>43333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78</v>
      </c>
      <c r="B243" s="186">
        <v>42712</v>
      </c>
      <c r="C243" s="186"/>
      <c r="D243" s="187" t="s">
        <v>731</v>
      </c>
      <c r="E243" s="188" t="s">
        <v>620</v>
      </c>
      <c r="F243" s="189">
        <v>380</v>
      </c>
      <c r="G243" s="188"/>
      <c r="H243" s="188">
        <v>478</v>
      </c>
      <c r="I243" s="190">
        <v>468</v>
      </c>
      <c r="J243" s="191" t="s">
        <v>678</v>
      </c>
      <c r="K243" s="192">
        <f t="shared" ref="K243:K245" si="144">H243-F243</f>
        <v>98</v>
      </c>
      <c r="L243" s="193">
        <f t="shared" ref="L243:L245" si="145">K243/F243</f>
        <v>0.25789473684210529</v>
      </c>
      <c r="M243" s="188" t="s">
        <v>589</v>
      </c>
      <c r="N243" s="194">
        <v>43025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79</v>
      </c>
      <c r="B244" s="186">
        <v>42734</v>
      </c>
      <c r="C244" s="186"/>
      <c r="D244" s="187" t="s">
        <v>108</v>
      </c>
      <c r="E244" s="188" t="s">
        <v>620</v>
      </c>
      <c r="F244" s="189">
        <v>305</v>
      </c>
      <c r="G244" s="188"/>
      <c r="H244" s="188">
        <v>375</v>
      </c>
      <c r="I244" s="190">
        <v>375</v>
      </c>
      <c r="J244" s="191" t="s">
        <v>678</v>
      </c>
      <c r="K244" s="192">
        <f t="shared" si="144"/>
        <v>70</v>
      </c>
      <c r="L244" s="193">
        <f t="shared" si="145"/>
        <v>0.22950819672131148</v>
      </c>
      <c r="M244" s="188" t="s">
        <v>589</v>
      </c>
      <c r="N244" s="194">
        <v>42768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80</v>
      </c>
      <c r="B245" s="186">
        <v>42739</v>
      </c>
      <c r="C245" s="186"/>
      <c r="D245" s="187" t="s">
        <v>94</v>
      </c>
      <c r="E245" s="188" t="s">
        <v>620</v>
      </c>
      <c r="F245" s="189">
        <v>99.5</v>
      </c>
      <c r="G245" s="188"/>
      <c r="H245" s="188">
        <v>158</v>
      </c>
      <c r="I245" s="190">
        <v>158</v>
      </c>
      <c r="J245" s="191" t="s">
        <v>678</v>
      </c>
      <c r="K245" s="192">
        <f t="shared" si="144"/>
        <v>58.5</v>
      </c>
      <c r="L245" s="193">
        <f t="shared" si="145"/>
        <v>0.5879396984924623</v>
      </c>
      <c r="M245" s="188" t="s">
        <v>589</v>
      </c>
      <c r="N245" s="194">
        <v>42898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81</v>
      </c>
      <c r="B246" s="186">
        <v>42739</v>
      </c>
      <c r="C246" s="186"/>
      <c r="D246" s="187" t="s">
        <v>94</v>
      </c>
      <c r="E246" s="188" t="s">
        <v>620</v>
      </c>
      <c r="F246" s="189">
        <v>99.5</v>
      </c>
      <c r="G246" s="188"/>
      <c r="H246" s="188">
        <v>158</v>
      </c>
      <c r="I246" s="190">
        <v>158</v>
      </c>
      <c r="J246" s="191" t="s">
        <v>678</v>
      </c>
      <c r="K246" s="192">
        <v>58.5</v>
      </c>
      <c r="L246" s="193">
        <v>0.58793969849246197</v>
      </c>
      <c r="M246" s="188" t="s">
        <v>589</v>
      </c>
      <c r="N246" s="194">
        <v>42898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82</v>
      </c>
      <c r="B247" s="186">
        <v>42786</v>
      </c>
      <c r="C247" s="186"/>
      <c r="D247" s="187" t="s">
        <v>185</v>
      </c>
      <c r="E247" s="188" t="s">
        <v>620</v>
      </c>
      <c r="F247" s="189">
        <v>140.5</v>
      </c>
      <c r="G247" s="188"/>
      <c r="H247" s="188">
        <v>220</v>
      </c>
      <c r="I247" s="190">
        <v>220</v>
      </c>
      <c r="J247" s="191" t="s">
        <v>678</v>
      </c>
      <c r="K247" s="192">
        <f>H247-F247</f>
        <v>79.5</v>
      </c>
      <c r="L247" s="193">
        <f>K247/F247</f>
        <v>0.5658362989323843</v>
      </c>
      <c r="M247" s="188" t="s">
        <v>589</v>
      </c>
      <c r="N247" s="194">
        <v>42864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83</v>
      </c>
      <c r="B248" s="186">
        <v>42786</v>
      </c>
      <c r="C248" s="186"/>
      <c r="D248" s="187" t="s">
        <v>732</v>
      </c>
      <c r="E248" s="188" t="s">
        <v>620</v>
      </c>
      <c r="F248" s="189">
        <v>202.5</v>
      </c>
      <c r="G248" s="188"/>
      <c r="H248" s="188">
        <v>234</v>
      </c>
      <c r="I248" s="190">
        <v>234</v>
      </c>
      <c r="J248" s="191" t="s">
        <v>678</v>
      </c>
      <c r="K248" s="192">
        <v>31.5</v>
      </c>
      <c r="L248" s="193">
        <v>0.155555555555556</v>
      </c>
      <c r="M248" s="188" t="s">
        <v>589</v>
      </c>
      <c r="N248" s="194">
        <v>42836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84</v>
      </c>
      <c r="B249" s="186">
        <v>42818</v>
      </c>
      <c r="C249" s="186"/>
      <c r="D249" s="187" t="s">
        <v>733</v>
      </c>
      <c r="E249" s="188" t="s">
        <v>620</v>
      </c>
      <c r="F249" s="189">
        <v>300.5</v>
      </c>
      <c r="G249" s="188"/>
      <c r="H249" s="188">
        <v>417.5</v>
      </c>
      <c r="I249" s="190">
        <v>420</v>
      </c>
      <c r="J249" s="191" t="s">
        <v>734</v>
      </c>
      <c r="K249" s="192">
        <f>H249-F249</f>
        <v>117</v>
      </c>
      <c r="L249" s="193">
        <f>K249/F249</f>
        <v>0.38935108153078202</v>
      </c>
      <c r="M249" s="188" t="s">
        <v>589</v>
      </c>
      <c r="N249" s="194">
        <v>43070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85</v>
      </c>
      <c r="B250" s="186">
        <v>42818</v>
      </c>
      <c r="C250" s="186"/>
      <c r="D250" s="187" t="s">
        <v>708</v>
      </c>
      <c r="E250" s="188" t="s">
        <v>620</v>
      </c>
      <c r="F250" s="189">
        <v>850</v>
      </c>
      <c r="G250" s="188"/>
      <c r="H250" s="188">
        <v>1042.5</v>
      </c>
      <c r="I250" s="190">
        <v>1023</v>
      </c>
      <c r="J250" s="191" t="s">
        <v>735</v>
      </c>
      <c r="K250" s="192">
        <v>192.5</v>
      </c>
      <c r="L250" s="193">
        <v>0.22647058823529401</v>
      </c>
      <c r="M250" s="188" t="s">
        <v>589</v>
      </c>
      <c r="N250" s="194">
        <v>42830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86</v>
      </c>
      <c r="B251" s="186">
        <v>42830</v>
      </c>
      <c r="C251" s="186"/>
      <c r="D251" s="187" t="s">
        <v>487</v>
      </c>
      <c r="E251" s="188" t="s">
        <v>620</v>
      </c>
      <c r="F251" s="189">
        <v>785</v>
      </c>
      <c r="G251" s="188"/>
      <c r="H251" s="188">
        <v>930</v>
      </c>
      <c r="I251" s="190">
        <v>920</v>
      </c>
      <c r="J251" s="191" t="s">
        <v>736</v>
      </c>
      <c r="K251" s="192">
        <f>H251-F251</f>
        <v>145</v>
      </c>
      <c r="L251" s="193">
        <f>K251/F251</f>
        <v>0.18471337579617833</v>
      </c>
      <c r="M251" s="188" t="s">
        <v>589</v>
      </c>
      <c r="N251" s="194">
        <v>42976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5">
        <v>87</v>
      </c>
      <c r="B252" s="196">
        <v>42831</v>
      </c>
      <c r="C252" s="196"/>
      <c r="D252" s="197" t="s">
        <v>737</v>
      </c>
      <c r="E252" s="198" t="s">
        <v>620</v>
      </c>
      <c r="F252" s="199">
        <v>40</v>
      </c>
      <c r="G252" s="199"/>
      <c r="H252" s="200">
        <v>13.1</v>
      </c>
      <c r="I252" s="200">
        <v>60</v>
      </c>
      <c r="J252" s="201" t="s">
        <v>738</v>
      </c>
      <c r="K252" s="202">
        <v>-26.9</v>
      </c>
      <c r="L252" s="203">
        <v>-0.67249999999999999</v>
      </c>
      <c r="M252" s="199" t="s">
        <v>601</v>
      </c>
      <c r="N252" s="196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88</v>
      </c>
      <c r="B253" s="186">
        <v>42837</v>
      </c>
      <c r="C253" s="186"/>
      <c r="D253" s="187" t="s">
        <v>93</v>
      </c>
      <c r="E253" s="188" t="s">
        <v>620</v>
      </c>
      <c r="F253" s="189">
        <v>289.5</v>
      </c>
      <c r="G253" s="188"/>
      <c r="H253" s="188">
        <v>354</v>
      </c>
      <c r="I253" s="190">
        <v>360</v>
      </c>
      <c r="J253" s="191" t="s">
        <v>739</v>
      </c>
      <c r="K253" s="192">
        <f t="shared" ref="K253:K261" si="146">H253-F253</f>
        <v>64.5</v>
      </c>
      <c r="L253" s="193">
        <f t="shared" ref="L253:L261" si="147">K253/F253</f>
        <v>0.22279792746113988</v>
      </c>
      <c r="M253" s="188" t="s">
        <v>589</v>
      </c>
      <c r="N253" s="194">
        <v>43040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89</v>
      </c>
      <c r="B254" s="186">
        <v>42845</v>
      </c>
      <c r="C254" s="186"/>
      <c r="D254" s="187" t="s">
        <v>426</v>
      </c>
      <c r="E254" s="188" t="s">
        <v>620</v>
      </c>
      <c r="F254" s="189">
        <v>700</v>
      </c>
      <c r="G254" s="188"/>
      <c r="H254" s="188">
        <v>840</v>
      </c>
      <c r="I254" s="190">
        <v>840</v>
      </c>
      <c r="J254" s="191" t="s">
        <v>740</v>
      </c>
      <c r="K254" s="192">
        <f t="shared" si="146"/>
        <v>140</v>
      </c>
      <c r="L254" s="193">
        <f t="shared" si="147"/>
        <v>0.2</v>
      </c>
      <c r="M254" s="188" t="s">
        <v>589</v>
      </c>
      <c r="N254" s="194">
        <v>42893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90</v>
      </c>
      <c r="B255" s="186">
        <v>42887</v>
      </c>
      <c r="C255" s="186"/>
      <c r="D255" s="187" t="s">
        <v>741</v>
      </c>
      <c r="E255" s="188" t="s">
        <v>620</v>
      </c>
      <c r="F255" s="189">
        <v>130</v>
      </c>
      <c r="G255" s="188"/>
      <c r="H255" s="188">
        <v>144.25</v>
      </c>
      <c r="I255" s="190">
        <v>170</v>
      </c>
      <c r="J255" s="191" t="s">
        <v>742</v>
      </c>
      <c r="K255" s="192">
        <f t="shared" si="146"/>
        <v>14.25</v>
      </c>
      <c r="L255" s="193">
        <f t="shared" si="147"/>
        <v>0.10961538461538461</v>
      </c>
      <c r="M255" s="188" t="s">
        <v>589</v>
      </c>
      <c r="N255" s="194">
        <v>43675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91</v>
      </c>
      <c r="B256" s="186">
        <v>42901</v>
      </c>
      <c r="C256" s="186"/>
      <c r="D256" s="187" t="s">
        <v>743</v>
      </c>
      <c r="E256" s="188" t="s">
        <v>620</v>
      </c>
      <c r="F256" s="189">
        <v>214.5</v>
      </c>
      <c r="G256" s="188"/>
      <c r="H256" s="188">
        <v>262</v>
      </c>
      <c r="I256" s="190">
        <v>262</v>
      </c>
      <c r="J256" s="191" t="s">
        <v>744</v>
      </c>
      <c r="K256" s="192">
        <f t="shared" si="146"/>
        <v>47.5</v>
      </c>
      <c r="L256" s="193">
        <f t="shared" si="147"/>
        <v>0.22144522144522144</v>
      </c>
      <c r="M256" s="188" t="s">
        <v>589</v>
      </c>
      <c r="N256" s="194">
        <v>42977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92</v>
      </c>
      <c r="B257" s="217">
        <v>42933</v>
      </c>
      <c r="C257" s="217"/>
      <c r="D257" s="218" t="s">
        <v>745</v>
      </c>
      <c r="E257" s="219" t="s">
        <v>620</v>
      </c>
      <c r="F257" s="220">
        <v>370</v>
      </c>
      <c r="G257" s="219"/>
      <c r="H257" s="219">
        <v>447.5</v>
      </c>
      <c r="I257" s="221">
        <v>450</v>
      </c>
      <c r="J257" s="222" t="s">
        <v>678</v>
      </c>
      <c r="K257" s="192">
        <f t="shared" si="146"/>
        <v>77.5</v>
      </c>
      <c r="L257" s="223">
        <f t="shared" si="147"/>
        <v>0.20945945945945946</v>
      </c>
      <c r="M257" s="219" t="s">
        <v>589</v>
      </c>
      <c r="N257" s="224">
        <v>43035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93</v>
      </c>
      <c r="B258" s="217">
        <v>42943</v>
      </c>
      <c r="C258" s="217"/>
      <c r="D258" s="218" t="s">
        <v>183</v>
      </c>
      <c r="E258" s="219" t="s">
        <v>620</v>
      </c>
      <c r="F258" s="220">
        <v>657.5</v>
      </c>
      <c r="G258" s="219"/>
      <c r="H258" s="219">
        <v>825</v>
      </c>
      <c r="I258" s="221">
        <v>820</v>
      </c>
      <c r="J258" s="222" t="s">
        <v>678</v>
      </c>
      <c r="K258" s="192">
        <f t="shared" si="146"/>
        <v>167.5</v>
      </c>
      <c r="L258" s="223">
        <f t="shared" si="147"/>
        <v>0.25475285171102663</v>
      </c>
      <c r="M258" s="219" t="s">
        <v>589</v>
      </c>
      <c r="N258" s="224">
        <v>43090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94</v>
      </c>
      <c r="B259" s="186">
        <v>42964</v>
      </c>
      <c r="C259" s="186"/>
      <c r="D259" s="187" t="s">
        <v>361</v>
      </c>
      <c r="E259" s="188" t="s">
        <v>620</v>
      </c>
      <c r="F259" s="189">
        <v>605</v>
      </c>
      <c r="G259" s="188"/>
      <c r="H259" s="188">
        <v>750</v>
      </c>
      <c r="I259" s="190">
        <v>750</v>
      </c>
      <c r="J259" s="191" t="s">
        <v>736</v>
      </c>
      <c r="K259" s="192">
        <f t="shared" si="146"/>
        <v>145</v>
      </c>
      <c r="L259" s="193">
        <f t="shared" si="147"/>
        <v>0.23966942148760331</v>
      </c>
      <c r="M259" s="188" t="s">
        <v>589</v>
      </c>
      <c r="N259" s="194">
        <v>43027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5">
        <v>95</v>
      </c>
      <c r="B260" s="196">
        <v>42979</v>
      </c>
      <c r="C260" s="196"/>
      <c r="D260" s="204" t="s">
        <v>746</v>
      </c>
      <c r="E260" s="199" t="s">
        <v>620</v>
      </c>
      <c r="F260" s="199">
        <v>255</v>
      </c>
      <c r="G260" s="200"/>
      <c r="H260" s="200">
        <v>217.25</v>
      </c>
      <c r="I260" s="200">
        <v>320</v>
      </c>
      <c r="J260" s="201" t="s">
        <v>747</v>
      </c>
      <c r="K260" s="202">
        <f t="shared" si="146"/>
        <v>-37.75</v>
      </c>
      <c r="L260" s="205">
        <f t="shared" si="147"/>
        <v>-0.14803921568627451</v>
      </c>
      <c r="M260" s="199" t="s">
        <v>601</v>
      </c>
      <c r="N260" s="196">
        <v>43661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96</v>
      </c>
      <c r="B261" s="186">
        <v>42997</v>
      </c>
      <c r="C261" s="186"/>
      <c r="D261" s="187" t="s">
        <v>748</v>
      </c>
      <c r="E261" s="188" t="s">
        <v>620</v>
      </c>
      <c r="F261" s="189">
        <v>215</v>
      </c>
      <c r="G261" s="188"/>
      <c r="H261" s="188">
        <v>258</v>
      </c>
      <c r="I261" s="190">
        <v>258</v>
      </c>
      <c r="J261" s="191" t="s">
        <v>678</v>
      </c>
      <c r="K261" s="192">
        <f t="shared" si="146"/>
        <v>43</v>
      </c>
      <c r="L261" s="193">
        <f t="shared" si="147"/>
        <v>0.2</v>
      </c>
      <c r="M261" s="188" t="s">
        <v>589</v>
      </c>
      <c r="N261" s="194">
        <v>43040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97</v>
      </c>
      <c r="B262" s="186">
        <v>42997</v>
      </c>
      <c r="C262" s="186"/>
      <c r="D262" s="187" t="s">
        <v>748</v>
      </c>
      <c r="E262" s="188" t="s">
        <v>620</v>
      </c>
      <c r="F262" s="189">
        <v>215</v>
      </c>
      <c r="G262" s="188"/>
      <c r="H262" s="188">
        <v>258</v>
      </c>
      <c r="I262" s="190">
        <v>258</v>
      </c>
      <c r="J262" s="222" t="s">
        <v>678</v>
      </c>
      <c r="K262" s="192">
        <v>43</v>
      </c>
      <c r="L262" s="193">
        <v>0.2</v>
      </c>
      <c r="M262" s="188" t="s">
        <v>589</v>
      </c>
      <c r="N262" s="194">
        <v>43040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98</v>
      </c>
      <c r="B263" s="217">
        <v>42998</v>
      </c>
      <c r="C263" s="217"/>
      <c r="D263" s="218" t="s">
        <v>749</v>
      </c>
      <c r="E263" s="219" t="s">
        <v>620</v>
      </c>
      <c r="F263" s="189">
        <v>75</v>
      </c>
      <c r="G263" s="219"/>
      <c r="H263" s="219">
        <v>90</v>
      </c>
      <c r="I263" s="221">
        <v>90</v>
      </c>
      <c r="J263" s="191" t="s">
        <v>750</v>
      </c>
      <c r="K263" s="192">
        <f t="shared" ref="K263:K268" si="148">H263-F263</f>
        <v>15</v>
      </c>
      <c r="L263" s="193">
        <f t="shared" ref="L263:L268" si="149">K263/F263</f>
        <v>0.2</v>
      </c>
      <c r="M263" s="188" t="s">
        <v>589</v>
      </c>
      <c r="N263" s="194">
        <v>43019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99</v>
      </c>
      <c r="B264" s="217">
        <v>43011</v>
      </c>
      <c r="C264" s="217"/>
      <c r="D264" s="218" t="s">
        <v>603</v>
      </c>
      <c r="E264" s="219" t="s">
        <v>620</v>
      </c>
      <c r="F264" s="220">
        <v>315</v>
      </c>
      <c r="G264" s="219"/>
      <c r="H264" s="219">
        <v>392</v>
      </c>
      <c r="I264" s="221">
        <v>384</v>
      </c>
      <c r="J264" s="222" t="s">
        <v>751</v>
      </c>
      <c r="K264" s="192">
        <f t="shared" si="148"/>
        <v>77</v>
      </c>
      <c r="L264" s="223">
        <f t="shared" si="149"/>
        <v>0.24444444444444444</v>
      </c>
      <c r="M264" s="219" t="s">
        <v>589</v>
      </c>
      <c r="N264" s="224">
        <v>43017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100</v>
      </c>
      <c r="B265" s="217">
        <v>43013</v>
      </c>
      <c r="C265" s="217"/>
      <c r="D265" s="218" t="s">
        <v>461</v>
      </c>
      <c r="E265" s="219" t="s">
        <v>620</v>
      </c>
      <c r="F265" s="220">
        <v>145</v>
      </c>
      <c r="G265" s="219"/>
      <c r="H265" s="219">
        <v>179</v>
      </c>
      <c r="I265" s="221">
        <v>180</v>
      </c>
      <c r="J265" s="222" t="s">
        <v>752</v>
      </c>
      <c r="K265" s="192">
        <f t="shared" si="148"/>
        <v>34</v>
      </c>
      <c r="L265" s="223">
        <f t="shared" si="149"/>
        <v>0.23448275862068965</v>
      </c>
      <c r="M265" s="219" t="s">
        <v>589</v>
      </c>
      <c r="N265" s="224">
        <v>43025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101</v>
      </c>
      <c r="B266" s="217">
        <v>43014</v>
      </c>
      <c r="C266" s="217"/>
      <c r="D266" s="218" t="s">
        <v>335</v>
      </c>
      <c r="E266" s="219" t="s">
        <v>620</v>
      </c>
      <c r="F266" s="220">
        <v>256</v>
      </c>
      <c r="G266" s="219"/>
      <c r="H266" s="219">
        <v>323</v>
      </c>
      <c r="I266" s="221">
        <v>320</v>
      </c>
      <c r="J266" s="222" t="s">
        <v>678</v>
      </c>
      <c r="K266" s="192">
        <f t="shared" si="148"/>
        <v>67</v>
      </c>
      <c r="L266" s="223">
        <f t="shared" si="149"/>
        <v>0.26171875</v>
      </c>
      <c r="M266" s="219" t="s">
        <v>589</v>
      </c>
      <c r="N266" s="224">
        <v>43067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102</v>
      </c>
      <c r="B267" s="217">
        <v>43017</v>
      </c>
      <c r="C267" s="217"/>
      <c r="D267" s="218" t="s">
        <v>351</v>
      </c>
      <c r="E267" s="219" t="s">
        <v>620</v>
      </c>
      <c r="F267" s="220">
        <v>137.5</v>
      </c>
      <c r="G267" s="219"/>
      <c r="H267" s="219">
        <v>184</v>
      </c>
      <c r="I267" s="221">
        <v>183</v>
      </c>
      <c r="J267" s="222" t="s">
        <v>753</v>
      </c>
      <c r="K267" s="192">
        <f t="shared" si="148"/>
        <v>46.5</v>
      </c>
      <c r="L267" s="223">
        <f t="shared" si="149"/>
        <v>0.33818181818181819</v>
      </c>
      <c r="M267" s="219" t="s">
        <v>589</v>
      </c>
      <c r="N267" s="224">
        <v>43108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103</v>
      </c>
      <c r="B268" s="217">
        <v>43018</v>
      </c>
      <c r="C268" s="217"/>
      <c r="D268" s="218" t="s">
        <v>754</v>
      </c>
      <c r="E268" s="219" t="s">
        <v>620</v>
      </c>
      <c r="F268" s="220">
        <v>125.5</v>
      </c>
      <c r="G268" s="219"/>
      <c r="H268" s="219">
        <v>158</v>
      </c>
      <c r="I268" s="221">
        <v>155</v>
      </c>
      <c r="J268" s="222" t="s">
        <v>755</v>
      </c>
      <c r="K268" s="192">
        <f t="shared" si="148"/>
        <v>32.5</v>
      </c>
      <c r="L268" s="223">
        <f t="shared" si="149"/>
        <v>0.25896414342629481</v>
      </c>
      <c r="M268" s="219" t="s">
        <v>589</v>
      </c>
      <c r="N268" s="224">
        <v>43067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104</v>
      </c>
      <c r="B269" s="217">
        <v>43018</v>
      </c>
      <c r="C269" s="217"/>
      <c r="D269" s="218" t="s">
        <v>756</v>
      </c>
      <c r="E269" s="219" t="s">
        <v>620</v>
      </c>
      <c r="F269" s="220">
        <v>895</v>
      </c>
      <c r="G269" s="219"/>
      <c r="H269" s="219">
        <v>1122.5</v>
      </c>
      <c r="I269" s="221">
        <v>1078</v>
      </c>
      <c r="J269" s="222" t="s">
        <v>757</v>
      </c>
      <c r="K269" s="192">
        <v>227.5</v>
      </c>
      <c r="L269" s="223">
        <v>0.25418994413407803</v>
      </c>
      <c r="M269" s="219" t="s">
        <v>589</v>
      </c>
      <c r="N269" s="224">
        <v>43117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105</v>
      </c>
      <c r="B270" s="217">
        <v>43020</v>
      </c>
      <c r="C270" s="217"/>
      <c r="D270" s="218" t="s">
        <v>344</v>
      </c>
      <c r="E270" s="219" t="s">
        <v>620</v>
      </c>
      <c r="F270" s="220">
        <v>525</v>
      </c>
      <c r="G270" s="219"/>
      <c r="H270" s="219">
        <v>629</v>
      </c>
      <c r="I270" s="221">
        <v>629</v>
      </c>
      <c r="J270" s="222" t="s">
        <v>678</v>
      </c>
      <c r="K270" s="192">
        <v>104</v>
      </c>
      <c r="L270" s="223">
        <v>0.19809523809523799</v>
      </c>
      <c r="M270" s="219" t="s">
        <v>589</v>
      </c>
      <c r="N270" s="224">
        <v>43119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106</v>
      </c>
      <c r="B271" s="217">
        <v>43046</v>
      </c>
      <c r="C271" s="217"/>
      <c r="D271" s="218" t="s">
        <v>386</v>
      </c>
      <c r="E271" s="219" t="s">
        <v>620</v>
      </c>
      <c r="F271" s="220">
        <v>740</v>
      </c>
      <c r="G271" s="219"/>
      <c r="H271" s="219">
        <v>892.5</v>
      </c>
      <c r="I271" s="221">
        <v>900</v>
      </c>
      <c r="J271" s="222" t="s">
        <v>758</v>
      </c>
      <c r="K271" s="192">
        <f t="shared" ref="K271:K273" si="150">H271-F271</f>
        <v>152.5</v>
      </c>
      <c r="L271" s="223">
        <f t="shared" ref="L271:L273" si="151">K271/F271</f>
        <v>0.20608108108108109</v>
      </c>
      <c r="M271" s="219" t="s">
        <v>589</v>
      </c>
      <c r="N271" s="224">
        <v>43052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107</v>
      </c>
      <c r="B272" s="186">
        <v>43073</v>
      </c>
      <c r="C272" s="186"/>
      <c r="D272" s="187" t="s">
        <v>759</v>
      </c>
      <c r="E272" s="188" t="s">
        <v>620</v>
      </c>
      <c r="F272" s="189">
        <v>118.5</v>
      </c>
      <c r="G272" s="188"/>
      <c r="H272" s="188">
        <v>143.5</v>
      </c>
      <c r="I272" s="190">
        <v>145</v>
      </c>
      <c r="J272" s="191" t="s">
        <v>610</v>
      </c>
      <c r="K272" s="192">
        <f t="shared" si="150"/>
        <v>25</v>
      </c>
      <c r="L272" s="193">
        <f t="shared" si="151"/>
        <v>0.2109704641350211</v>
      </c>
      <c r="M272" s="188" t="s">
        <v>589</v>
      </c>
      <c r="N272" s="194">
        <v>43097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5">
        <v>108</v>
      </c>
      <c r="B273" s="196">
        <v>43090</v>
      </c>
      <c r="C273" s="196"/>
      <c r="D273" s="197" t="s">
        <v>432</v>
      </c>
      <c r="E273" s="198" t="s">
        <v>620</v>
      </c>
      <c r="F273" s="199">
        <v>715</v>
      </c>
      <c r="G273" s="199"/>
      <c r="H273" s="200">
        <v>500</v>
      </c>
      <c r="I273" s="200">
        <v>872</v>
      </c>
      <c r="J273" s="201" t="s">
        <v>760</v>
      </c>
      <c r="K273" s="202">
        <f t="shared" si="150"/>
        <v>-215</v>
      </c>
      <c r="L273" s="203">
        <f t="shared" si="151"/>
        <v>-0.30069930069930068</v>
      </c>
      <c r="M273" s="199" t="s">
        <v>601</v>
      </c>
      <c r="N273" s="196">
        <v>43670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109</v>
      </c>
      <c r="B274" s="186">
        <v>43098</v>
      </c>
      <c r="C274" s="186"/>
      <c r="D274" s="187" t="s">
        <v>603</v>
      </c>
      <c r="E274" s="188" t="s">
        <v>620</v>
      </c>
      <c r="F274" s="189">
        <v>435</v>
      </c>
      <c r="G274" s="188"/>
      <c r="H274" s="188">
        <v>542.5</v>
      </c>
      <c r="I274" s="190">
        <v>539</v>
      </c>
      <c r="J274" s="191" t="s">
        <v>678</v>
      </c>
      <c r="K274" s="192">
        <v>107.5</v>
      </c>
      <c r="L274" s="193">
        <v>0.247126436781609</v>
      </c>
      <c r="M274" s="188" t="s">
        <v>589</v>
      </c>
      <c r="N274" s="194">
        <v>43206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110</v>
      </c>
      <c r="B275" s="186">
        <v>43098</v>
      </c>
      <c r="C275" s="186"/>
      <c r="D275" s="187" t="s">
        <v>561</v>
      </c>
      <c r="E275" s="188" t="s">
        <v>620</v>
      </c>
      <c r="F275" s="189">
        <v>885</v>
      </c>
      <c r="G275" s="188"/>
      <c r="H275" s="188">
        <v>1090</v>
      </c>
      <c r="I275" s="190">
        <v>1084</v>
      </c>
      <c r="J275" s="191" t="s">
        <v>678</v>
      </c>
      <c r="K275" s="192">
        <v>205</v>
      </c>
      <c r="L275" s="193">
        <v>0.23163841807909599</v>
      </c>
      <c r="M275" s="188" t="s">
        <v>589</v>
      </c>
      <c r="N275" s="194">
        <v>43213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5">
        <v>111</v>
      </c>
      <c r="B276" s="226">
        <v>43192</v>
      </c>
      <c r="C276" s="226"/>
      <c r="D276" s="204" t="s">
        <v>761</v>
      </c>
      <c r="E276" s="199" t="s">
        <v>620</v>
      </c>
      <c r="F276" s="227">
        <v>478.5</v>
      </c>
      <c r="G276" s="199"/>
      <c r="H276" s="199">
        <v>442</v>
      </c>
      <c r="I276" s="200">
        <v>613</v>
      </c>
      <c r="J276" s="201" t="s">
        <v>762</v>
      </c>
      <c r="K276" s="202">
        <f t="shared" ref="K276:K279" si="152">H276-F276</f>
        <v>-36.5</v>
      </c>
      <c r="L276" s="203">
        <f t="shared" ref="L276:L279" si="153">K276/F276</f>
        <v>-7.6280041797283177E-2</v>
      </c>
      <c r="M276" s="199" t="s">
        <v>601</v>
      </c>
      <c r="N276" s="196">
        <v>43762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5">
        <v>112</v>
      </c>
      <c r="B277" s="196">
        <v>43194</v>
      </c>
      <c r="C277" s="196"/>
      <c r="D277" s="197" t="s">
        <v>763</v>
      </c>
      <c r="E277" s="198" t="s">
        <v>620</v>
      </c>
      <c r="F277" s="199">
        <f>141.5-7.3</f>
        <v>134.19999999999999</v>
      </c>
      <c r="G277" s="199"/>
      <c r="H277" s="200">
        <v>77</v>
      </c>
      <c r="I277" s="200">
        <v>180</v>
      </c>
      <c r="J277" s="201" t="s">
        <v>764</v>
      </c>
      <c r="K277" s="202">
        <f t="shared" si="152"/>
        <v>-57.199999999999989</v>
      </c>
      <c r="L277" s="203">
        <f t="shared" si="153"/>
        <v>-0.42622950819672129</v>
      </c>
      <c r="M277" s="199" t="s">
        <v>601</v>
      </c>
      <c r="N277" s="196">
        <v>43522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5">
        <v>113</v>
      </c>
      <c r="B278" s="196">
        <v>43209</v>
      </c>
      <c r="C278" s="196"/>
      <c r="D278" s="197" t="s">
        <v>765</v>
      </c>
      <c r="E278" s="198" t="s">
        <v>620</v>
      </c>
      <c r="F278" s="199">
        <v>430</v>
      </c>
      <c r="G278" s="199"/>
      <c r="H278" s="200">
        <v>220</v>
      </c>
      <c r="I278" s="200">
        <v>537</v>
      </c>
      <c r="J278" s="201" t="s">
        <v>766</v>
      </c>
      <c r="K278" s="202">
        <f t="shared" si="152"/>
        <v>-210</v>
      </c>
      <c r="L278" s="203">
        <f t="shared" si="153"/>
        <v>-0.48837209302325579</v>
      </c>
      <c r="M278" s="199" t="s">
        <v>601</v>
      </c>
      <c r="N278" s="196">
        <v>43252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114</v>
      </c>
      <c r="B279" s="217">
        <v>43220</v>
      </c>
      <c r="C279" s="217"/>
      <c r="D279" s="218" t="s">
        <v>387</v>
      </c>
      <c r="E279" s="219" t="s">
        <v>620</v>
      </c>
      <c r="F279" s="219">
        <v>153.5</v>
      </c>
      <c r="G279" s="219"/>
      <c r="H279" s="219">
        <v>196</v>
      </c>
      <c r="I279" s="221">
        <v>196</v>
      </c>
      <c r="J279" s="191" t="s">
        <v>767</v>
      </c>
      <c r="K279" s="192">
        <f t="shared" si="152"/>
        <v>42.5</v>
      </c>
      <c r="L279" s="193">
        <f t="shared" si="153"/>
        <v>0.27687296416938112</v>
      </c>
      <c r="M279" s="188" t="s">
        <v>589</v>
      </c>
      <c r="N279" s="194">
        <v>43605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5">
        <v>115</v>
      </c>
      <c r="B280" s="196">
        <v>43306</v>
      </c>
      <c r="C280" s="196"/>
      <c r="D280" s="197" t="s">
        <v>737</v>
      </c>
      <c r="E280" s="198" t="s">
        <v>620</v>
      </c>
      <c r="F280" s="199">
        <v>27.5</v>
      </c>
      <c r="G280" s="199"/>
      <c r="H280" s="200">
        <v>13.1</v>
      </c>
      <c r="I280" s="200">
        <v>60</v>
      </c>
      <c r="J280" s="201" t="s">
        <v>768</v>
      </c>
      <c r="K280" s="202">
        <v>-14.4</v>
      </c>
      <c r="L280" s="203">
        <v>-0.52363636363636401</v>
      </c>
      <c r="M280" s="199" t="s">
        <v>601</v>
      </c>
      <c r="N280" s="196">
        <v>43138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5">
        <v>116</v>
      </c>
      <c r="B281" s="226">
        <v>43318</v>
      </c>
      <c r="C281" s="226"/>
      <c r="D281" s="204" t="s">
        <v>769</v>
      </c>
      <c r="E281" s="199" t="s">
        <v>620</v>
      </c>
      <c r="F281" s="199">
        <v>148.5</v>
      </c>
      <c r="G281" s="199"/>
      <c r="H281" s="199">
        <v>102</v>
      </c>
      <c r="I281" s="200">
        <v>182</v>
      </c>
      <c r="J281" s="201" t="s">
        <v>770</v>
      </c>
      <c r="K281" s="202">
        <f>H281-F281</f>
        <v>-46.5</v>
      </c>
      <c r="L281" s="203">
        <f>K281/F281</f>
        <v>-0.31313131313131315</v>
      </c>
      <c r="M281" s="199" t="s">
        <v>601</v>
      </c>
      <c r="N281" s="196">
        <v>43661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117</v>
      </c>
      <c r="B282" s="186">
        <v>43335</v>
      </c>
      <c r="C282" s="186"/>
      <c r="D282" s="187" t="s">
        <v>771</v>
      </c>
      <c r="E282" s="188" t="s">
        <v>620</v>
      </c>
      <c r="F282" s="219">
        <v>285</v>
      </c>
      <c r="G282" s="188"/>
      <c r="H282" s="188">
        <v>355</v>
      </c>
      <c r="I282" s="190">
        <v>364</v>
      </c>
      <c r="J282" s="191" t="s">
        <v>772</v>
      </c>
      <c r="K282" s="192">
        <v>70</v>
      </c>
      <c r="L282" s="193">
        <v>0.24561403508771901</v>
      </c>
      <c r="M282" s="188" t="s">
        <v>589</v>
      </c>
      <c r="N282" s="194">
        <v>43455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118</v>
      </c>
      <c r="B283" s="186">
        <v>43341</v>
      </c>
      <c r="C283" s="186"/>
      <c r="D283" s="187" t="s">
        <v>375</v>
      </c>
      <c r="E283" s="188" t="s">
        <v>620</v>
      </c>
      <c r="F283" s="219">
        <v>525</v>
      </c>
      <c r="G283" s="188"/>
      <c r="H283" s="188">
        <v>585</v>
      </c>
      <c r="I283" s="190">
        <v>635</v>
      </c>
      <c r="J283" s="191" t="s">
        <v>773</v>
      </c>
      <c r="K283" s="192">
        <f t="shared" ref="K283:K300" si="154">H283-F283</f>
        <v>60</v>
      </c>
      <c r="L283" s="193">
        <f t="shared" ref="L283:L300" si="155">K283/F283</f>
        <v>0.11428571428571428</v>
      </c>
      <c r="M283" s="188" t="s">
        <v>589</v>
      </c>
      <c r="N283" s="194">
        <v>43662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119</v>
      </c>
      <c r="B284" s="186">
        <v>43395</v>
      </c>
      <c r="C284" s="186"/>
      <c r="D284" s="187" t="s">
        <v>361</v>
      </c>
      <c r="E284" s="188" t="s">
        <v>620</v>
      </c>
      <c r="F284" s="219">
        <v>475</v>
      </c>
      <c r="G284" s="188"/>
      <c r="H284" s="188">
        <v>574</v>
      </c>
      <c r="I284" s="190">
        <v>570</v>
      </c>
      <c r="J284" s="191" t="s">
        <v>678</v>
      </c>
      <c r="K284" s="192">
        <f t="shared" si="154"/>
        <v>99</v>
      </c>
      <c r="L284" s="193">
        <f t="shared" si="155"/>
        <v>0.20842105263157895</v>
      </c>
      <c r="M284" s="188" t="s">
        <v>589</v>
      </c>
      <c r="N284" s="194">
        <v>43403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120</v>
      </c>
      <c r="B285" s="217">
        <v>43397</v>
      </c>
      <c r="C285" s="217"/>
      <c r="D285" s="218" t="s">
        <v>382</v>
      </c>
      <c r="E285" s="219" t="s">
        <v>620</v>
      </c>
      <c r="F285" s="219">
        <v>707.5</v>
      </c>
      <c r="G285" s="219"/>
      <c r="H285" s="219">
        <v>872</v>
      </c>
      <c r="I285" s="221">
        <v>872</v>
      </c>
      <c r="J285" s="222" t="s">
        <v>678</v>
      </c>
      <c r="K285" s="192">
        <f t="shared" si="154"/>
        <v>164.5</v>
      </c>
      <c r="L285" s="223">
        <f t="shared" si="155"/>
        <v>0.23250883392226149</v>
      </c>
      <c r="M285" s="219" t="s">
        <v>589</v>
      </c>
      <c r="N285" s="224">
        <v>43482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121</v>
      </c>
      <c r="B286" s="217">
        <v>43398</v>
      </c>
      <c r="C286" s="217"/>
      <c r="D286" s="218" t="s">
        <v>774</v>
      </c>
      <c r="E286" s="219" t="s">
        <v>620</v>
      </c>
      <c r="F286" s="219">
        <v>162</v>
      </c>
      <c r="G286" s="219"/>
      <c r="H286" s="219">
        <v>204</v>
      </c>
      <c r="I286" s="221">
        <v>209</v>
      </c>
      <c r="J286" s="222" t="s">
        <v>775</v>
      </c>
      <c r="K286" s="192">
        <f t="shared" si="154"/>
        <v>42</v>
      </c>
      <c r="L286" s="223">
        <f t="shared" si="155"/>
        <v>0.25925925925925924</v>
      </c>
      <c r="M286" s="219" t="s">
        <v>589</v>
      </c>
      <c r="N286" s="224">
        <v>43539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122</v>
      </c>
      <c r="B287" s="217">
        <v>43399</v>
      </c>
      <c r="C287" s="217"/>
      <c r="D287" s="218" t="s">
        <v>480</v>
      </c>
      <c r="E287" s="219" t="s">
        <v>620</v>
      </c>
      <c r="F287" s="219">
        <v>240</v>
      </c>
      <c r="G287" s="219"/>
      <c r="H287" s="219">
        <v>297</v>
      </c>
      <c r="I287" s="221">
        <v>297</v>
      </c>
      <c r="J287" s="222" t="s">
        <v>678</v>
      </c>
      <c r="K287" s="228">
        <f t="shared" si="154"/>
        <v>57</v>
      </c>
      <c r="L287" s="223">
        <f t="shared" si="155"/>
        <v>0.23749999999999999</v>
      </c>
      <c r="M287" s="219" t="s">
        <v>589</v>
      </c>
      <c r="N287" s="224">
        <v>43417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123</v>
      </c>
      <c r="B288" s="186">
        <v>43439</v>
      </c>
      <c r="C288" s="186"/>
      <c r="D288" s="187" t="s">
        <v>776</v>
      </c>
      <c r="E288" s="188" t="s">
        <v>620</v>
      </c>
      <c r="F288" s="188">
        <v>202.5</v>
      </c>
      <c r="G288" s="188"/>
      <c r="H288" s="188">
        <v>255</v>
      </c>
      <c r="I288" s="190">
        <v>252</v>
      </c>
      <c r="J288" s="191" t="s">
        <v>678</v>
      </c>
      <c r="K288" s="192">
        <f t="shared" si="154"/>
        <v>52.5</v>
      </c>
      <c r="L288" s="193">
        <f t="shared" si="155"/>
        <v>0.25925925925925924</v>
      </c>
      <c r="M288" s="188" t="s">
        <v>589</v>
      </c>
      <c r="N288" s="194">
        <v>43542</v>
      </c>
      <c r="O288" s="1"/>
      <c r="P288" s="1"/>
      <c r="Q288" s="1"/>
      <c r="R288" s="6" t="s">
        <v>777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124</v>
      </c>
      <c r="B289" s="217">
        <v>43465</v>
      </c>
      <c r="C289" s="186"/>
      <c r="D289" s="218" t="s">
        <v>414</v>
      </c>
      <c r="E289" s="219" t="s">
        <v>620</v>
      </c>
      <c r="F289" s="219">
        <v>710</v>
      </c>
      <c r="G289" s="219"/>
      <c r="H289" s="219">
        <v>866</v>
      </c>
      <c r="I289" s="221">
        <v>866</v>
      </c>
      <c r="J289" s="222" t="s">
        <v>678</v>
      </c>
      <c r="K289" s="192">
        <f t="shared" si="154"/>
        <v>156</v>
      </c>
      <c r="L289" s="193">
        <f t="shared" si="155"/>
        <v>0.21971830985915494</v>
      </c>
      <c r="M289" s="188" t="s">
        <v>589</v>
      </c>
      <c r="N289" s="194">
        <v>43553</v>
      </c>
      <c r="O289" s="1"/>
      <c r="P289" s="1"/>
      <c r="Q289" s="1"/>
      <c r="R289" s="6" t="s">
        <v>777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125</v>
      </c>
      <c r="B290" s="217">
        <v>43522</v>
      </c>
      <c r="C290" s="217"/>
      <c r="D290" s="218" t="s">
        <v>152</v>
      </c>
      <c r="E290" s="219" t="s">
        <v>620</v>
      </c>
      <c r="F290" s="219">
        <v>337.25</v>
      </c>
      <c r="G290" s="219"/>
      <c r="H290" s="219">
        <v>398.5</v>
      </c>
      <c r="I290" s="221">
        <v>411</v>
      </c>
      <c r="J290" s="191" t="s">
        <v>778</v>
      </c>
      <c r="K290" s="192">
        <f t="shared" si="154"/>
        <v>61.25</v>
      </c>
      <c r="L290" s="193">
        <f t="shared" si="155"/>
        <v>0.1816160118606375</v>
      </c>
      <c r="M290" s="188" t="s">
        <v>589</v>
      </c>
      <c r="N290" s="194">
        <v>43760</v>
      </c>
      <c r="O290" s="1"/>
      <c r="P290" s="1"/>
      <c r="Q290" s="1"/>
      <c r="R290" s="6" t="s">
        <v>777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9">
        <v>126</v>
      </c>
      <c r="B291" s="230">
        <v>43559</v>
      </c>
      <c r="C291" s="230"/>
      <c r="D291" s="231" t="s">
        <v>779</v>
      </c>
      <c r="E291" s="232" t="s">
        <v>620</v>
      </c>
      <c r="F291" s="232">
        <v>130</v>
      </c>
      <c r="G291" s="232"/>
      <c r="H291" s="232">
        <v>65</v>
      </c>
      <c r="I291" s="233">
        <v>158</v>
      </c>
      <c r="J291" s="201" t="s">
        <v>780</v>
      </c>
      <c r="K291" s="202">
        <f t="shared" si="154"/>
        <v>-65</v>
      </c>
      <c r="L291" s="203">
        <f t="shared" si="155"/>
        <v>-0.5</v>
      </c>
      <c r="M291" s="199" t="s">
        <v>601</v>
      </c>
      <c r="N291" s="196">
        <v>43726</v>
      </c>
      <c r="O291" s="1"/>
      <c r="P291" s="1"/>
      <c r="Q291" s="1"/>
      <c r="R291" s="6" t="s">
        <v>781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127</v>
      </c>
      <c r="B292" s="217">
        <v>43017</v>
      </c>
      <c r="C292" s="217"/>
      <c r="D292" s="218" t="s">
        <v>185</v>
      </c>
      <c r="E292" s="219" t="s">
        <v>620</v>
      </c>
      <c r="F292" s="219">
        <v>141.5</v>
      </c>
      <c r="G292" s="219"/>
      <c r="H292" s="219">
        <v>183.5</v>
      </c>
      <c r="I292" s="221">
        <v>210</v>
      </c>
      <c r="J292" s="191" t="s">
        <v>775</v>
      </c>
      <c r="K292" s="192">
        <f t="shared" si="154"/>
        <v>42</v>
      </c>
      <c r="L292" s="193">
        <f t="shared" si="155"/>
        <v>0.29681978798586572</v>
      </c>
      <c r="M292" s="188" t="s">
        <v>589</v>
      </c>
      <c r="N292" s="194">
        <v>43042</v>
      </c>
      <c r="O292" s="1"/>
      <c r="P292" s="1"/>
      <c r="Q292" s="1"/>
      <c r="R292" s="6" t="s">
        <v>781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9">
        <v>128</v>
      </c>
      <c r="B293" s="230">
        <v>43074</v>
      </c>
      <c r="C293" s="230"/>
      <c r="D293" s="231" t="s">
        <v>782</v>
      </c>
      <c r="E293" s="232" t="s">
        <v>620</v>
      </c>
      <c r="F293" s="227">
        <v>172</v>
      </c>
      <c r="G293" s="232"/>
      <c r="H293" s="232">
        <v>155.25</v>
      </c>
      <c r="I293" s="233">
        <v>230</v>
      </c>
      <c r="J293" s="201" t="s">
        <v>783</v>
      </c>
      <c r="K293" s="202">
        <f t="shared" si="154"/>
        <v>-16.75</v>
      </c>
      <c r="L293" s="203">
        <f t="shared" si="155"/>
        <v>-9.7383720930232565E-2</v>
      </c>
      <c r="M293" s="199" t="s">
        <v>601</v>
      </c>
      <c r="N293" s="196">
        <v>43787</v>
      </c>
      <c r="O293" s="1"/>
      <c r="P293" s="1"/>
      <c r="Q293" s="1"/>
      <c r="R293" s="6" t="s">
        <v>781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129</v>
      </c>
      <c r="B294" s="217">
        <v>43398</v>
      </c>
      <c r="C294" s="217"/>
      <c r="D294" s="218" t="s">
        <v>107</v>
      </c>
      <c r="E294" s="219" t="s">
        <v>620</v>
      </c>
      <c r="F294" s="219">
        <v>698.5</v>
      </c>
      <c r="G294" s="219"/>
      <c r="H294" s="219">
        <v>890</v>
      </c>
      <c r="I294" s="221">
        <v>890</v>
      </c>
      <c r="J294" s="191" t="s">
        <v>851</v>
      </c>
      <c r="K294" s="192">
        <f t="shared" si="154"/>
        <v>191.5</v>
      </c>
      <c r="L294" s="193">
        <f t="shared" si="155"/>
        <v>0.27415891195418757</v>
      </c>
      <c r="M294" s="188" t="s">
        <v>589</v>
      </c>
      <c r="N294" s="194">
        <v>44328</v>
      </c>
      <c r="O294" s="1"/>
      <c r="P294" s="1"/>
      <c r="Q294" s="1"/>
      <c r="R294" s="6" t="s">
        <v>777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130</v>
      </c>
      <c r="B295" s="217">
        <v>42877</v>
      </c>
      <c r="C295" s="217"/>
      <c r="D295" s="218" t="s">
        <v>374</v>
      </c>
      <c r="E295" s="219" t="s">
        <v>620</v>
      </c>
      <c r="F295" s="219">
        <v>127.6</v>
      </c>
      <c r="G295" s="219"/>
      <c r="H295" s="219">
        <v>138</v>
      </c>
      <c r="I295" s="221">
        <v>190</v>
      </c>
      <c r="J295" s="191" t="s">
        <v>784</v>
      </c>
      <c r="K295" s="192">
        <f t="shared" si="154"/>
        <v>10.400000000000006</v>
      </c>
      <c r="L295" s="193">
        <f t="shared" si="155"/>
        <v>8.1504702194357417E-2</v>
      </c>
      <c r="M295" s="188" t="s">
        <v>589</v>
      </c>
      <c r="N295" s="194">
        <v>43774</v>
      </c>
      <c r="O295" s="1"/>
      <c r="P295" s="1"/>
      <c r="Q295" s="1"/>
      <c r="R295" s="6" t="s">
        <v>781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131</v>
      </c>
      <c r="B296" s="217">
        <v>43158</v>
      </c>
      <c r="C296" s="217"/>
      <c r="D296" s="218" t="s">
        <v>785</v>
      </c>
      <c r="E296" s="219" t="s">
        <v>620</v>
      </c>
      <c r="F296" s="219">
        <v>317</v>
      </c>
      <c r="G296" s="219"/>
      <c r="H296" s="219">
        <v>382.5</v>
      </c>
      <c r="I296" s="221">
        <v>398</v>
      </c>
      <c r="J296" s="191" t="s">
        <v>786</v>
      </c>
      <c r="K296" s="192">
        <f t="shared" si="154"/>
        <v>65.5</v>
      </c>
      <c r="L296" s="193">
        <f t="shared" si="155"/>
        <v>0.20662460567823343</v>
      </c>
      <c r="M296" s="188" t="s">
        <v>589</v>
      </c>
      <c r="N296" s="194">
        <v>44238</v>
      </c>
      <c r="O296" s="1"/>
      <c r="P296" s="1"/>
      <c r="Q296" s="1"/>
      <c r="R296" s="6" t="s">
        <v>781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9">
        <v>132</v>
      </c>
      <c r="B297" s="230">
        <v>43164</v>
      </c>
      <c r="C297" s="230"/>
      <c r="D297" s="231" t="s">
        <v>144</v>
      </c>
      <c r="E297" s="232" t="s">
        <v>620</v>
      </c>
      <c r="F297" s="227">
        <f>510-14.4</f>
        <v>495.6</v>
      </c>
      <c r="G297" s="232"/>
      <c r="H297" s="232">
        <v>350</v>
      </c>
      <c r="I297" s="233">
        <v>672</v>
      </c>
      <c r="J297" s="201" t="s">
        <v>787</v>
      </c>
      <c r="K297" s="202">
        <f t="shared" si="154"/>
        <v>-145.60000000000002</v>
      </c>
      <c r="L297" s="203">
        <f t="shared" si="155"/>
        <v>-0.29378531073446329</v>
      </c>
      <c r="M297" s="199" t="s">
        <v>601</v>
      </c>
      <c r="N297" s="196">
        <v>43887</v>
      </c>
      <c r="O297" s="1"/>
      <c r="P297" s="1"/>
      <c r="Q297" s="1"/>
      <c r="R297" s="6" t="s">
        <v>777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9">
        <v>133</v>
      </c>
      <c r="B298" s="230">
        <v>43237</v>
      </c>
      <c r="C298" s="230"/>
      <c r="D298" s="231" t="s">
        <v>472</v>
      </c>
      <c r="E298" s="232" t="s">
        <v>620</v>
      </c>
      <c r="F298" s="227">
        <v>230.3</v>
      </c>
      <c r="G298" s="232"/>
      <c r="H298" s="232">
        <v>102.5</v>
      </c>
      <c r="I298" s="233">
        <v>348</v>
      </c>
      <c r="J298" s="201" t="s">
        <v>788</v>
      </c>
      <c r="K298" s="202">
        <f t="shared" si="154"/>
        <v>-127.80000000000001</v>
      </c>
      <c r="L298" s="203">
        <f t="shared" si="155"/>
        <v>-0.55492835432045162</v>
      </c>
      <c r="M298" s="199" t="s">
        <v>601</v>
      </c>
      <c r="N298" s="196">
        <v>43896</v>
      </c>
      <c r="O298" s="1"/>
      <c r="P298" s="1"/>
      <c r="Q298" s="1"/>
      <c r="R298" s="6" t="s">
        <v>777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134</v>
      </c>
      <c r="B299" s="217">
        <v>43258</v>
      </c>
      <c r="C299" s="217"/>
      <c r="D299" s="218" t="s">
        <v>437</v>
      </c>
      <c r="E299" s="219" t="s">
        <v>620</v>
      </c>
      <c r="F299" s="219">
        <f>342.5-5.1</f>
        <v>337.4</v>
      </c>
      <c r="G299" s="219"/>
      <c r="H299" s="219">
        <v>412.5</v>
      </c>
      <c r="I299" s="221">
        <v>439</v>
      </c>
      <c r="J299" s="191" t="s">
        <v>789</v>
      </c>
      <c r="K299" s="192">
        <f t="shared" si="154"/>
        <v>75.100000000000023</v>
      </c>
      <c r="L299" s="193">
        <f t="shared" si="155"/>
        <v>0.22258446947243635</v>
      </c>
      <c r="M299" s="188" t="s">
        <v>589</v>
      </c>
      <c r="N299" s="194">
        <v>44230</v>
      </c>
      <c r="O299" s="1"/>
      <c r="P299" s="1"/>
      <c r="Q299" s="1"/>
      <c r="R299" s="6" t="s">
        <v>781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0">
        <v>135</v>
      </c>
      <c r="B300" s="209">
        <v>43285</v>
      </c>
      <c r="C300" s="209"/>
      <c r="D300" s="210" t="s">
        <v>55</v>
      </c>
      <c r="E300" s="211" t="s">
        <v>620</v>
      </c>
      <c r="F300" s="211">
        <f>127.5-5.53</f>
        <v>121.97</v>
      </c>
      <c r="G300" s="212"/>
      <c r="H300" s="212">
        <v>122.5</v>
      </c>
      <c r="I300" s="212">
        <v>170</v>
      </c>
      <c r="J300" s="213" t="s">
        <v>818</v>
      </c>
      <c r="K300" s="214">
        <f t="shared" si="154"/>
        <v>0.53000000000000114</v>
      </c>
      <c r="L300" s="215">
        <f t="shared" si="155"/>
        <v>4.3453308190538747E-3</v>
      </c>
      <c r="M300" s="211" t="s">
        <v>711</v>
      </c>
      <c r="N300" s="209">
        <v>44431</v>
      </c>
      <c r="O300" s="1"/>
      <c r="P300" s="1"/>
      <c r="Q300" s="1"/>
      <c r="R300" s="6" t="s">
        <v>777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9">
        <v>136</v>
      </c>
      <c r="B301" s="230">
        <v>43294</v>
      </c>
      <c r="C301" s="230"/>
      <c r="D301" s="231" t="s">
        <v>363</v>
      </c>
      <c r="E301" s="232" t="s">
        <v>620</v>
      </c>
      <c r="F301" s="227">
        <v>46.5</v>
      </c>
      <c r="G301" s="232"/>
      <c r="H301" s="232">
        <v>17</v>
      </c>
      <c r="I301" s="233">
        <v>59</v>
      </c>
      <c r="J301" s="201" t="s">
        <v>790</v>
      </c>
      <c r="K301" s="202">
        <f t="shared" ref="K301:K309" si="156">H301-F301</f>
        <v>-29.5</v>
      </c>
      <c r="L301" s="203">
        <f t="shared" ref="L301:L309" si="157">K301/F301</f>
        <v>-0.63440860215053763</v>
      </c>
      <c r="M301" s="199" t="s">
        <v>601</v>
      </c>
      <c r="N301" s="196">
        <v>43887</v>
      </c>
      <c r="O301" s="1"/>
      <c r="P301" s="1"/>
      <c r="Q301" s="1"/>
      <c r="R301" s="6" t="s">
        <v>777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137</v>
      </c>
      <c r="B302" s="217">
        <v>43396</v>
      </c>
      <c r="C302" s="217"/>
      <c r="D302" s="218" t="s">
        <v>416</v>
      </c>
      <c r="E302" s="219" t="s">
        <v>620</v>
      </c>
      <c r="F302" s="219">
        <v>156.5</v>
      </c>
      <c r="G302" s="219"/>
      <c r="H302" s="219">
        <v>207.5</v>
      </c>
      <c r="I302" s="221">
        <v>191</v>
      </c>
      <c r="J302" s="191" t="s">
        <v>678</v>
      </c>
      <c r="K302" s="192">
        <f t="shared" si="156"/>
        <v>51</v>
      </c>
      <c r="L302" s="193">
        <f t="shared" si="157"/>
        <v>0.32587859424920129</v>
      </c>
      <c r="M302" s="188" t="s">
        <v>589</v>
      </c>
      <c r="N302" s="194">
        <v>44369</v>
      </c>
      <c r="O302" s="1"/>
      <c r="P302" s="1"/>
      <c r="Q302" s="1"/>
      <c r="R302" s="6" t="s">
        <v>777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138</v>
      </c>
      <c r="B303" s="217">
        <v>43439</v>
      </c>
      <c r="C303" s="217"/>
      <c r="D303" s="218" t="s">
        <v>325</v>
      </c>
      <c r="E303" s="219" t="s">
        <v>620</v>
      </c>
      <c r="F303" s="219">
        <v>259.5</v>
      </c>
      <c r="G303" s="219"/>
      <c r="H303" s="219">
        <v>320</v>
      </c>
      <c r="I303" s="221">
        <v>320</v>
      </c>
      <c r="J303" s="191" t="s">
        <v>678</v>
      </c>
      <c r="K303" s="192">
        <f t="shared" si="156"/>
        <v>60.5</v>
      </c>
      <c r="L303" s="193">
        <f t="shared" si="157"/>
        <v>0.23314065510597304</v>
      </c>
      <c r="M303" s="188" t="s">
        <v>589</v>
      </c>
      <c r="N303" s="194">
        <v>44323</v>
      </c>
      <c r="O303" s="1"/>
      <c r="P303" s="1"/>
      <c r="Q303" s="1"/>
      <c r="R303" s="6" t="s">
        <v>777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9">
        <v>139</v>
      </c>
      <c r="B304" s="230">
        <v>43439</v>
      </c>
      <c r="C304" s="230"/>
      <c r="D304" s="231" t="s">
        <v>791</v>
      </c>
      <c r="E304" s="232" t="s">
        <v>620</v>
      </c>
      <c r="F304" s="232">
        <v>715</v>
      </c>
      <c r="G304" s="232"/>
      <c r="H304" s="232">
        <v>445</v>
      </c>
      <c r="I304" s="233">
        <v>840</v>
      </c>
      <c r="J304" s="201" t="s">
        <v>792</v>
      </c>
      <c r="K304" s="202">
        <f t="shared" si="156"/>
        <v>-270</v>
      </c>
      <c r="L304" s="203">
        <f t="shared" si="157"/>
        <v>-0.3776223776223776</v>
      </c>
      <c r="M304" s="199" t="s">
        <v>601</v>
      </c>
      <c r="N304" s="196">
        <v>43800</v>
      </c>
      <c r="O304" s="1"/>
      <c r="P304" s="1"/>
      <c r="Q304" s="1"/>
      <c r="R304" s="6" t="s">
        <v>777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140</v>
      </c>
      <c r="B305" s="217">
        <v>43469</v>
      </c>
      <c r="C305" s="217"/>
      <c r="D305" s="218" t="s">
        <v>157</v>
      </c>
      <c r="E305" s="219" t="s">
        <v>620</v>
      </c>
      <c r="F305" s="219">
        <v>875</v>
      </c>
      <c r="G305" s="219"/>
      <c r="H305" s="219">
        <v>1165</v>
      </c>
      <c r="I305" s="221">
        <v>1185</v>
      </c>
      <c r="J305" s="191" t="s">
        <v>793</v>
      </c>
      <c r="K305" s="192">
        <f t="shared" si="156"/>
        <v>290</v>
      </c>
      <c r="L305" s="193">
        <f t="shared" si="157"/>
        <v>0.33142857142857141</v>
      </c>
      <c r="M305" s="188" t="s">
        <v>589</v>
      </c>
      <c r="N305" s="194">
        <v>43847</v>
      </c>
      <c r="O305" s="1"/>
      <c r="P305" s="1"/>
      <c r="Q305" s="1"/>
      <c r="R305" s="6" t="s">
        <v>777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141</v>
      </c>
      <c r="B306" s="217">
        <v>43559</v>
      </c>
      <c r="C306" s="217"/>
      <c r="D306" s="218" t="s">
        <v>341</v>
      </c>
      <c r="E306" s="219" t="s">
        <v>620</v>
      </c>
      <c r="F306" s="219">
        <f>387-14.63</f>
        <v>372.37</v>
      </c>
      <c r="G306" s="219"/>
      <c r="H306" s="219">
        <v>490</v>
      </c>
      <c r="I306" s="221">
        <v>490</v>
      </c>
      <c r="J306" s="191" t="s">
        <v>678</v>
      </c>
      <c r="K306" s="192">
        <f t="shared" si="156"/>
        <v>117.63</v>
      </c>
      <c r="L306" s="193">
        <f t="shared" si="157"/>
        <v>0.31589548030185027</v>
      </c>
      <c r="M306" s="188" t="s">
        <v>589</v>
      </c>
      <c r="N306" s="194">
        <v>43850</v>
      </c>
      <c r="O306" s="1"/>
      <c r="P306" s="1"/>
      <c r="Q306" s="1"/>
      <c r="R306" s="6" t="s">
        <v>777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9">
        <v>142</v>
      </c>
      <c r="B307" s="230">
        <v>43578</v>
      </c>
      <c r="C307" s="230"/>
      <c r="D307" s="231" t="s">
        <v>794</v>
      </c>
      <c r="E307" s="232" t="s">
        <v>591</v>
      </c>
      <c r="F307" s="232">
        <v>220</v>
      </c>
      <c r="G307" s="232"/>
      <c r="H307" s="232">
        <v>127.5</v>
      </c>
      <c r="I307" s="233">
        <v>284</v>
      </c>
      <c r="J307" s="201" t="s">
        <v>795</v>
      </c>
      <c r="K307" s="202">
        <f t="shared" si="156"/>
        <v>-92.5</v>
      </c>
      <c r="L307" s="203">
        <f t="shared" si="157"/>
        <v>-0.42045454545454547</v>
      </c>
      <c r="M307" s="199" t="s">
        <v>601</v>
      </c>
      <c r="N307" s="196">
        <v>43896</v>
      </c>
      <c r="O307" s="1"/>
      <c r="P307" s="1"/>
      <c r="Q307" s="1"/>
      <c r="R307" s="6" t="s">
        <v>777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143</v>
      </c>
      <c r="B308" s="217">
        <v>43622</v>
      </c>
      <c r="C308" s="217"/>
      <c r="D308" s="218" t="s">
        <v>481</v>
      </c>
      <c r="E308" s="219" t="s">
        <v>591</v>
      </c>
      <c r="F308" s="219">
        <v>332.8</v>
      </c>
      <c r="G308" s="219"/>
      <c r="H308" s="219">
        <v>405</v>
      </c>
      <c r="I308" s="221">
        <v>419</v>
      </c>
      <c r="J308" s="191" t="s">
        <v>796</v>
      </c>
      <c r="K308" s="192">
        <f t="shared" si="156"/>
        <v>72.199999999999989</v>
      </c>
      <c r="L308" s="193">
        <f t="shared" si="157"/>
        <v>0.21694711538461534</v>
      </c>
      <c r="M308" s="188" t="s">
        <v>589</v>
      </c>
      <c r="N308" s="194">
        <v>43860</v>
      </c>
      <c r="O308" s="1"/>
      <c r="P308" s="1"/>
      <c r="Q308" s="1"/>
      <c r="R308" s="6" t="s">
        <v>781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0">
        <v>144</v>
      </c>
      <c r="B309" s="209">
        <v>43641</v>
      </c>
      <c r="C309" s="209"/>
      <c r="D309" s="210" t="s">
        <v>150</v>
      </c>
      <c r="E309" s="211" t="s">
        <v>620</v>
      </c>
      <c r="F309" s="211">
        <v>386</v>
      </c>
      <c r="G309" s="212"/>
      <c r="H309" s="212">
        <v>395</v>
      </c>
      <c r="I309" s="212">
        <v>452</v>
      </c>
      <c r="J309" s="213" t="s">
        <v>797</v>
      </c>
      <c r="K309" s="214">
        <f t="shared" si="156"/>
        <v>9</v>
      </c>
      <c r="L309" s="215">
        <f t="shared" si="157"/>
        <v>2.3316062176165803E-2</v>
      </c>
      <c r="M309" s="211" t="s">
        <v>711</v>
      </c>
      <c r="N309" s="209">
        <v>43868</v>
      </c>
      <c r="O309" s="1"/>
      <c r="P309" s="1"/>
      <c r="Q309" s="1"/>
      <c r="R309" s="6" t="s">
        <v>781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0">
        <v>145</v>
      </c>
      <c r="B310" s="209">
        <v>43707</v>
      </c>
      <c r="C310" s="209"/>
      <c r="D310" s="210" t="s">
        <v>130</v>
      </c>
      <c r="E310" s="211" t="s">
        <v>620</v>
      </c>
      <c r="F310" s="211">
        <v>137.5</v>
      </c>
      <c r="G310" s="212"/>
      <c r="H310" s="212">
        <v>138.5</v>
      </c>
      <c r="I310" s="212">
        <v>190</v>
      </c>
      <c r="J310" s="213" t="s">
        <v>817</v>
      </c>
      <c r="K310" s="214">
        <f t="shared" ref="K310" si="158">H310-F310</f>
        <v>1</v>
      </c>
      <c r="L310" s="215">
        <f t="shared" ref="L310" si="159">K310/F310</f>
        <v>7.2727272727272727E-3</v>
      </c>
      <c r="M310" s="211" t="s">
        <v>711</v>
      </c>
      <c r="N310" s="209">
        <v>44432</v>
      </c>
      <c r="O310" s="1"/>
      <c r="P310" s="1"/>
      <c r="Q310" s="1"/>
      <c r="R310" s="6" t="s">
        <v>777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146</v>
      </c>
      <c r="B311" s="217">
        <v>43731</v>
      </c>
      <c r="C311" s="217"/>
      <c r="D311" s="218" t="s">
        <v>428</v>
      </c>
      <c r="E311" s="219" t="s">
        <v>620</v>
      </c>
      <c r="F311" s="219">
        <v>235</v>
      </c>
      <c r="G311" s="219"/>
      <c r="H311" s="219">
        <v>295</v>
      </c>
      <c r="I311" s="221">
        <v>296</v>
      </c>
      <c r="J311" s="191" t="s">
        <v>798</v>
      </c>
      <c r="K311" s="192">
        <f t="shared" ref="K311:K317" si="160">H311-F311</f>
        <v>60</v>
      </c>
      <c r="L311" s="193">
        <f t="shared" ref="L311:L317" si="161">K311/F311</f>
        <v>0.25531914893617019</v>
      </c>
      <c r="M311" s="188" t="s">
        <v>589</v>
      </c>
      <c r="N311" s="194">
        <v>43844</v>
      </c>
      <c r="O311" s="1"/>
      <c r="P311" s="1"/>
      <c r="Q311" s="1"/>
      <c r="R311" s="6" t="s">
        <v>781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147</v>
      </c>
      <c r="B312" s="217">
        <v>43752</v>
      </c>
      <c r="C312" s="217"/>
      <c r="D312" s="218" t="s">
        <v>799</v>
      </c>
      <c r="E312" s="219" t="s">
        <v>620</v>
      </c>
      <c r="F312" s="219">
        <v>277.5</v>
      </c>
      <c r="G312" s="219"/>
      <c r="H312" s="219">
        <v>333</v>
      </c>
      <c r="I312" s="221">
        <v>333</v>
      </c>
      <c r="J312" s="191" t="s">
        <v>800</v>
      </c>
      <c r="K312" s="192">
        <f t="shared" si="160"/>
        <v>55.5</v>
      </c>
      <c r="L312" s="193">
        <f t="shared" si="161"/>
        <v>0.2</v>
      </c>
      <c r="M312" s="188" t="s">
        <v>589</v>
      </c>
      <c r="N312" s="194">
        <v>43846</v>
      </c>
      <c r="O312" s="1"/>
      <c r="P312" s="1"/>
      <c r="Q312" s="1"/>
      <c r="R312" s="6" t="s">
        <v>777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148</v>
      </c>
      <c r="B313" s="217">
        <v>43752</v>
      </c>
      <c r="C313" s="217"/>
      <c r="D313" s="218" t="s">
        <v>801</v>
      </c>
      <c r="E313" s="219" t="s">
        <v>620</v>
      </c>
      <c r="F313" s="219">
        <v>930</v>
      </c>
      <c r="G313" s="219"/>
      <c r="H313" s="219">
        <v>1165</v>
      </c>
      <c r="I313" s="221">
        <v>1200</v>
      </c>
      <c r="J313" s="191" t="s">
        <v>802</v>
      </c>
      <c r="K313" s="192">
        <f t="shared" si="160"/>
        <v>235</v>
      </c>
      <c r="L313" s="193">
        <f t="shared" si="161"/>
        <v>0.25268817204301075</v>
      </c>
      <c r="M313" s="188" t="s">
        <v>589</v>
      </c>
      <c r="N313" s="194">
        <v>43847</v>
      </c>
      <c r="O313" s="1"/>
      <c r="P313" s="1"/>
      <c r="Q313" s="1"/>
      <c r="R313" s="6" t="s">
        <v>781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149</v>
      </c>
      <c r="B314" s="217">
        <v>43753</v>
      </c>
      <c r="C314" s="217"/>
      <c r="D314" s="218" t="s">
        <v>803</v>
      </c>
      <c r="E314" s="219" t="s">
        <v>620</v>
      </c>
      <c r="F314" s="189">
        <v>111</v>
      </c>
      <c r="G314" s="219"/>
      <c r="H314" s="219">
        <v>141</v>
      </c>
      <c r="I314" s="221">
        <v>141</v>
      </c>
      <c r="J314" s="191" t="s">
        <v>604</v>
      </c>
      <c r="K314" s="192">
        <f t="shared" si="160"/>
        <v>30</v>
      </c>
      <c r="L314" s="193">
        <f t="shared" si="161"/>
        <v>0.27027027027027029</v>
      </c>
      <c r="M314" s="188" t="s">
        <v>589</v>
      </c>
      <c r="N314" s="194">
        <v>44328</v>
      </c>
      <c r="O314" s="1"/>
      <c r="P314" s="1"/>
      <c r="Q314" s="1"/>
      <c r="R314" s="6" t="s">
        <v>781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150</v>
      </c>
      <c r="B315" s="217">
        <v>43753</v>
      </c>
      <c r="C315" s="217"/>
      <c r="D315" s="218" t="s">
        <v>804</v>
      </c>
      <c r="E315" s="219" t="s">
        <v>620</v>
      </c>
      <c r="F315" s="189">
        <v>296</v>
      </c>
      <c r="G315" s="219"/>
      <c r="H315" s="219">
        <v>370</v>
      </c>
      <c r="I315" s="221">
        <v>370</v>
      </c>
      <c r="J315" s="191" t="s">
        <v>678</v>
      </c>
      <c r="K315" s="192">
        <f t="shared" si="160"/>
        <v>74</v>
      </c>
      <c r="L315" s="193">
        <f t="shared" si="161"/>
        <v>0.25</v>
      </c>
      <c r="M315" s="188" t="s">
        <v>589</v>
      </c>
      <c r="N315" s="194">
        <v>43853</v>
      </c>
      <c r="O315" s="1"/>
      <c r="P315" s="1"/>
      <c r="Q315" s="1"/>
      <c r="R315" s="6" t="s">
        <v>781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151</v>
      </c>
      <c r="B316" s="217">
        <v>43754</v>
      </c>
      <c r="C316" s="217"/>
      <c r="D316" s="218" t="s">
        <v>805</v>
      </c>
      <c r="E316" s="219" t="s">
        <v>620</v>
      </c>
      <c r="F316" s="189">
        <v>300</v>
      </c>
      <c r="G316" s="219"/>
      <c r="H316" s="219">
        <v>382.5</v>
      </c>
      <c r="I316" s="221">
        <v>344</v>
      </c>
      <c r="J316" s="191" t="s">
        <v>857</v>
      </c>
      <c r="K316" s="192">
        <f t="shared" si="160"/>
        <v>82.5</v>
      </c>
      <c r="L316" s="193">
        <f t="shared" si="161"/>
        <v>0.27500000000000002</v>
      </c>
      <c r="M316" s="188" t="s">
        <v>589</v>
      </c>
      <c r="N316" s="194">
        <v>44238</v>
      </c>
      <c r="O316" s="1"/>
      <c r="P316" s="1"/>
      <c r="Q316" s="1"/>
      <c r="R316" s="6" t="s">
        <v>781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152</v>
      </c>
      <c r="B317" s="217">
        <v>43832</v>
      </c>
      <c r="C317" s="217"/>
      <c r="D317" s="218" t="s">
        <v>806</v>
      </c>
      <c r="E317" s="219" t="s">
        <v>620</v>
      </c>
      <c r="F317" s="189">
        <v>495</v>
      </c>
      <c r="G317" s="219"/>
      <c r="H317" s="219">
        <v>595</v>
      </c>
      <c r="I317" s="221">
        <v>590</v>
      </c>
      <c r="J317" s="191" t="s">
        <v>856</v>
      </c>
      <c r="K317" s="192">
        <f t="shared" si="160"/>
        <v>100</v>
      </c>
      <c r="L317" s="193">
        <f t="shared" si="161"/>
        <v>0.20202020202020202</v>
      </c>
      <c r="M317" s="188" t="s">
        <v>589</v>
      </c>
      <c r="N317" s="194">
        <v>44589</v>
      </c>
      <c r="O317" s="1"/>
      <c r="P317" s="1"/>
      <c r="Q317" s="1"/>
      <c r="R317" s="6" t="s">
        <v>781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153</v>
      </c>
      <c r="B318" s="217">
        <v>43966</v>
      </c>
      <c r="C318" s="217"/>
      <c r="D318" s="218" t="s">
        <v>71</v>
      </c>
      <c r="E318" s="219" t="s">
        <v>620</v>
      </c>
      <c r="F318" s="189">
        <v>67.5</v>
      </c>
      <c r="G318" s="219"/>
      <c r="H318" s="219">
        <v>86</v>
      </c>
      <c r="I318" s="221">
        <v>86</v>
      </c>
      <c r="J318" s="191" t="s">
        <v>807</v>
      </c>
      <c r="K318" s="192">
        <f t="shared" ref="K318:K325" si="162">H318-F318</f>
        <v>18.5</v>
      </c>
      <c r="L318" s="193">
        <f t="shared" ref="L318:L325" si="163">K318/F318</f>
        <v>0.27407407407407408</v>
      </c>
      <c r="M318" s="188" t="s">
        <v>589</v>
      </c>
      <c r="N318" s="194">
        <v>44008</v>
      </c>
      <c r="O318" s="1"/>
      <c r="P318" s="1"/>
      <c r="Q318" s="1"/>
      <c r="R318" s="6" t="s">
        <v>781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154</v>
      </c>
      <c r="B319" s="217">
        <v>44035</v>
      </c>
      <c r="C319" s="217"/>
      <c r="D319" s="218" t="s">
        <v>480</v>
      </c>
      <c r="E319" s="219" t="s">
        <v>620</v>
      </c>
      <c r="F319" s="189">
        <v>231</v>
      </c>
      <c r="G319" s="219"/>
      <c r="H319" s="219">
        <v>281</v>
      </c>
      <c r="I319" s="221">
        <v>281</v>
      </c>
      <c r="J319" s="191" t="s">
        <v>678</v>
      </c>
      <c r="K319" s="192">
        <f t="shared" si="162"/>
        <v>50</v>
      </c>
      <c r="L319" s="193">
        <f t="shared" si="163"/>
        <v>0.21645021645021645</v>
      </c>
      <c r="M319" s="188" t="s">
        <v>589</v>
      </c>
      <c r="N319" s="194">
        <v>44358</v>
      </c>
      <c r="O319" s="1"/>
      <c r="P319" s="1"/>
      <c r="Q319" s="1"/>
      <c r="R319" s="6" t="s">
        <v>781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155</v>
      </c>
      <c r="B320" s="217">
        <v>44092</v>
      </c>
      <c r="C320" s="217"/>
      <c r="D320" s="218" t="s">
        <v>405</v>
      </c>
      <c r="E320" s="219" t="s">
        <v>620</v>
      </c>
      <c r="F320" s="219">
        <v>206</v>
      </c>
      <c r="G320" s="219"/>
      <c r="H320" s="219">
        <v>248</v>
      </c>
      <c r="I320" s="221">
        <v>248</v>
      </c>
      <c r="J320" s="191" t="s">
        <v>678</v>
      </c>
      <c r="K320" s="192">
        <f t="shared" si="162"/>
        <v>42</v>
      </c>
      <c r="L320" s="193">
        <f t="shared" si="163"/>
        <v>0.20388349514563106</v>
      </c>
      <c r="M320" s="188" t="s">
        <v>589</v>
      </c>
      <c r="N320" s="194">
        <v>44214</v>
      </c>
      <c r="O320" s="1"/>
      <c r="P320" s="1"/>
      <c r="Q320" s="1"/>
      <c r="R320" s="6" t="s">
        <v>781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156</v>
      </c>
      <c r="B321" s="217">
        <v>44140</v>
      </c>
      <c r="C321" s="217"/>
      <c r="D321" s="218" t="s">
        <v>405</v>
      </c>
      <c r="E321" s="219" t="s">
        <v>620</v>
      </c>
      <c r="F321" s="219">
        <v>182.5</v>
      </c>
      <c r="G321" s="219"/>
      <c r="H321" s="219">
        <v>248</v>
      </c>
      <c r="I321" s="221">
        <v>248</v>
      </c>
      <c r="J321" s="191" t="s">
        <v>678</v>
      </c>
      <c r="K321" s="192">
        <f t="shared" si="162"/>
        <v>65.5</v>
      </c>
      <c r="L321" s="193">
        <f t="shared" si="163"/>
        <v>0.35890410958904112</v>
      </c>
      <c r="M321" s="188" t="s">
        <v>589</v>
      </c>
      <c r="N321" s="194">
        <v>44214</v>
      </c>
      <c r="O321" s="1"/>
      <c r="P321" s="1"/>
      <c r="Q321" s="1"/>
      <c r="R321" s="6" t="s">
        <v>781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157</v>
      </c>
      <c r="B322" s="217">
        <v>44140</v>
      </c>
      <c r="C322" s="217"/>
      <c r="D322" s="218" t="s">
        <v>325</v>
      </c>
      <c r="E322" s="219" t="s">
        <v>620</v>
      </c>
      <c r="F322" s="219">
        <v>247.5</v>
      </c>
      <c r="G322" s="219"/>
      <c r="H322" s="219">
        <v>320</v>
      </c>
      <c r="I322" s="221">
        <v>320</v>
      </c>
      <c r="J322" s="191" t="s">
        <v>678</v>
      </c>
      <c r="K322" s="192">
        <f t="shared" si="162"/>
        <v>72.5</v>
      </c>
      <c r="L322" s="193">
        <f t="shared" si="163"/>
        <v>0.29292929292929293</v>
      </c>
      <c r="M322" s="188" t="s">
        <v>589</v>
      </c>
      <c r="N322" s="194">
        <v>44323</v>
      </c>
      <c r="O322" s="1"/>
      <c r="P322" s="1"/>
      <c r="Q322" s="1"/>
      <c r="R322" s="6" t="s">
        <v>781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158</v>
      </c>
      <c r="B323" s="217">
        <v>44140</v>
      </c>
      <c r="C323" s="217"/>
      <c r="D323" s="218" t="s">
        <v>271</v>
      </c>
      <c r="E323" s="219" t="s">
        <v>620</v>
      </c>
      <c r="F323" s="189">
        <v>925</v>
      </c>
      <c r="G323" s="219"/>
      <c r="H323" s="219">
        <v>1095</v>
      </c>
      <c r="I323" s="221">
        <v>1093</v>
      </c>
      <c r="J323" s="191" t="s">
        <v>808</v>
      </c>
      <c r="K323" s="192">
        <f t="shared" si="162"/>
        <v>170</v>
      </c>
      <c r="L323" s="193">
        <f t="shared" si="163"/>
        <v>0.18378378378378379</v>
      </c>
      <c r="M323" s="188" t="s">
        <v>589</v>
      </c>
      <c r="N323" s="194">
        <v>44201</v>
      </c>
      <c r="O323" s="1"/>
      <c r="P323" s="1"/>
      <c r="Q323" s="1"/>
      <c r="R323" s="6" t="s">
        <v>781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159</v>
      </c>
      <c r="B324" s="217">
        <v>44140</v>
      </c>
      <c r="C324" s="217"/>
      <c r="D324" s="218" t="s">
        <v>341</v>
      </c>
      <c r="E324" s="219" t="s">
        <v>620</v>
      </c>
      <c r="F324" s="189">
        <v>332.5</v>
      </c>
      <c r="G324" s="219"/>
      <c r="H324" s="219">
        <v>393</v>
      </c>
      <c r="I324" s="221">
        <v>406</v>
      </c>
      <c r="J324" s="191" t="s">
        <v>809</v>
      </c>
      <c r="K324" s="192">
        <f t="shared" si="162"/>
        <v>60.5</v>
      </c>
      <c r="L324" s="193">
        <f t="shared" si="163"/>
        <v>0.18195488721804512</v>
      </c>
      <c r="M324" s="188" t="s">
        <v>589</v>
      </c>
      <c r="N324" s="194">
        <v>44256</v>
      </c>
      <c r="O324" s="1"/>
      <c r="P324" s="1"/>
      <c r="Q324" s="1"/>
      <c r="R324" s="6" t="s">
        <v>781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160</v>
      </c>
      <c r="B325" s="217">
        <v>44141</v>
      </c>
      <c r="C325" s="217"/>
      <c r="D325" s="218" t="s">
        <v>480</v>
      </c>
      <c r="E325" s="219" t="s">
        <v>620</v>
      </c>
      <c r="F325" s="189">
        <v>231</v>
      </c>
      <c r="G325" s="219"/>
      <c r="H325" s="219">
        <v>281</v>
      </c>
      <c r="I325" s="221">
        <v>281</v>
      </c>
      <c r="J325" s="191" t="s">
        <v>678</v>
      </c>
      <c r="K325" s="192">
        <f t="shared" si="162"/>
        <v>50</v>
      </c>
      <c r="L325" s="193">
        <f t="shared" si="163"/>
        <v>0.21645021645021645</v>
      </c>
      <c r="M325" s="188" t="s">
        <v>589</v>
      </c>
      <c r="N325" s="194">
        <v>44358</v>
      </c>
      <c r="O325" s="1"/>
      <c r="P325" s="1"/>
      <c r="Q325" s="1"/>
      <c r="R325" s="6" t="s">
        <v>781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42">
        <v>161</v>
      </c>
      <c r="B326" s="235">
        <v>44187</v>
      </c>
      <c r="C326" s="235"/>
      <c r="D326" s="236" t="s">
        <v>453</v>
      </c>
      <c r="E326" s="53" t="s">
        <v>620</v>
      </c>
      <c r="F326" s="237" t="s">
        <v>810</v>
      </c>
      <c r="G326" s="53"/>
      <c r="H326" s="53"/>
      <c r="I326" s="238">
        <v>239</v>
      </c>
      <c r="J326" s="234" t="s">
        <v>592</v>
      </c>
      <c r="K326" s="234"/>
      <c r="L326" s="239"/>
      <c r="M326" s="240"/>
      <c r="N326" s="241"/>
      <c r="O326" s="1"/>
      <c r="P326" s="1"/>
      <c r="Q326" s="1"/>
      <c r="R326" s="6" t="s">
        <v>781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162</v>
      </c>
      <c r="B327" s="217">
        <v>44258</v>
      </c>
      <c r="C327" s="217"/>
      <c r="D327" s="218" t="s">
        <v>806</v>
      </c>
      <c r="E327" s="219" t="s">
        <v>620</v>
      </c>
      <c r="F327" s="189">
        <v>495</v>
      </c>
      <c r="G327" s="219"/>
      <c r="H327" s="219">
        <v>595</v>
      </c>
      <c r="I327" s="221">
        <v>590</v>
      </c>
      <c r="J327" s="191" t="s">
        <v>856</v>
      </c>
      <c r="K327" s="192">
        <f t="shared" ref="K327" si="164">H327-F327</f>
        <v>100</v>
      </c>
      <c r="L327" s="193">
        <f t="shared" ref="L327" si="165">K327/F327</f>
        <v>0.20202020202020202</v>
      </c>
      <c r="M327" s="188" t="s">
        <v>589</v>
      </c>
      <c r="N327" s="194">
        <v>44589</v>
      </c>
      <c r="O327" s="1"/>
      <c r="P327" s="1"/>
      <c r="R327" s="6" t="s">
        <v>781</v>
      </c>
    </row>
    <row r="328" spans="1:26" ht="12.75" customHeight="1">
      <c r="A328" s="216">
        <v>163</v>
      </c>
      <c r="B328" s="217">
        <v>44274</v>
      </c>
      <c r="C328" s="217"/>
      <c r="D328" s="218" t="s">
        <v>341</v>
      </c>
      <c r="E328" s="219" t="s">
        <v>620</v>
      </c>
      <c r="F328" s="189">
        <v>355</v>
      </c>
      <c r="G328" s="219"/>
      <c r="H328" s="219">
        <v>422.5</v>
      </c>
      <c r="I328" s="221">
        <v>420</v>
      </c>
      <c r="J328" s="191" t="s">
        <v>811</v>
      </c>
      <c r="K328" s="192">
        <f t="shared" ref="K328:K331" si="166">H328-F328</f>
        <v>67.5</v>
      </c>
      <c r="L328" s="193">
        <f t="shared" ref="L328:L331" si="167">K328/F328</f>
        <v>0.19014084507042253</v>
      </c>
      <c r="M328" s="188" t="s">
        <v>589</v>
      </c>
      <c r="N328" s="194">
        <v>44361</v>
      </c>
      <c r="O328" s="1"/>
      <c r="R328" s="243" t="s">
        <v>781</v>
      </c>
    </row>
    <row r="329" spans="1:26" ht="12.75" customHeight="1">
      <c r="A329" s="216">
        <v>164</v>
      </c>
      <c r="B329" s="217">
        <v>44295</v>
      </c>
      <c r="C329" s="217"/>
      <c r="D329" s="218" t="s">
        <v>812</v>
      </c>
      <c r="E329" s="219" t="s">
        <v>620</v>
      </c>
      <c r="F329" s="189">
        <v>555</v>
      </c>
      <c r="G329" s="219"/>
      <c r="H329" s="219">
        <v>663</v>
      </c>
      <c r="I329" s="221">
        <v>663</v>
      </c>
      <c r="J329" s="191" t="s">
        <v>813</v>
      </c>
      <c r="K329" s="192">
        <f t="shared" si="166"/>
        <v>108</v>
      </c>
      <c r="L329" s="193">
        <f t="shared" si="167"/>
        <v>0.19459459459459461</v>
      </c>
      <c r="M329" s="188" t="s">
        <v>589</v>
      </c>
      <c r="N329" s="194">
        <v>44321</v>
      </c>
      <c r="O329" s="1"/>
      <c r="P329" s="1"/>
      <c r="Q329" s="1"/>
      <c r="R329" s="243" t="s">
        <v>781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165</v>
      </c>
      <c r="B330" s="217">
        <v>44308</v>
      </c>
      <c r="C330" s="217"/>
      <c r="D330" s="218" t="s">
        <v>374</v>
      </c>
      <c r="E330" s="219" t="s">
        <v>620</v>
      </c>
      <c r="F330" s="189">
        <v>126.5</v>
      </c>
      <c r="G330" s="219"/>
      <c r="H330" s="219">
        <v>155</v>
      </c>
      <c r="I330" s="221">
        <v>155</v>
      </c>
      <c r="J330" s="191" t="s">
        <v>678</v>
      </c>
      <c r="K330" s="192">
        <f t="shared" si="166"/>
        <v>28.5</v>
      </c>
      <c r="L330" s="193">
        <f t="shared" si="167"/>
        <v>0.22529644268774704</v>
      </c>
      <c r="M330" s="188" t="s">
        <v>589</v>
      </c>
      <c r="N330" s="194">
        <v>44362</v>
      </c>
      <c r="O330" s="1"/>
      <c r="R330" s="243" t="s">
        <v>781</v>
      </c>
    </row>
    <row r="331" spans="1:26" ht="12.75" customHeight="1">
      <c r="A331" s="286">
        <v>166</v>
      </c>
      <c r="B331" s="287">
        <v>44368</v>
      </c>
      <c r="C331" s="287"/>
      <c r="D331" s="288" t="s">
        <v>392</v>
      </c>
      <c r="E331" s="289" t="s">
        <v>620</v>
      </c>
      <c r="F331" s="290">
        <v>287.5</v>
      </c>
      <c r="G331" s="289"/>
      <c r="H331" s="289">
        <v>245</v>
      </c>
      <c r="I331" s="291">
        <v>344</v>
      </c>
      <c r="J331" s="201" t="s">
        <v>849</v>
      </c>
      <c r="K331" s="202">
        <f t="shared" si="166"/>
        <v>-42.5</v>
      </c>
      <c r="L331" s="203">
        <f t="shared" si="167"/>
        <v>-0.14782608695652175</v>
      </c>
      <c r="M331" s="199" t="s">
        <v>601</v>
      </c>
      <c r="N331" s="196">
        <v>44508</v>
      </c>
      <c r="O331" s="1"/>
      <c r="R331" s="243" t="s">
        <v>781</v>
      </c>
    </row>
    <row r="332" spans="1:26" ht="12.75" customHeight="1">
      <c r="A332" s="242">
        <v>167</v>
      </c>
      <c r="B332" s="235">
        <v>44368</v>
      </c>
      <c r="C332" s="235"/>
      <c r="D332" s="236" t="s">
        <v>480</v>
      </c>
      <c r="E332" s="53" t="s">
        <v>620</v>
      </c>
      <c r="F332" s="237" t="s">
        <v>814</v>
      </c>
      <c r="G332" s="53"/>
      <c r="H332" s="53"/>
      <c r="I332" s="238">
        <v>320</v>
      </c>
      <c r="J332" s="234" t="s">
        <v>592</v>
      </c>
      <c r="K332" s="242"/>
      <c r="L332" s="235"/>
      <c r="M332" s="235"/>
      <c r="N332" s="236"/>
      <c r="O332" s="41"/>
      <c r="R332" s="243" t="s">
        <v>781</v>
      </c>
    </row>
    <row r="333" spans="1:26" ht="12.75" customHeight="1">
      <c r="A333" s="216">
        <v>168</v>
      </c>
      <c r="B333" s="217">
        <v>44406</v>
      </c>
      <c r="C333" s="217"/>
      <c r="D333" s="218" t="s">
        <v>374</v>
      </c>
      <c r="E333" s="219" t="s">
        <v>620</v>
      </c>
      <c r="F333" s="189">
        <v>162.5</v>
      </c>
      <c r="G333" s="219"/>
      <c r="H333" s="219">
        <v>200</v>
      </c>
      <c r="I333" s="221">
        <v>200</v>
      </c>
      <c r="J333" s="191" t="s">
        <v>678</v>
      </c>
      <c r="K333" s="192">
        <f t="shared" ref="K333" si="168">H333-F333</f>
        <v>37.5</v>
      </c>
      <c r="L333" s="193">
        <f t="shared" ref="L333" si="169">K333/F333</f>
        <v>0.23076923076923078</v>
      </c>
      <c r="M333" s="188" t="s">
        <v>589</v>
      </c>
      <c r="N333" s="194">
        <v>44571</v>
      </c>
      <c r="O333" s="1"/>
      <c r="R333" s="243" t="s">
        <v>781</v>
      </c>
    </row>
    <row r="334" spans="1:26" ht="12.75" customHeight="1">
      <c r="A334" s="216">
        <v>169</v>
      </c>
      <c r="B334" s="217">
        <v>44462</v>
      </c>
      <c r="C334" s="217"/>
      <c r="D334" s="218" t="s">
        <v>819</v>
      </c>
      <c r="E334" s="219" t="s">
        <v>620</v>
      </c>
      <c r="F334" s="189">
        <v>1235</v>
      </c>
      <c r="G334" s="219"/>
      <c r="H334" s="219">
        <v>1505</v>
      </c>
      <c r="I334" s="221">
        <v>1500</v>
      </c>
      <c r="J334" s="191" t="s">
        <v>678</v>
      </c>
      <c r="K334" s="192">
        <f t="shared" ref="K334" si="170">H334-F334</f>
        <v>270</v>
      </c>
      <c r="L334" s="193">
        <f t="shared" ref="L334" si="171">K334/F334</f>
        <v>0.21862348178137653</v>
      </c>
      <c r="M334" s="188" t="s">
        <v>589</v>
      </c>
      <c r="N334" s="194">
        <v>44564</v>
      </c>
      <c r="O334" s="1"/>
      <c r="R334" s="243" t="s">
        <v>781</v>
      </c>
    </row>
    <row r="335" spans="1:26" ht="12.75" customHeight="1">
      <c r="A335" s="258">
        <v>170</v>
      </c>
      <c r="B335" s="259">
        <v>44480</v>
      </c>
      <c r="C335" s="259"/>
      <c r="D335" s="260" t="s">
        <v>821</v>
      </c>
      <c r="E335" s="261" t="s">
        <v>620</v>
      </c>
      <c r="F335" s="262" t="s">
        <v>826</v>
      </c>
      <c r="G335" s="261"/>
      <c r="H335" s="261"/>
      <c r="I335" s="261">
        <v>145</v>
      </c>
      <c r="J335" s="263" t="s">
        <v>592</v>
      </c>
      <c r="K335" s="258"/>
      <c r="L335" s="259"/>
      <c r="M335" s="259"/>
      <c r="N335" s="260"/>
      <c r="O335" s="41"/>
      <c r="R335" s="243" t="s">
        <v>781</v>
      </c>
    </row>
    <row r="336" spans="1:26" ht="12.75" customHeight="1">
      <c r="A336" s="264">
        <v>171</v>
      </c>
      <c r="B336" s="265">
        <v>44481</v>
      </c>
      <c r="C336" s="265"/>
      <c r="D336" s="266" t="s">
        <v>260</v>
      </c>
      <c r="E336" s="267" t="s">
        <v>620</v>
      </c>
      <c r="F336" s="268" t="s">
        <v>823</v>
      </c>
      <c r="G336" s="267"/>
      <c r="H336" s="267"/>
      <c r="I336" s="267">
        <v>380</v>
      </c>
      <c r="J336" s="269" t="s">
        <v>592</v>
      </c>
      <c r="K336" s="264"/>
      <c r="L336" s="265"/>
      <c r="M336" s="265"/>
      <c r="N336" s="266"/>
      <c r="O336" s="41"/>
      <c r="R336" s="243" t="s">
        <v>781</v>
      </c>
    </row>
    <row r="337" spans="1:18" ht="12.75" customHeight="1">
      <c r="A337" s="264">
        <v>172</v>
      </c>
      <c r="B337" s="265">
        <v>44481</v>
      </c>
      <c r="C337" s="265"/>
      <c r="D337" s="266" t="s">
        <v>400</v>
      </c>
      <c r="E337" s="267" t="s">
        <v>620</v>
      </c>
      <c r="F337" s="268" t="s">
        <v>824</v>
      </c>
      <c r="G337" s="267"/>
      <c r="H337" s="267"/>
      <c r="I337" s="267">
        <v>56</v>
      </c>
      <c r="J337" s="269" t="s">
        <v>592</v>
      </c>
      <c r="K337" s="264"/>
      <c r="L337" s="265"/>
      <c r="M337" s="265"/>
      <c r="N337" s="266"/>
      <c r="O337" s="41"/>
      <c r="R337" s="243"/>
    </row>
    <row r="338" spans="1:18" ht="12.75" customHeight="1">
      <c r="A338" s="359">
        <v>173</v>
      </c>
      <c r="B338" s="360">
        <v>44551</v>
      </c>
      <c r="C338" s="359"/>
      <c r="D338" s="359" t="s">
        <v>118</v>
      </c>
      <c r="E338" s="361" t="s">
        <v>620</v>
      </c>
      <c r="F338" s="361">
        <v>2360</v>
      </c>
      <c r="G338" s="361"/>
      <c r="H338" s="361">
        <v>2820</v>
      </c>
      <c r="I338" s="361">
        <v>3000</v>
      </c>
      <c r="J338" s="362" t="s">
        <v>865</v>
      </c>
      <c r="K338" s="363">
        <f t="shared" ref="K338" si="172">H338-F338</f>
        <v>460</v>
      </c>
      <c r="L338" s="364">
        <f t="shared" ref="L338" si="173">K338/F338</f>
        <v>0.19491525423728814</v>
      </c>
      <c r="M338" s="365" t="s">
        <v>589</v>
      </c>
      <c r="N338" s="366">
        <v>44608</v>
      </c>
      <c r="O338" s="41"/>
      <c r="R338" s="243"/>
    </row>
    <row r="339" spans="1:18" ht="12.75" customHeight="1">
      <c r="A339" s="270">
        <v>174</v>
      </c>
      <c r="B339" s="265">
        <v>44606</v>
      </c>
      <c r="C339" s="270"/>
      <c r="D339" s="270" t="s">
        <v>426</v>
      </c>
      <c r="E339" s="267" t="s">
        <v>620</v>
      </c>
      <c r="F339" s="267" t="s">
        <v>863</v>
      </c>
      <c r="G339" s="267"/>
      <c r="H339" s="267"/>
      <c r="I339" s="267">
        <v>764</v>
      </c>
      <c r="J339" s="267" t="s">
        <v>592</v>
      </c>
      <c r="K339" s="267"/>
      <c r="L339" s="267"/>
      <c r="M339" s="267"/>
      <c r="N339" s="270"/>
      <c r="O339" s="41"/>
      <c r="R339" s="243"/>
    </row>
    <row r="340" spans="1:18" ht="12.75" customHeight="1">
      <c r="A340" s="270">
        <v>175</v>
      </c>
      <c r="B340" s="265">
        <v>44613</v>
      </c>
      <c r="C340" s="270"/>
      <c r="D340" s="270" t="s">
        <v>819</v>
      </c>
      <c r="E340" s="267" t="s">
        <v>620</v>
      </c>
      <c r="F340" s="267" t="s">
        <v>867</v>
      </c>
      <c r="G340" s="267"/>
      <c r="H340" s="267"/>
      <c r="I340" s="267">
        <v>1510</v>
      </c>
      <c r="J340" s="267" t="s">
        <v>592</v>
      </c>
      <c r="K340" s="267"/>
      <c r="L340" s="267"/>
      <c r="M340" s="267"/>
      <c r="N340" s="270"/>
      <c r="O340" s="41"/>
      <c r="R340" s="243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243"/>
    </row>
    <row r="342" spans="1:18" ht="12.75" customHeight="1">
      <c r="A342" s="242"/>
      <c r="B342" s="244" t="s">
        <v>815</v>
      </c>
      <c r="F342" s="56"/>
      <c r="G342" s="56"/>
      <c r="H342" s="56"/>
      <c r="I342" s="56"/>
      <c r="J342" s="41"/>
      <c r="K342" s="56"/>
      <c r="L342" s="56"/>
      <c r="M342" s="56"/>
      <c r="O342" s="41"/>
      <c r="R342" s="243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A352" s="245"/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1:18" ht="12.75" customHeight="1">
      <c r="A353" s="245"/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1:18" ht="12.75" customHeight="1">
      <c r="A354" s="53"/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</sheetData>
  <autoFilter ref="R1:R350"/>
  <mergeCells count="6">
    <mergeCell ref="P101:P102"/>
    <mergeCell ref="J101:J102"/>
    <mergeCell ref="A101:A102"/>
    <mergeCell ref="B101:B102"/>
    <mergeCell ref="M101:M102"/>
    <mergeCell ref="O101:O102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2022-03-17T02:36:10Z</dcterms:modified>
</cp:coreProperties>
</file>