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F&amp;O)'!$R$1:$R$329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6" i="6"/>
  <c r="M116" s="1"/>
  <c r="K115"/>
  <c r="M115" s="1"/>
  <c r="K113"/>
  <c r="M113" s="1"/>
  <c r="K114"/>
  <c r="M114" s="1"/>
  <c r="L19"/>
  <c r="M19" s="1"/>
  <c r="K19"/>
  <c r="L78"/>
  <c r="M78" s="1"/>
  <c r="K78"/>
  <c r="K317"/>
  <c r="L317" s="1"/>
  <c r="K112"/>
  <c r="M112" s="1"/>
  <c r="K111"/>
  <c r="M111" s="1"/>
  <c r="K110"/>
  <c r="M110" s="1"/>
  <c r="M109"/>
  <c r="K109"/>
  <c r="L80"/>
  <c r="K80"/>
  <c r="L79"/>
  <c r="K79"/>
  <c r="L23"/>
  <c r="K23"/>
  <c r="K76"/>
  <c r="L76"/>
  <c r="L75"/>
  <c r="K75"/>
  <c r="P22"/>
  <c r="P21"/>
  <c r="K104"/>
  <c r="M104" s="1"/>
  <c r="K108"/>
  <c r="M108" s="1"/>
  <c r="M107"/>
  <c r="K107"/>
  <c r="K106"/>
  <c r="M106" s="1"/>
  <c r="L50"/>
  <c r="K50"/>
  <c r="K105"/>
  <c r="M105" s="1"/>
  <c r="L49"/>
  <c r="K49"/>
  <c r="L74"/>
  <c r="K74"/>
  <c r="L73"/>
  <c r="K73"/>
  <c r="L70"/>
  <c r="K70"/>
  <c r="L72"/>
  <c r="K72"/>
  <c r="L48"/>
  <c r="K48"/>
  <c r="L47"/>
  <c r="K47"/>
  <c r="L43"/>
  <c r="K43"/>
  <c r="L71"/>
  <c r="K71"/>
  <c r="L45"/>
  <c r="K45"/>
  <c r="L41"/>
  <c r="K41"/>
  <c r="L39"/>
  <c r="K39"/>
  <c r="L69"/>
  <c r="K69"/>
  <c r="L44"/>
  <c r="K44"/>
  <c r="L20"/>
  <c r="K20"/>
  <c r="L65"/>
  <c r="K65"/>
  <c r="L68"/>
  <c r="K68"/>
  <c r="K103"/>
  <c r="M103" s="1"/>
  <c r="L42"/>
  <c r="K42"/>
  <c r="L67"/>
  <c r="K67"/>
  <c r="L66"/>
  <c r="K66"/>
  <c r="K102"/>
  <c r="M102" s="1"/>
  <c r="K95"/>
  <c r="M95" s="1"/>
  <c r="L36"/>
  <c r="K36"/>
  <c r="M63"/>
  <c r="L63"/>
  <c r="K64"/>
  <c r="K63"/>
  <c r="L62"/>
  <c r="K62"/>
  <c r="K101"/>
  <c r="M101" s="1"/>
  <c r="L14"/>
  <c r="K14"/>
  <c r="L33"/>
  <c r="K33"/>
  <c r="P18"/>
  <c r="K100"/>
  <c r="M100" s="1"/>
  <c r="L40"/>
  <c r="K40"/>
  <c r="L38"/>
  <c r="L37"/>
  <c r="P15"/>
  <c r="K38"/>
  <c r="K37"/>
  <c r="K99"/>
  <c r="M99" s="1"/>
  <c r="L34"/>
  <c r="K34"/>
  <c r="K96"/>
  <c r="M96" s="1"/>
  <c r="L35"/>
  <c r="K35"/>
  <c r="K98"/>
  <c r="K97"/>
  <c r="K94"/>
  <c r="M94" s="1"/>
  <c r="K13"/>
  <c r="L13"/>
  <c r="L17"/>
  <c r="K17"/>
  <c r="L16"/>
  <c r="K16"/>
  <c r="L12"/>
  <c r="K12"/>
  <c r="K306"/>
  <c r="L306" s="1"/>
  <c r="K296"/>
  <c r="L296" s="1"/>
  <c r="P10"/>
  <c r="M23" l="1"/>
  <c r="M80"/>
  <c r="M79"/>
  <c r="M50"/>
  <c r="M75"/>
  <c r="M76"/>
  <c r="M49"/>
  <c r="M39"/>
  <c r="M73"/>
  <c r="M44"/>
  <c r="M45"/>
  <c r="M48"/>
  <c r="M47"/>
  <c r="M65"/>
  <c r="M43"/>
  <c r="M42"/>
  <c r="M68"/>
  <c r="M74"/>
  <c r="M70"/>
  <c r="M72"/>
  <c r="M36"/>
  <c r="M71"/>
  <c r="M41"/>
  <c r="M20"/>
  <c r="M67"/>
  <c r="M69"/>
  <c r="M66"/>
  <c r="M14"/>
  <c r="M40"/>
  <c r="M33"/>
  <c r="M62"/>
  <c r="M37"/>
  <c r="M38"/>
  <c r="M34"/>
  <c r="M35"/>
  <c r="M17"/>
  <c r="M13"/>
  <c r="M12"/>
  <c r="M16"/>
  <c r="P11"/>
  <c r="K312" l="1"/>
  <c r="L312" s="1"/>
  <c r="L61" l="1"/>
  <c r="K61"/>
  <c r="M61" l="1"/>
  <c r="K313" l="1"/>
  <c r="L313" s="1"/>
  <c r="K310" l="1"/>
  <c r="L310" s="1"/>
  <c r="K289"/>
  <c r="L289" s="1"/>
  <c r="K309"/>
  <c r="L309" s="1"/>
  <c r="K308"/>
  <c r="L308" s="1"/>
  <c r="K307"/>
  <c r="L307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F285"/>
  <c r="K285" s="1"/>
  <c r="L285" s="1"/>
  <c r="K284"/>
  <c r="L284" s="1"/>
  <c r="K283"/>
  <c r="L283" s="1"/>
  <c r="K282"/>
  <c r="L282" s="1"/>
  <c r="K281"/>
  <c r="L281" s="1"/>
  <c r="K280"/>
  <c r="L280" s="1"/>
  <c r="F279"/>
  <c r="K279" s="1"/>
  <c r="L279" s="1"/>
  <c r="F278"/>
  <c r="K278" s="1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8"/>
  <c r="L258" s="1"/>
  <c r="K257"/>
  <c r="L257" s="1"/>
  <c r="F256"/>
  <c r="K256" s="1"/>
  <c r="L256" s="1"/>
  <c r="K255"/>
  <c r="L255" s="1"/>
  <c r="K252"/>
  <c r="L252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6"/>
  <c r="L226" s="1"/>
  <c r="K224"/>
  <c r="L224" s="1"/>
  <c r="K223"/>
  <c r="L223" s="1"/>
  <c r="K222"/>
  <c r="L222" s="1"/>
  <c r="K220"/>
  <c r="L220" s="1"/>
  <c r="K219"/>
  <c r="L219" s="1"/>
  <c r="K218"/>
  <c r="L218" s="1"/>
  <c r="K217"/>
  <c r="K216"/>
  <c r="L216" s="1"/>
  <c r="K215"/>
  <c r="L215" s="1"/>
  <c r="K213"/>
  <c r="L213" s="1"/>
  <c r="K212"/>
  <c r="L212" s="1"/>
  <c r="K211"/>
  <c r="L211" s="1"/>
  <c r="K210"/>
  <c r="L210" s="1"/>
  <c r="K209"/>
  <c r="L209" s="1"/>
  <c r="F208"/>
  <c r="K208" s="1"/>
  <c r="L208" s="1"/>
  <c r="H207"/>
  <c r="K207" s="1"/>
  <c r="L207" s="1"/>
  <c r="K204"/>
  <c r="L204" s="1"/>
  <c r="K203"/>
  <c r="L203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H173"/>
  <c r="K173" s="1"/>
  <c r="L173" s="1"/>
  <c r="F172"/>
  <c r="K172" s="1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M7"/>
  <c r="D7" i="5"/>
  <c r="K6" i="4"/>
  <c r="K6" i="3"/>
  <c r="L6" i="2"/>
</calcChain>
</file>

<file path=xl/sharedStrings.xml><?xml version="1.0" encoding="utf-8"?>
<sst xmlns="http://schemas.openxmlformats.org/spreadsheetml/2006/main" count="3163" uniqueCount="1195">
  <si>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</si>
  <si>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</si>
  <si>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</si>
  <si>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</si>
  <si>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</si>
  <si>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</si>
  <si>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</si>
  <si>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</si>
  <si>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</si>
  <si>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</si>
  <si>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</si>
  <si>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</si>
  <si>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</si>
  <si>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</si>
  <si>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</si>
  <si>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</si>
  <si>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</si>
  <si>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</si>
  <si>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</si>
  <si>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</si>
  <si>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</si>
  <si>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</si>
  <si>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</si>
  <si>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</si>
  <si>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</si>
  <si>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</si>
  <si>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</si>
  <si>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</si>
  <si>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</si>
  <si>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</si>
  <si>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</si>
  <si>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</si>
  <si>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</si>
  <si>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</si>
  <si>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</si>
  <si>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</si>
  <si>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</si>
  <si>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</si>
  <si>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</si>
  <si>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</si>
  <si>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</si>
  <si>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</si>
  <si>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</si>
  <si>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</si>
  <si>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</si>
  <si>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</si>
  <si>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</si>
  <si>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</si>
  <si>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</si>
  <si>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</si>
  <si>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</si>
  <si>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</si>
  <si>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</si>
  <si>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</si>
  <si>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</si>
  <si>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</si>
  <si>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</si>
  <si>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</si>
  <si>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</si>
  <si>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</si>
  <si>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</si>
  <si>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</si>
  <si>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</si>
  <si>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</si>
  <si>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</si>
  <si>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</si>
  <si>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</si>
  <si>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</si>
  <si>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</si>
  <si>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</si>
  <si>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</si>
  <si>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</si>
  <si>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</si>
  <si>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</si>
  <si>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</si>
  <si>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</si>
  <si>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</si>
  <si>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</si>
  <si>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</si>
  <si>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</si>
  <si>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</si>
  <si>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</si>
  <si>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</si>
  <si>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</si>
  <si>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</si>
  <si>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</si>
  <si>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</si>
  <si>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</si>
  <si>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</si>
  <si>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</si>
  <si>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</si>
  <si>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</si>
  <si>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</si>
  <si>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</si>
  <si>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</si>
  <si>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</si>
  <si>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</si>
  <si>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</si>
  <si>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</si>
  <si>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</si>
  <si>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</si>
  <si>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</si>
  <si>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</si>
  <si>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</si>
  <si>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</si>
  <si>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</si>
  <si>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</si>
  <si>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</si>
  <si>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</si>
  <si>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</si>
  <si>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</si>
  <si>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</si>
  <si>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</si>
  <si>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</si>
  <si>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</si>
  <si>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</si>
  <si>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</si>
  <si>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</si>
  <si>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</si>
  <si>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</si>
  <si>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</si>
  <si>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</si>
  <si>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</si>
  <si>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</si>
  <si>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</si>
  <si>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</si>
  <si>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</si>
  <si>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</si>
  <si>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</si>
  <si>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</si>
  <si>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</si>
  <si>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</si>
  <si>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</si>
  <si>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</si>
  <si>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</si>
  <si>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</si>
  <si>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</si>
  <si>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</si>
  <si>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</si>
  <si>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</si>
  <si>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</si>
  <si>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</si>
  <si>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</si>
  <si>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</si>
  <si>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</si>
  <si>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</si>
  <si>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</si>
  <si>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</si>
  <si>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</si>
  <si>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</si>
  <si>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</si>
  <si>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</si>
  <si>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</si>
  <si>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</si>
  <si>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</si>
  <si>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</si>
  <si>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</si>
  <si>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</si>
  <si>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</si>
  <si>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</si>
  <si>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</si>
  <si>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</si>
  <si>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</si>
  <si>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</si>
  <si>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</si>
  <si>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</si>
  <si>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</si>
  <si>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</si>
  <si>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</si>
  <si>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</si>
  <si>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</si>
  <si>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</si>
  <si>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</si>
  <si>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</si>
  <si>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</si>
  <si>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</si>
  <si>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</si>
  <si>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</si>
  <si>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</si>
  <si>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</si>
  <si>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</si>
  <si>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</si>
  <si>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</si>
  <si>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</si>
  <si>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</si>
  <si>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</si>
  <si>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</si>
  <si>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</si>
  <si>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</si>
  <si>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</si>
  <si>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</si>
  <si>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</si>
  <si>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</si>
  <si>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</si>
  <si>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</si>
  <si>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</si>
  <si>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</si>
  <si>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</si>
  <si>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</si>
  <si>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</si>
  <si>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</si>
  <si>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</si>
  <si>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</si>
  <si>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</si>
  <si>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</si>
  <si>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</si>
  <si>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</si>
  <si>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</si>
  <si>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</si>
  <si>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</si>
  <si>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</si>
  <si>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</si>
  <si>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</si>
  <si>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</si>
  <si>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</si>
  <si>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</si>
  <si>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</si>
  <si>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</si>
  <si>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</si>
  <si>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</si>
  <si>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</si>
  <si>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</si>
  <si>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</si>
  <si>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</si>
  <si>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</si>
  <si>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</si>
  <si>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</si>
  <si>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</si>
  <si>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</si>
  <si>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</si>
  <si>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</si>
  <si>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</si>
  <si>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</si>
  <si>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</si>
  <si>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</si>
  <si>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</si>
  <si>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</si>
  <si>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</si>
  <si>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</si>
  <si>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</si>
  <si>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</si>
  <si>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</si>
  <si>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</si>
  <si>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</si>
  <si>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</si>
  <si>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</si>
  <si>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</si>
  <si>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</si>
  <si>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</si>
  <si>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</si>
  <si>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</si>
  <si>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</si>
  <si>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</si>
  <si>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</si>
  <si>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</si>
  <si>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</si>
  <si>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</si>
  <si>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</si>
  <si>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</si>
  <si>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</si>
  <si>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</si>
  <si>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</si>
  <si>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</si>
  <si>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</si>
  <si>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</si>
  <si>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</si>
  <si>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</si>
  <si>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</si>
  <si>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</si>
  <si>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</si>
  <si>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</si>
  <si>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</si>
  <si>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</si>
  <si>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</si>
  <si>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</si>
  <si>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</si>
  <si>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</si>
  <si>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</si>
  <si>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</si>
  <si>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</si>
  <si>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</si>
  <si>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</si>
  <si>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</si>
  <si>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</si>
  <si>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</si>
  <si>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</si>
  <si>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</si>
  <si>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</si>
  <si>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</si>
  <si>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</si>
  <si>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</si>
  <si>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</si>
  <si>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</si>
  <si>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</si>
  <si>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</si>
  <si>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</si>
  <si>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</si>
  <si>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</si>
  <si>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</si>
  <si>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</si>
  <si>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</si>
  <si>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</si>
  <si>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</si>
  <si>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</si>
  <si>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</si>
  <si>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</si>
  <si>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</si>
  <si>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</si>
  <si>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</si>
  <si>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</si>
  <si>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</si>
  <si>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</si>
  <si>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</si>
  <si>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</si>
  <si>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</si>
  <si>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</si>
  <si>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</si>
  <si>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</si>
  <si>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</si>
  <si>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</si>
  <si>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</si>
  <si>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</si>
  <si>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</si>
  <si>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</si>
  <si>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</si>
  <si>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</si>
  <si>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</si>
  <si>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</si>
  <si>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</si>
  <si>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</si>
  <si>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</si>
  <si>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</si>
  <si>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</si>
  <si>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</si>
  <si>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</si>
  <si>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</si>
  <si>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</si>
  <si>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</si>
  <si>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</si>
  <si>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</si>
  <si>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</si>
  <si>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</si>
  <si>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</si>
  <si>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</si>
  <si>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</si>
  <si>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</si>
  <si>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</si>
  <si>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</si>
  <si>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</si>
  <si>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</si>
  <si>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</si>
  <si>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</si>
  <si>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</si>
  <si>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</si>
  <si>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</si>
  <si>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</si>
  <si>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</si>
  <si>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</si>
  <si>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</si>
  <si>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</si>
  <si>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</si>
  <si>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</si>
  <si>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</si>
  <si>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</si>
  <si>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</si>
  <si>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</si>
  <si>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</si>
  <si>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</si>
  <si>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</si>
  <si>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</si>
  <si>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</si>
  <si>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</si>
  <si>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</si>
  <si>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</si>
  <si>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</si>
  <si>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</si>
  <si>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</si>
  <si>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</si>
  <si>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</si>
  <si>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</si>
  <si>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</si>
  <si>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</si>
  <si>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</si>
  <si>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</si>
  <si>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</si>
  <si>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</si>
  <si>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</si>
  <si>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</si>
  <si>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</si>
  <si>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</si>
  <si>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</si>
  <si>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</si>
  <si>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</si>
  <si>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</si>
  <si>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</si>
  <si>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</si>
  <si>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</si>
  <si>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</si>
  <si>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</si>
  <si>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</si>
  <si>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</si>
  <si>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</si>
  <si>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</si>
  <si>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</si>
  <si>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</si>
  <si>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</si>
  <si>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</si>
  <si>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</si>
  <si>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</si>
  <si>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</si>
  <si>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</si>
  <si>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</si>
  <si>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</si>
  <si>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</si>
  <si>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</si>
  <si>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</si>
  <si>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</si>
  <si>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</si>
  <si>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</si>
  <si>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</si>
  <si>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</si>
  <si>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</si>
  <si>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</si>
  <si>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</si>
  <si>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</si>
  <si>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</si>
  <si>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</si>
  <si>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</si>
  <si>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</si>
  <si>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</si>
  <si>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</si>
  <si>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</si>
  <si>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</si>
  <si>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</si>
  <si>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</si>
  <si>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</si>
  <si>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</si>
  <si>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</si>
  <si>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</si>
  <si>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</si>
  <si>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</si>
  <si>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</si>
  <si>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</si>
  <si>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</si>
  <si>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</si>
  <si>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</si>
  <si>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</si>
  <si>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</si>
  <si>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</si>
  <si>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</si>
  <si>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</si>
  <si>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</si>
  <si>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</si>
  <si>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</si>
  <si>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</si>
  <si>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</si>
  <si>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</si>
  <si>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</si>
  <si>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</si>
  <si>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</si>
  <si>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</si>
  <si>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</si>
  <si>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</si>
  <si>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</si>
  <si>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</si>
  <si>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</si>
  <si>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</si>
  <si>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</si>
  <si>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</si>
  <si>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</si>
  <si>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</si>
  <si>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</si>
  <si>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</si>
  <si>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</si>
  <si>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</si>
  <si>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</si>
  <si>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</si>
  <si>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</si>
  <si>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</si>
  <si>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</si>
  <si>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</si>
  <si>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</si>
  <si>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</si>
  <si>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</si>
  <si>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</si>
  <si>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</si>
  <si>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</si>
  <si>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</si>
  <si>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</si>
  <si>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</si>
  <si>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</si>
  <si>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</si>
  <si>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</si>
  <si>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</si>
  <si>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</si>
  <si>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</si>
  <si>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</si>
  <si>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</si>
  <si>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</si>
  <si>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</si>
  <si>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</si>
  <si>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</si>
  <si>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</si>
  <si>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</si>
  <si>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</si>
  <si>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</si>
  <si>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</si>
  <si>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</si>
  <si>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</si>
  <si>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</si>
  <si>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</si>
  <si>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</si>
  <si>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</si>
  <si>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</si>
  <si>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</si>
  <si>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</si>
  <si>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</si>
  <si>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</si>
  <si>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</si>
  <si>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</si>
  <si>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</si>
  <si>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</si>
  <si>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</si>
  <si>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</si>
  <si>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</si>
  <si>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</si>
  <si>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</si>
  <si>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</si>
  <si>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</si>
  <si>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</si>
  <si>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</si>
  <si>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</si>
  <si>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</si>
  <si>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</si>
  <si>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</si>
  <si>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</si>
  <si>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</si>
  <si>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</si>
  <si>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</si>
  <si>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</si>
  <si>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</si>
  <si>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</si>
  <si>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</si>
  <si>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</si>
  <si>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</si>
  <si>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</si>
  <si>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</si>
  <si>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</si>
  <si>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</si>
  <si>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</si>
  <si>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</si>
  <si>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</si>
  <si>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</si>
  <si>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</si>
  <si>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</si>
  <si>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</si>
  <si>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</si>
  <si>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</si>
  <si>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</si>
  <si>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</si>
  <si>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</si>
  <si>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</si>
  <si>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</si>
  <si>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</si>
  <si>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</si>
  <si>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</si>
  <si>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</si>
  <si>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</si>
  <si>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</si>
  <si>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</si>
  <si>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</si>
  <si>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</si>
  <si>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</si>
  <si>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</si>
  <si>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</si>
  <si>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</si>
  <si>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</si>
  <si>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</si>
  <si>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</si>
  <si>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</si>
  <si>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</si>
  <si>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</si>
  <si>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</si>
  <si>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</si>
  <si>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</si>
  <si>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</si>
  <si>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</si>
  <si>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</si>
  <si>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</si>
  <si>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</si>
  <si>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</si>
  <si>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</si>
  <si>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</si>
  <si>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</si>
  <si>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</si>
  <si>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</si>
  <si>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</si>
  <si>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</si>
  <si>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</si>
  <si>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</si>
  <si>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</si>
  <si>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</si>
  <si>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</si>
  <si>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</si>
  <si>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</si>
  <si>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</si>
  <si>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</si>
  <si>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</si>
  <si>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</si>
  <si>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</si>
  <si>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</si>
  <si>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</si>
  <si>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</si>
  <si>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</si>
  <si>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</si>
  <si>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</si>
  <si>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</si>
  <si>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</si>
  <si>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</si>
  <si>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</si>
  <si>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</si>
  <si>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</si>
  <si>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</si>
  <si>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</si>
  <si>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</si>
  <si>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</si>
  <si>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</si>
  <si>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</si>
  <si>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</si>
  <si>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</si>
  <si>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</si>
  <si>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</si>
  <si>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</si>
  <si>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</si>
  <si>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</si>
  <si>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</si>
  <si>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</si>
  <si>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</si>
  <si>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</si>
  <si>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</si>
  <si>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</si>
  <si>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</si>
  <si>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</si>
  <si>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</si>
  <si>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</si>
  <si>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</si>
  <si>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</si>
  <si>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</si>
  <si>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</si>
  <si>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</si>
  <si>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</si>
  <si>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</si>
  <si>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</si>
  <si>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</si>
  <si>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</si>
  <si>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</si>
  <si>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</si>
  <si>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</si>
  <si>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</si>
  <si>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</si>
  <si>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</si>
  <si>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</si>
  <si>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</si>
  <si>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</si>
  <si>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</si>
  <si>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</si>
  <si>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</si>
  <si>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</si>
  <si>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</si>
  <si>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</si>
  <si>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</si>
  <si>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</si>
  <si>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</si>
  <si>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</si>
  <si>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</si>
  <si>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</si>
  <si>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</si>
  <si>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</si>
  <si>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</si>
  <si>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</si>
  <si>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</si>
  <si>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</si>
  <si>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</si>
  <si>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</si>
  <si>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</si>
  <si>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</si>
  <si>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</si>
  <si>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</si>
  <si>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</si>
  <si>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</si>
  <si>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</si>
  <si>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</si>
  <si>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</si>
  <si>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</si>
  <si>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</si>
  <si>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</si>
  <si>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</si>
  <si>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</si>
  <si>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</si>
  <si>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</si>
  <si>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</si>
  <si>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</si>
  <si>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</si>
  <si>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</si>
  <si>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</si>
  <si>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</si>
  <si>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</si>
  <si>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</si>
  <si>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</si>
  <si>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</si>
  <si>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</si>
  <si>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</si>
  <si>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</si>
  <si>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</si>
  <si>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</si>
  <si>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</si>
  <si>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</si>
  <si>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</si>
  <si>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</si>
  <si>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</si>
  <si>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</si>
  <si>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</si>
  <si>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</si>
  <si>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</si>
  <si>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</si>
  <si>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</si>
  <si>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</si>
  <si>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</si>
  <si>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</si>
  <si>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</si>
  <si>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</si>
  <si>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</si>
  <si>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</si>
  <si>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</si>
  <si>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</si>
  <si>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</si>
  <si>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</si>
  <si>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</si>
  <si>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</si>
  <si>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</si>
  <si>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</si>
  <si>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</si>
  <si>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</si>
  <si>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</si>
  <si>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</si>
  <si>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</si>
  <si>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</si>
  <si>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</si>
  <si>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</si>
  <si>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</si>
  <si>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</si>
  <si>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</si>
  <si>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</si>
  <si>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</si>
  <si>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</si>
  <si>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</si>
  <si>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</si>
  <si>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</si>
  <si>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</si>
  <si>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</si>
  <si>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</si>
  <si>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</si>
  <si>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</si>
  <si>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</si>
  <si>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</si>
  <si>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</si>
  <si>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</si>
  <si>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</si>
  <si>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</si>
  <si>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</si>
  <si>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</si>
  <si>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</si>
  <si>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</si>
  <si>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</si>
  <si>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</si>
  <si>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</si>
  <si>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</si>
  <si>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</si>
  <si>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</si>
  <si>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</si>
  <si>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</si>
  <si>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</si>
  <si>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</si>
  <si>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</si>
  <si>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</si>
  <si>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</si>
  <si>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</si>
  <si>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</si>
  <si>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</si>
  <si>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</si>
  <si>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</si>
  <si>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</si>
  <si>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</si>
  <si>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</si>
  <si>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</si>
  <si>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</si>
  <si>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</si>
  <si>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</si>
  <si>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</si>
  <si>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</si>
  <si>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</si>
  <si>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</si>
  <si>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</si>
  <si>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</si>
  <si>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</si>
  <si>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</si>
  <si>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</si>
  <si>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</si>
  <si>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</si>
  <si>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</si>
  <si>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</si>
  <si>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</si>
  <si>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</si>
  <si>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</si>
  <si>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</si>
  <si>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</si>
  <si>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</si>
  <si>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</si>
  <si>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</si>
  <si>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</si>
  <si>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</si>
  <si>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</si>
  <si>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</si>
  <si>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</si>
  <si>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</si>
  <si>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</si>
  <si>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</si>
  <si>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</si>
  <si>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</si>
  <si>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</si>
  <si>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</si>
  <si>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</si>
  <si>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</si>
  <si>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</si>
  <si>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</si>
  <si>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</si>
  <si>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</si>
  <si>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</si>
  <si>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</si>
  <si>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</si>
  <si>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</si>
  <si>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</si>
  <si>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</si>
  <si>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</si>
  <si>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</si>
  <si>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</si>
  <si>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</si>
  <si>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</si>
  <si>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</si>
  <si>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</si>
  <si>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</si>
  <si>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</si>
  <si>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</si>
  <si>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</si>
  <si>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</si>
  <si>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</si>
  <si>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</si>
  <si>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</si>
  <si>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</si>
  <si>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</si>
  <si>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</si>
  <si>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</si>
  <si>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</si>
  <si>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</si>
  <si>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</si>
  <si>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</si>
  <si>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</si>
  <si>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</si>
  <si>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</si>
  <si>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</si>
  <si>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</si>
  <si>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</si>
  <si>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</si>
  <si>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</si>
  <si>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</si>
  <si>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</si>
  <si>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</si>
  <si>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</si>
  <si>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</si>
  <si>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</si>
  <si>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</si>
  <si>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</si>
  <si>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</si>
  <si>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</si>
  <si>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</si>
  <si>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</si>
  <si>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</si>
  <si>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</si>
  <si>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</si>
  <si>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</si>
  <si>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</si>
  <si>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</si>
  <si>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</si>
  <si>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</si>
  <si>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</si>
  <si>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</si>
  <si>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</si>
  <si>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</si>
  <si>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</si>
  <si>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</si>
  <si>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</si>
  <si>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</si>
  <si>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</si>
  <si>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</si>
  <si>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</si>
  <si>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</si>
  <si>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</si>
  <si>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</si>
  <si>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</si>
  <si>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</si>
  <si>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</si>
  <si>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</si>
  <si>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</si>
  <si>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</si>
  <si>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</si>
  <si>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</si>
  <si>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</si>
  <si>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</si>
  <si>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</si>
  <si>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</si>
  <si>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</si>
  <si>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</si>
  <si>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</si>
  <si>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</si>
  <si>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</si>
  <si>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</si>
  <si>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</si>
  <si>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</si>
  <si>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</si>
  <si>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</si>
  <si>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</si>
  <si>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</si>
  <si>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</si>
  <si>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</si>
  <si>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</si>
  <si>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</si>
  <si>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</si>
  <si>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</si>
  <si>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</si>
  <si>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</si>
  <si>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</si>
  <si>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</si>
  <si>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</si>
  <si>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</si>
  <si>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</si>
  <si>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</si>
  <si>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</si>
  <si>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</si>
  <si>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</si>
  <si>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</si>
  <si>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</si>
  <si>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</si>
  <si>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</si>
  <si>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</si>
  <si>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</si>
  <si>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</si>
  <si>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</si>
  <si>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</si>
  <si>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</si>
  <si>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</si>
  <si>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</si>
  <si>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</si>
  <si>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</si>
  <si>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</si>
  <si>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</si>
  <si>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</si>
  <si>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</si>
  <si>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</si>
  <si>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</si>
  <si>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</si>
  <si>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</si>
  <si>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</si>
  <si>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</si>
  <si>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</si>
  <si>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</si>
  <si>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</si>
  <si>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</si>
  <si>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</si>
  <si>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</si>
  <si>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</si>
  <si>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</si>
  <si>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</si>
  <si>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</si>
  <si>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</si>
  <si>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</si>
  <si>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</si>
  <si>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</si>
  <si>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ISFL</t>
  </si>
  <si>
    <t>TOPGAIN FINANCE PRIVATE LIMITED</t>
  </si>
  <si>
    <t>VIRAT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</si>
  <si>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</si>
  <si>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</si>
  <si>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</si>
  <si>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</si>
  <si>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</si>
  <si>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</si>
  <si>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</si>
  <si>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</si>
  <si>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</si>
  <si>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</si>
  <si>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</si>
  <si>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1428-1432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</si>
  <si>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</si>
  <si>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</si>
  <si>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</si>
  <si>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</si>
  <si>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</si>
  <si>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</si>
  <si>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</si>
  <si>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</si>
  <si>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</si>
  <si>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</si>
  <si>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ELLORATRAD</t>
  </si>
  <si>
    <t>IFL</t>
  </si>
  <si>
    <t>MEFCOMCAP</t>
  </si>
  <si>
    <t>SHALEEN TOSHNIWAL</t>
  </si>
  <si>
    <t>INVENTURE</t>
  </si>
  <si>
    <t>Inventure Gro &amp; Sec Ltd</t>
  </si>
  <si>
    <t>Profit of Rs.22.5/-</t>
  </si>
  <si>
    <t>3070-3120</t>
  </si>
  <si>
    <t>Profit of Rs.28/-</t>
  </si>
  <si>
    <t>ASIANPAINT FEB FUT</t>
  </si>
  <si>
    <t>3245-3255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</si>
  <si>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</si>
  <si>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</si>
  <si>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</si>
  <si>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</si>
  <si>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</si>
  <si>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</si>
  <si>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</si>
  <si>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291.50-292.5</t>
  </si>
  <si>
    <t>300-308</t>
  </si>
  <si>
    <t>Part profiit of Rs.460/-</t>
  </si>
  <si>
    <t>ARCFIN</t>
  </si>
  <si>
    <t>BIOGEN</t>
  </si>
  <si>
    <t>QUMIN PHARMA PRIVATE LIMITED</t>
  </si>
  <si>
    <t>GEMSI</t>
  </si>
  <si>
    <t>ASHIRWAD INVESTMENTS PRIVATE LIMITED .</t>
  </si>
  <si>
    <t>LABH SHARE AND STOCK PRIVATE LIMITED</t>
  </si>
  <si>
    <t>ANUBHAV CONSULTANCY SERVICES PRIVATE LIMITED</t>
  </si>
  <si>
    <t>INFRATRUST</t>
  </si>
  <si>
    <t>IIFL WEALTH PRIME LIMITED</t>
  </si>
  <si>
    <t>INNOVATIVE</t>
  </si>
  <si>
    <t>ANSHU MISHRA</t>
  </si>
  <si>
    <t>JOHNPHARMA</t>
  </si>
  <si>
    <t>EPITOME TRADING AND INVESTMENTS</t>
  </si>
  <si>
    <t>POOJA</t>
  </si>
  <si>
    <t>RAWEDGE</t>
  </si>
  <si>
    <t>SIMRAN</t>
  </si>
  <si>
    <t>SSTL</t>
  </si>
  <si>
    <t>BHAWSINGHKA COMMODITY BROKING PRIVATE LIMITED</t>
  </si>
  <si>
    <t>WITS</t>
  </si>
  <si>
    <t>ASLIND</t>
  </si>
  <si>
    <t>ASL Industries Limited</t>
  </si>
  <si>
    <t>HI GROWTH CORPORATE SERVICES PVT LTD</t>
  </si>
  <si>
    <t>MAWANASUG</t>
  </si>
  <si>
    <t>Mawana Sugars Limited</t>
  </si>
  <si>
    <t>SHREYANIND</t>
  </si>
  <si>
    <t>Shreyans Industries Ltd</t>
  </si>
  <si>
    <t>Profit of Rs.4/-</t>
  </si>
  <si>
    <t>NIFTY 17350 CE 17 FEB</t>
  </si>
  <si>
    <t>ABBOTINDIA FEB FUT</t>
  </si>
  <si>
    <t>1690-16980</t>
  </si>
  <si>
    <t>17500-17700</t>
  </si>
  <si>
    <t>BALKRISIND FEB FUT</t>
  </si>
  <si>
    <t>1990-2000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</si>
  <si>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</si>
  <si>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</si>
  <si>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</si>
  <si>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</si>
  <si>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</si>
  <si>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</si>
  <si>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</si>
  <si>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</si>
  <si>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</si>
  <si>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ALEXANDER</t>
  </si>
  <si>
    <t>HEMLATABEN ROHITKUMAR PANDYA</t>
  </si>
  <si>
    <t>ALFAVIO</t>
  </si>
  <si>
    <t>SADHNA MEDIA PRIVATE LIMITED</t>
  </si>
  <si>
    <t>NEXPACT LIMITED</t>
  </si>
  <si>
    <t>CHENFERRO</t>
  </si>
  <si>
    <t>CPML</t>
  </si>
  <si>
    <t>U S KUMAR</t>
  </si>
  <si>
    <t>CRESSAN</t>
  </si>
  <si>
    <t>PARAG COMMOSALES</t>
  </si>
  <si>
    <t>NARESHBHAI KHETAJI PURABIA</t>
  </si>
  <si>
    <t>AGRAWAL NIKUNJ</t>
  </si>
  <si>
    <t>JAIMIN KAILASH GUPTA</t>
  </si>
  <si>
    <t>BASAVARAJ CHANNAPPA MAHASHETTI</t>
  </si>
  <si>
    <t>RAMESH BHANDAPPA MUNNOLI</t>
  </si>
  <si>
    <t>SIDDAPPA VEERAPPA HAGARAGI</t>
  </si>
  <si>
    <t>GENSOL</t>
  </si>
  <si>
    <t>NEHA MOHIT JALAN</t>
  </si>
  <si>
    <t>GGL</t>
  </si>
  <si>
    <t>ANKUR KUMAR</t>
  </si>
  <si>
    <t>KIRTAN GOPALBHAI DHOLA</t>
  </si>
  <si>
    <t>RADHIKA AJAY MARUDA</t>
  </si>
  <si>
    <t>KUNALBHAI RAMESHBHAI DANTANI</t>
  </si>
  <si>
    <t>ATUL JASHWANTLAL SOLANKI</t>
  </si>
  <si>
    <t>JANUSCORP</t>
  </si>
  <si>
    <t>LEMON MANAGEMENT CONSULTANCY PRIVATE LIMITED</t>
  </si>
  <si>
    <t>RAJESHKUMAR RAMESHCHANDRA GUPTA</t>
  </si>
  <si>
    <t>KDML</t>
  </si>
  <si>
    <t>JYOTI RAKESH LAHOTI</t>
  </si>
  <si>
    <t>CLEAR WATER COMMODITIES PRIVATE LIMITED</t>
  </si>
  <si>
    <t>MASL</t>
  </si>
  <si>
    <t>RANJEETA CHOPRA</t>
  </si>
  <si>
    <t>MEGASTAR</t>
  </si>
  <si>
    <t>BEELINE MERCHANT BANKING PRIVATE LIMITED</t>
  </si>
  <si>
    <t>MFSINTRCRP</t>
  </si>
  <si>
    <t>HEMVIN INTIGRATED FINANCETED</t>
  </si>
  <si>
    <t>MNIL</t>
  </si>
  <si>
    <t>HIMANSHU RAJPUT</t>
  </si>
  <si>
    <t>RAJINDER PARSAD</t>
  </si>
  <si>
    <t>SITA RAM</t>
  </si>
  <si>
    <t>NATURAL</t>
  </si>
  <si>
    <t>JIGARKUMAR DAHYALAL PATEL</t>
  </si>
  <si>
    <t>MANISH RAMESHBHAI PATEL</t>
  </si>
  <si>
    <t>RIPALBEN DHARMIKKUMAR PARIKH</t>
  </si>
  <si>
    <t>PARSHWANA</t>
  </si>
  <si>
    <t>ADVAIT INVESTMENT</t>
  </si>
  <si>
    <t>TEJ JITENDRABHAI SHAH</t>
  </si>
  <si>
    <t>PHARMAID</t>
  </si>
  <si>
    <t>SUKHIL S MIRJI</t>
  </si>
  <si>
    <t>SHANKARAPPANAGARAJA VINAYA BABU</t>
  </si>
  <si>
    <t>HEMENDRA TULSIBHAI PATEL</t>
  </si>
  <si>
    <t>JAY HEMENDRA PATEL</t>
  </si>
  <si>
    <t>DIMPLE PATEL</t>
  </si>
  <si>
    <t>BIMAL KUMAR MONDAL</t>
  </si>
  <si>
    <t>HRISHIKESH VITHALANI</t>
  </si>
  <si>
    <t>TRANSPARENT SHARES LLP</t>
  </si>
  <si>
    <t>POOJAKUMARI HEMRAJSINH VAGHELA</t>
  </si>
  <si>
    <t>NIKUNJ STOCK BROKERS LIMITED</t>
  </si>
  <si>
    <t>SANTA GHOSH</t>
  </si>
  <si>
    <t>SUNRETAIL</t>
  </si>
  <si>
    <t>JAGADISH CHANDRA MANNA</t>
  </si>
  <si>
    <t>RADAR VISION LIMITED</t>
  </si>
  <si>
    <t>ASHISH MANOJ DOSHI</t>
  </si>
  <si>
    <t>DINESH DALICHAND VORA HUF</t>
  </si>
  <si>
    <t>ANMOL</t>
  </si>
  <si>
    <t>Anmol India Limited</t>
  </si>
  <si>
    <t>PRAMOD KUMAR SULTANIA &amp; SONS</t>
  </si>
  <si>
    <t>MAHASHALI TRADEWING LLP</t>
  </si>
  <si>
    <t>DIGJAMLMTD</t>
  </si>
  <si>
    <t>Digjam Ltd</t>
  </si>
  <si>
    <t>PRABHULAL LALLUBHAI PAREKH</t>
  </si>
  <si>
    <t>JYOTI PORTFOLIO LTD</t>
  </si>
  <si>
    <t>Innovative Tyres &amp; Tubes</t>
  </si>
  <si>
    <t>JAIN NITIN KANTILAL</t>
  </si>
  <si>
    <t>ADROIT FINANCIAL SERVICES PVT LTD</t>
  </si>
  <si>
    <t>IVP</t>
  </si>
  <si>
    <t>IVP Ltd.</t>
  </si>
  <si>
    <t>NK SECURITIES RESEARCH PRIVATE LIMITED</t>
  </si>
  <si>
    <t>SHARAD AGRAWAL</t>
  </si>
  <si>
    <t>MUSIGMA SECURITIES</t>
  </si>
  <si>
    <t>JALAN</t>
  </si>
  <si>
    <t>Jalan Transolu. India Ltd</t>
  </si>
  <si>
    <t>LUV  GUPTA</t>
  </si>
  <si>
    <t>SKG ASSETS AND HOLDINGS PRIVATE LIMITED</t>
  </si>
  <si>
    <t>LIBAS</t>
  </si>
  <si>
    <t>Libas Consu Products Ltd</t>
  </si>
  <si>
    <t>P S SHETH</t>
  </si>
  <si>
    <t>MARSHALL</t>
  </si>
  <si>
    <t>Marshall Machines Ltd</t>
  </si>
  <si>
    <t>JACOB ANU PRABHA</t>
  </si>
  <si>
    <t>GRAVITON RESEARCH CAPITAL LLP</t>
  </si>
  <si>
    <t>Megastar Foods Limited</t>
  </si>
  <si>
    <t>PRESSMN</t>
  </si>
  <si>
    <t>Nucent Finance Limited</t>
  </si>
  <si>
    <t>ARYAN MINING AND TRADING CORPORATION LTD</t>
  </si>
  <si>
    <t>DOVER COMMERCIALS PRIVATE LIMITED</t>
  </si>
  <si>
    <t>MASTER CAPITAL SERVICES LIMITED</t>
  </si>
  <si>
    <t>ANANT WEALTH CONSULTANTS PRIVATE LIMITED</t>
  </si>
  <si>
    <t>UNIVASTU</t>
  </si>
  <si>
    <t>Univastu India Limited</t>
  </si>
  <si>
    <t>NIRAJ RAJNIKANT SHAH</t>
  </si>
  <si>
    <t>ADVANIHOTR</t>
  </si>
  <si>
    <t>Advani Hotels &amp; Resorts (</t>
  </si>
  <si>
    <t>DELTA CORP LIMITED</t>
  </si>
  <si>
    <t>INDRANIL TRADERS LLP</t>
  </si>
  <si>
    <t>BRIGHT</t>
  </si>
  <si>
    <t>Bright Solar Limited</t>
  </si>
  <si>
    <t>PIYUSHKUMAR THUMAR</t>
  </si>
  <si>
    <t>VIMLA K</t>
  </si>
  <si>
    <t>ARDENT VENTURES LLP</t>
  </si>
  <si>
    <t>JAGDISH RAI GOYAL</t>
  </si>
  <si>
    <t>RIDHI  GOYAL</t>
  </si>
  <si>
    <t>SUCHANTI NIREN CHAND</t>
  </si>
  <si>
    <t>SUCHANTI NAVIN CHAND</t>
  </si>
  <si>
    <t>SAGARDEEP</t>
  </si>
  <si>
    <t>Sagardeep Alloys Limited</t>
  </si>
  <si>
    <t>PARMAR ASHOK DEVJIBHAI</t>
  </si>
  <si>
    <t>SBC</t>
  </si>
  <si>
    <t>SBC Exports Limited</t>
  </si>
  <si>
    <t>SAM REALTOWN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</si>
</sst>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5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6" borderId="21" xfId="0" applyFont="1" applyFill="1" applyBorder="1" applyAlignment="1"/>
    <xf numFmtId="167" fontId="1" fillId="27" borderId="2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/>
    </xf>
    <xf numFmtId="0" fontId="1" fillId="28" borderId="3" xfId="0" applyFont="1" applyFill="1" applyBorder="1" applyAlignment="1">
      <alignment horizontal="center"/>
    </xf>
    <xf numFmtId="2" fontId="1" fillId="28" borderId="1" xfId="0" applyNumberFormat="1" applyFont="1" applyFill="1" applyBorder="1" applyAlignment="1">
      <alignment horizontal="center" vertical="center" wrapText="1"/>
    </xf>
    <xf numFmtId="10" fontId="1" fillId="28" borderId="1" xfId="0" applyNumberFormat="1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/>
    </xf>
    <xf numFmtId="167" fontId="1" fillId="28" borderId="1" xfId="0" applyNumberFormat="1" applyFont="1" applyFill="1" applyBorder="1" applyAlignment="1">
      <alignment horizontal="center" vertical="center" wrapText="1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21" xfId="0" applyFont="1" applyFill="1" applyBorder="1" applyAlignment="1">
      <alignment horizontal="center" vertical="center"/>
    </xf>
    <xf numFmtId="15" fontId="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5" sqref="D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0" t="s">
        <v>16</v>
      </c>
      <c r="B9" s="472" t="s">
        <v>17</v>
      </c>
      <c r="C9" s="472" t="s">
        <v>18</v>
      </c>
      <c r="D9" s="472" t="s">
        <v>19</v>
      </c>
      <c r="E9" s="23" t="s">
        <v>20</v>
      </c>
      <c r="F9" s="23" t="s">
        <v>21</v>
      </c>
      <c r="G9" s="467" t="s">
        <v>22</v>
      </c>
      <c r="H9" s="468"/>
      <c r="I9" s="469"/>
      <c r="J9" s="467" t="s">
        <v>23</v>
      </c>
      <c r="K9" s="468"/>
      <c r="L9" s="469"/>
      <c r="M9" s="23"/>
      <c r="N9" s="24"/>
      <c r="O9" s="24"/>
      <c r="P9" s="24"/>
    </row>
    <row r="10" spans="1:16" ht="59.25" customHeight="1">
      <c r="A10" s="471"/>
      <c r="B10" s="473"/>
      <c r="C10" s="473"/>
      <c r="D10" s="4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17290.2</v>
      </c>
      <c r="F11" s="32">
        <v>17314.816666666669</v>
      </c>
      <c r="G11" s="33">
        <v>17192.733333333337</v>
      </c>
      <c r="H11" s="33">
        <v>17095.266666666666</v>
      </c>
      <c r="I11" s="33">
        <v>16973.183333333334</v>
      </c>
      <c r="J11" s="33">
        <v>17412.28333333334</v>
      </c>
      <c r="K11" s="33">
        <v>17534.366666666676</v>
      </c>
      <c r="L11" s="33">
        <v>17631.833333333343</v>
      </c>
      <c r="M11" s="34">
        <v>17436.900000000001</v>
      </c>
      <c r="N11" s="34">
        <v>17217.349999999999</v>
      </c>
      <c r="O11" s="35">
        <v>12383800</v>
      </c>
      <c r="P11" s="36">
        <v>3.743853094186933E-2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37502.85</v>
      </c>
      <c r="F12" s="37">
        <v>37675.01666666667</v>
      </c>
      <c r="G12" s="38">
        <v>37241.03333333334</v>
      </c>
      <c r="H12" s="38">
        <v>36979.216666666667</v>
      </c>
      <c r="I12" s="38">
        <v>36545.233333333337</v>
      </c>
      <c r="J12" s="38">
        <v>37936.833333333343</v>
      </c>
      <c r="K12" s="38">
        <v>38370.816666666666</v>
      </c>
      <c r="L12" s="38">
        <v>38632.633333333346</v>
      </c>
      <c r="M12" s="28">
        <v>38109</v>
      </c>
      <c r="N12" s="28">
        <v>37413.199999999997</v>
      </c>
      <c r="O12" s="39">
        <v>2294350</v>
      </c>
      <c r="P12" s="40">
        <v>-5.2087959759133211E-2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17425.3</v>
      </c>
      <c r="F13" s="37">
        <v>17500.183333333334</v>
      </c>
      <c r="G13" s="38">
        <v>17350.416666666668</v>
      </c>
      <c r="H13" s="38">
        <v>17275.533333333333</v>
      </c>
      <c r="I13" s="38">
        <v>17125.766666666666</v>
      </c>
      <c r="J13" s="38">
        <v>17575.066666666669</v>
      </c>
      <c r="K13" s="38">
        <v>17724.833333333332</v>
      </c>
      <c r="L13" s="38">
        <v>17799.716666666671</v>
      </c>
      <c r="M13" s="28">
        <v>17649.95</v>
      </c>
      <c r="N13" s="28">
        <v>17425.3</v>
      </c>
      <c r="O13" s="39">
        <v>3200</v>
      </c>
      <c r="P13" s="40">
        <v>0</v>
      </c>
    </row>
    <row r="14" spans="1:16" ht="12.75" customHeight="1">
      <c r="A14" s="28">
        <v>4</v>
      </c>
      <c r="B14" s="29" t="s">
        <v>35</v>
      </c>
      <c r="C14" s="30" t="s">
        <v>878</v>
      </c>
      <c r="D14" s="31">
        <v>44620</v>
      </c>
      <c r="E14" s="37">
        <v>7293.2</v>
      </c>
      <c r="F14" s="37">
        <v>7324.3499999999995</v>
      </c>
      <c r="G14" s="38">
        <v>7262.0499999999993</v>
      </c>
      <c r="H14" s="38">
        <v>7230.9</v>
      </c>
      <c r="I14" s="38">
        <v>7168.5999999999995</v>
      </c>
      <c r="J14" s="38">
        <v>7355.4999999999991</v>
      </c>
      <c r="K14" s="38">
        <v>7417.8</v>
      </c>
      <c r="L14" s="38">
        <v>7448.9499999999989</v>
      </c>
      <c r="M14" s="28">
        <v>7386.65</v>
      </c>
      <c r="N14" s="28">
        <v>7293.2</v>
      </c>
      <c r="O14" s="39">
        <v>2775</v>
      </c>
      <c r="P14" s="40">
        <v>2.7777777777777776E-2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974.2</v>
      </c>
      <c r="F15" s="37">
        <v>979.30000000000007</v>
      </c>
      <c r="G15" s="38">
        <v>965.65000000000009</v>
      </c>
      <c r="H15" s="38">
        <v>957.1</v>
      </c>
      <c r="I15" s="38">
        <v>943.45</v>
      </c>
      <c r="J15" s="38">
        <v>987.85000000000014</v>
      </c>
      <c r="K15" s="38">
        <v>1001.5</v>
      </c>
      <c r="L15" s="38">
        <v>1010.0500000000002</v>
      </c>
      <c r="M15" s="28">
        <v>992.95</v>
      </c>
      <c r="N15" s="28">
        <v>970.75</v>
      </c>
      <c r="O15" s="39">
        <v>2660500</v>
      </c>
      <c r="P15" s="40">
        <v>-3.9877300613496931E-2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16798.099999999999</v>
      </c>
      <c r="F16" s="37">
        <v>16849.833333333332</v>
      </c>
      <c r="G16" s="38">
        <v>16599.366666666665</v>
      </c>
      <c r="H16" s="38">
        <v>16400.633333333331</v>
      </c>
      <c r="I16" s="38">
        <v>16150.166666666664</v>
      </c>
      <c r="J16" s="38">
        <v>17048.566666666666</v>
      </c>
      <c r="K16" s="38">
        <v>17299.033333333333</v>
      </c>
      <c r="L16" s="38">
        <v>17497.766666666666</v>
      </c>
      <c r="M16" s="28">
        <v>17100.3</v>
      </c>
      <c r="N16" s="28">
        <v>16651.099999999999</v>
      </c>
      <c r="O16" s="39">
        <v>66000</v>
      </c>
      <c r="P16" s="40">
        <v>-8.636875704093128E-3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113.4</v>
      </c>
      <c r="F17" s="37">
        <v>116.73333333333335</v>
      </c>
      <c r="G17" s="38">
        <v>109.56666666666669</v>
      </c>
      <c r="H17" s="38">
        <v>105.73333333333335</v>
      </c>
      <c r="I17" s="38">
        <v>98.566666666666691</v>
      </c>
      <c r="J17" s="38">
        <v>120.56666666666669</v>
      </c>
      <c r="K17" s="38">
        <v>127.73333333333335</v>
      </c>
      <c r="L17" s="38">
        <v>131.56666666666669</v>
      </c>
      <c r="M17" s="28">
        <v>123.9</v>
      </c>
      <c r="N17" s="28">
        <v>112.9</v>
      </c>
      <c r="O17" s="39">
        <v>18040000</v>
      </c>
      <c r="P17" s="40">
        <v>1.5605647758236314E-2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274.14999999999998</v>
      </c>
      <c r="F18" s="37">
        <v>275.43333333333334</v>
      </c>
      <c r="G18" s="38">
        <v>270.86666666666667</v>
      </c>
      <c r="H18" s="38">
        <v>267.58333333333331</v>
      </c>
      <c r="I18" s="38">
        <v>263.01666666666665</v>
      </c>
      <c r="J18" s="38">
        <v>278.7166666666667</v>
      </c>
      <c r="K18" s="38">
        <v>283.28333333333342</v>
      </c>
      <c r="L18" s="38">
        <v>286.56666666666672</v>
      </c>
      <c r="M18" s="28">
        <v>280</v>
      </c>
      <c r="N18" s="28">
        <v>272.14999999999998</v>
      </c>
      <c r="O18" s="39">
        <v>14710800</v>
      </c>
      <c r="P18" s="40">
        <v>-5.6239015817223202E-3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2224.1999999999998</v>
      </c>
      <c r="F19" s="37">
        <v>2234.6333333333332</v>
      </c>
      <c r="G19" s="38">
        <v>2205.5666666666666</v>
      </c>
      <c r="H19" s="38">
        <v>2186.9333333333334</v>
      </c>
      <c r="I19" s="38">
        <v>2157.8666666666668</v>
      </c>
      <c r="J19" s="38">
        <v>2253.2666666666664</v>
      </c>
      <c r="K19" s="38">
        <v>2282.333333333333</v>
      </c>
      <c r="L19" s="38">
        <v>2300.9666666666662</v>
      </c>
      <c r="M19" s="28">
        <v>2263.6999999999998</v>
      </c>
      <c r="N19" s="28">
        <v>2216</v>
      </c>
      <c r="O19" s="39">
        <v>2157750</v>
      </c>
      <c r="P19" s="40">
        <v>-2.0540172492056287E-2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44620</v>
      </c>
      <c r="E20" s="37">
        <v>1730.3</v>
      </c>
      <c r="F20" s="37">
        <v>1738.6000000000001</v>
      </c>
      <c r="G20" s="38">
        <v>1714.2000000000003</v>
      </c>
      <c r="H20" s="38">
        <v>1698.1000000000001</v>
      </c>
      <c r="I20" s="38">
        <v>1673.7000000000003</v>
      </c>
      <c r="J20" s="38">
        <v>1754.7000000000003</v>
      </c>
      <c r="K20" s="38">
        <v>1779.1000000000004</v>
      </c>
      <c r="L20" s="38">
        <v>1795.2000000000003</v>
      </c>
      <c r="M20" s="28">
        <v>1763</v>
      </c>
      <c r="N20" s="28">
        <v>1722.5</v>
      </c>
      <c r="O20" s="39">
        <v>21114500</v>
      </c>
      <c r="P20" s="40">
        <v>-5.2061248527679625E-3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735.55</v>
      </c>
      <c r="F21" s="37">
        <v>738.18333333333339</v>
      </c>
      <c r="G21" s="38">
        <v>729.91666666666674</v>
      </c>
      <c r="H21" s="38">
        <v>724.2833333333333</v>
      </c>
      <c r="I21" s="38">
        <v>716.01666666666665</v>
      </c>
      <c r="J21" s="38">
        <v>743.81666666666683</v>
      </c>
      <c r="K21" s="38">
        <v>752.08333333333348</v>
      </c>
      <c r="L21" s="38">
        <v>757.71666666666692</v>
      </c>
      <c r="M21" s="28">
        <v>746.45</v>
      </c>
      <c r="N21" s="28">
        <v>732.55</v>
      </c>
      <c r="O21" s="39">
        <v>88772500</v>
      </c>
      <c r="P21" s="40">
        <v>5.8209525967680255E-3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3374.6</v>
      </c>
      <c r="F22" s="37">
        <v>3366.1166666666668</v>
      </c>
      <c r="G22" s="38">
        <v>3336.4833333333336</v>
      </c>
      <c r="H22" s="38">
        <v>3298.3666666666668</v>
      </c>
      <c r="I22" s="38">
        <v>3268.7333333333336</v>
      </c>
      <c r="J22" s="38">
        <v>3404.2333333333336</v>
      </c>
      <c r="K22" s="38">
        <v>3433.8666666666668</v>
      </c>
      <c r="L22" s="38">
        <v>3471.9833333333336</v>
      </c>
      <c r="M22" s="28">
        <v>3395.75</v>
      </c>
      <c r="N22" s="28">
        <v>3328</v>
      </c>
      <c r="O22" s="39">
        <v>328600</v>
      </c>
      <c r="P22" s="40">
        <v>-9.6443640747438213E-3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597.1</v>
      </c>
      <c r="F23" s="37">
        <v>600.6</v>
      </c>
      <c r="G23" s="38">
        <v>592.55000000000007</v>
      </c>
      <c r="H23" s="38">
        <v>588</v>
      </c>
      <c r="I23" s="38">
        <v>579.95000000000005</v>
      </c>
      <c r="J23" s="38">
        <v>605.15000000000009</v>
      </c>
      <c r="K23" s="38">
        <v>613.20000000000005</v>
      </c>
      <c r="L23" s="38">
        <v>617.75000000000011</v>
      </c>
      <c r="M23" s="28">
        <v>608.65</v>
      </c>
      <c r="N23" s="28">
        <v>596.04999999999995</v>
      </c>
      <c r="O23" s="39">
        <v>8914000</v>
      </c>
      <c r="P23" s="40">
        <v>1.1460342675592873E-2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359.9</v>
      </c>
      <c r="F24" s="37">
        <v>360.7833333333333</v>
      </c>
      <c r="G24" s="38">
        <v>356.71666666666658</v>
      </c>
      <c r="H24" s="38">
        <v>353.5333333333333</v>
      </c>
      <c r="I24" s="38">
        <v>349.46666666666658</v>
      </c>
      <c r="J24" s="38">
        <v>363.96666666666658</v>
      </c>
      <c r="K24" s="38">
        <v>368.0333333333333</v>
      </c>
      <c r="L24" s="38">
        <v>371.21666666666658</v>
      </c>
      <c r="M24" s="28">
        <v>364.85</v>
      </c>
      <c r="N24" s="28">
        <v>357.6</v>
      </c>
      <c r="O24" s="39">
        <v>18279000</v>
      </c>
      <c r="P24" s="40">
        <v>0.18598540145985401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715.35</v>
      </c>
      <c r="F25" s="37">
        <v>722.98333333333323</v>
      </c>
      <c r="G25" s="38">
        <v>705.91666666666652</v>
      </c>
      <c r="H25" s="38">
        <v>696.48333333333323</v>
      </c>
      <c r="I25" s="38">
        <v>679.41666666666652</v>
      </c>
      <c r="J25" s="38">
        <v>732.41666666666652</v>
      </c>
      <c r="K25" s="38">
        <v>749.48333333333335</v>
      </c>
      <c r="L25" s="38">
        <v>758.91666666666652</v>
      </c>
      <c r="M25" s="28">
        <v>740.05</v>
      </c>
      <c r="N25" s="28">
        <v>713.55</v>
      </c>
      <c r="O25" s="39">
        <v>2048200</v>
      </c>
      <c r="P25" s="40">
        <v>6.3613231552162849E-2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4562.7</v>
      </c>
      <c r="F26" s="37">
        <v>4591.6500000000005</v>
      </c>
      <c r="G26" s="38">
        <v>4519.6000000000013</v>
      </c>
      <c r="H26" s="38">
        <v>4476.5000000000009</v>
      </c>
      <c r="I26" s="38">
        <v>4404.4500000000016</v>
      </c>
      <c r="J26" s="38">
        <v>4634.7500000000009</v>
      </c>
      <c r="K26" s="38">
        <v>4706.8</v>
      </c>
      <c r="L26" s="38">
        <v>4749.9000000000005</v>
      </c>
      <c r="M26" s="28">
        <v>4663.7</v>
      </c>
      <c r="N26" s="28">
        <v>4548.55</v>
      </c>
      <c r="O26" s="39">
        <v>2561250</v>
      </c>
      <c r="P26" s="40">
        <v>2.4408103490358799E-4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44620</v>
      </c>
      <c r="E27" s="37">
        <v>213.8</v>
      </c>
      <c r="F27" s="37">
        <v>214.51666666666665</v>
      </c>
      <c r="G27" s="38">
        <v>211.83333333333331</v>
      </c>
      <c r="H27" s="38">
        <v>209.86666666666667</v>
      </c>
      <c r="I27" s="38">
        <v>207.18333333333334</v>
      </c>
      <c r="J27" s="38">
        <v>216.48333333333329</v>
      </c>
      <c r="K27" s="38">
        <v>219.16666666666663</v>
      </c>
      <c r="L27" s="38">
        <v>221.13333333333327</v>
      </c>
      <c r="M27" s="28">
        <v>217.2</v>
      </c>
      <c r="N27" s="28">
        <v>212.55</v>
      </c>
      <c r="O27" s="39">
        <v>13120000</v>
      </c>
      <c r="P27" s="40">
        <v>-2.5621982918678055E-2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127.2</v>
      </c>
      <c r="F28" s="37">
        <v>127.76666666666665</v>
      </c>
      <c r="G28" s="38">
        <v>125.5333333333333</v>
      </c>
      <c r="H28" s="38">
        <v>123.86666666666665</v>
      </c>
      <c r="I28" s="38">
        <v>121.6333333333333</v>
      </c>
      <c r="J28" s="38">
        <v>129.43333333333331</v>
      </c>
      <c r="K28" s="38">
        <v>131.66666666666666</v>
      </c>
      <c r="L28" s="38">
        <v>133.33333333333331</v>
      </c>
      <c r="M28" s="28">
        <v>130</v>
      </c>
      <c r="N28" s="28">
        <v>126.1</v>
      </c>
      <c r="O28" s="39">
        <v>34132500</v>
      </c>
      <c r="P28" s="40">
        <v>7.7874094074179334E-2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3262</v>
      </c>
      <c r="F29" s="37">
        <v>3263.6833333333329</v>
      </c>
      <c r="G29" s="38">
        <v>3235.3666666666659</v>
      </c>
      <c r="H29" s="38">
        <v>3208.7333333333331</v>
      </c>
      <c r="I29" s="38">
        <v>3180.4166666666661</v>
      </c>
      <c r="J29" s="38">
        <v>3290.3166666666657</v>
      </c>
      <c r="K29" s="38">
        <v>3318.6333333333323</v>
      </c>
      <c r="L29" s="38">
        <v>3345.2666666666655</v>
      </c>
      <c r="M29" s="28">
        <v>3292</v>
      </c>
      <c r="N29" s="28">
        <v>3237.05</v>
      </c>
      <c r="O29" s="39">
        <v>3855600</v>
      </c>
      <c r="P29" s="40">
        <v>1.9797659194604245E-2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1881.15</v>
      </c>
      <c r="F30" s="37">
        <v>1895.4333333333334</v>
      </c>
      <c r="G30" s="38">
        <v>1854.8666666666668</v>
      </c>
      <c r="H30" s="38">
        <v>1828.5833333333335</v>
      </c>
      <c r="I30" s="38">
        <v>1788.0166666666669</v>
      </c>
      <c r="J30" s="38">
        <v>1921.7166666666667</v>
      </c>
      <c r="K30" s="38">
        <v>1962.2833333333333</v>
      </c>
      <c r="L30" s="38">
        <v>1988.5666666666666</v>
      </c>
      <c r="M30" s="28">
        <v>1936</v>
      </c>
      <c r="N30" s="28">
        <v>1869.15</v>
      </c>
      <c r="O30" s="39">
        <v>1196800</v>
      </c>
      <c r="P30" s="40">
        <v>3.0791094268119375E-2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9156.5499999999993</v>
      </c>
      <c r="F31" s="37">
        <v>9212.5</v>
      </c>
      <c r="G31" s="38">
        <v>9046.0499999999993</v>
      </c>
      <c r="H31" s="38">
        <v>8935.5499999999993</v>
      </c>
      <c r="I31" s="38">
        <v>8769.0999999999985</v>
      </c>
      <c r="J31" s="38">
        <v>9323</v>
      </c>
      <c r="K31" s="38">
        <v>9489.4500000000007</v>
      </c>
      <c r="L31" s="38">
        <v>9599.9500000000007</v>
      </c>
      <c r="M31" s="28">
        <v>9378.9500000000007</v>
      </c>
      <c r="N31" s="28">
        <v>9102</v>
      </c>
      <c r="O31" s="39">
        <v>149400</v>
      </c>
      <c r="P31" s="40">
        <v>7.5593952483801297E-2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1265.05</v>
      </c>
      <c r="F32" s="37">
        <v>1271.1000000000001</v>
      </c>
      <c r="G32" s="38">
        <v>1246.0000000000002</v>
      </c>
      <c r="H32" s="38">
        <v>1226.95</v>
      </c>
      <c r="I32" s="38">
        <v>1201.8500000000001</v>
      </c>
      <c r="J32" s="38">
        <v>1290.1500000000003</v>
      </c>
      <c r="K32" s="38">
        <v>1315.2500000000002</v>
      </c>
      <c r="L32" s="38">
        <v>1334.3000000000004</v>
      </c>
      <c r="M32" s="28">
        <v>1296.2</v>
      </c>
      <c r="N32" s="28">
        <v>1252.05</v>
      </c>
      <c r="O32" s="39">
        <v>2887000</v>
      </c>
      <c r="P32" s="40">
        <v>-1.5347885402455661E-2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673.85</v>
      </c>
      <c r="F33" s="37">
        <v>679.56666666666661</v>
      </c>
      <c r="G33" s="38">
        <v>666.13333333333321</v>
      </c>
      <c r="H33" s="38">
        <v>658.41666666666663</v>
      </c>
      <c r="I33" s="38">
        <v>644.98333333333323</v>
      </c>
      <c r="J33" s="38">
        <v>687.28333333333319</v>
      </c>
      <c r="K33" s="38">
        <v>700.71666666666658</v>
      </c>
      <c r="L33" s="38">
        <v>708.43333333333317</v>
      </c>
      <c r="M33" s="28">
        <v>693</v>
      </c>
      <c r="N33" s="28">
        <v>671.85</v>
      </c>
      <c r="O33" s="39">
        <v>13338000</v>
      </c>
      <c r="P33" s="40">
        <v>1.0511960906869709E-2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783.65</v>
      </c>
      <c r="F34" s="37">
        <v>789.33333333333337</v>
      </c>
      <c r="G34" s="38">
        <v>776.26666666666677</v>
      </c>
      <c r="H34" s="38">
        <v>768.88333333333344</v>
      </c>
      <c r="I34" s="38">
        <v>755.81666666666683</v>
      </c>
      <c r="J34" s="38">
        <v>796.7166666666667</v>
      </c>
      <c r="K34" s="38">
        <v>809.7833333333333</v>
      </c>
      <c r="L34" s="38">
        <v>817.16666666666663</v>
      </c>
      <c r="M34" s="28">
        <v>802.4</v>
      </c>
      <c r="N34" s="28">
        <v>781.95</v>
      </c>
      <c r="O34" s="39">
        <v>38174400</v>
      </c>
      <c r="P34" s="40">
        <v>-2.2522660931018589E-2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3602.15</v>
      </c>
      <c r="F35" s="37">
        <v>3619.0833333333335</v>
      </c>
      <c r="G35" s="38">
        <v>3577.166666666667</v>
      </c>
      <c r="H35" s="38">
        <v>3552.1833333333334</v>
      </c>
      <c r="I35" s="38">
        <v>3510.2666666666669</v>
      </c>
      <c r="J35" s="38">
        <v>3644.0666666666671</v>
      </c>
      <c r="K35" s="38">
        <v>3685.983333333334</v>
      </c>
      <c r="L35" s="38">
        <v>3710.9666666666672</v>
      </c>
      <c r="M35" s="28">
        <v>3661</v>
      </c>
      <c r="N35" s="28">
        <v>3594.1</v>
      </c>
      <c r="O35" s="39">
        <v>2144750</v>
      </c>
      <c r="P35" s="40">
        <v>1.779570530312018E-2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16176.25</v>
      </c>
      <c r="F36" s="37">
        <v>16220.583333333334</v>
      </c>
      <c r="G36" s="38">
        <v>16020.266666666666</v>
      </c>
      <c r="H36" s="38">
        <v>15864.283333333333</v>
      </c>
      <c r="I36" s="38">
        <v>15663.966666666665</v>
      </c>
      <c r="J36" s="38">
        <v>16376.566666666668</v>
      </c>
      <c r="K36" s="38">
        <v>16576.883333333339</v>
      </c>
      <c r="L36" s="38">
        <v>16732.866666666669</v>
      </c>
      <c r="M36" s="28">
        <v>16420.900000000001</v>
      </c>
      <c r="N36" s="28">
        <v>16064.6</v>
      </c>
      <c r="O36" s="39">
        <v>683800</v>
      </c>
      <c r="P36" s="40">
        <v>-1.0419681620839363E-2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7073.5</v>
      </c>
      <c r="F37" s="37">
        <v>7062.3666666666659</v>
      </c>
      <c r="G37" s="38">
        <v>6996.2333333333318</v>
      </c>
      <c r="H37" s="38">
        <v>6918.9666666666662</v>
      </c>
      <c r="I37" s="38">
        <v>6852.8333333333321</v>
      </c>
      <c r="J37" s="38">
        <v>7139.6333333333314</v>
      </c>
      <c r="K37" s="38">
        <v>7205.7666666666646</v>
      </c>
      <c r="L37" s="38">
        <v>7283.033333333331</v>
      </c>
      <c r="M37" s="28">
        <v>7128.5</v>
      </c>
      <c r="N37" s="28">
        <v>6985.1</v>
      </c>
      <c r="O37" s="39">
        <v>4473500</v>
      </c>
      <c r="P37" s="40">
        <v>-3.2585990809079514E-3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1996.25</v>
      </c>
      <c r="F38" s="37">
        <v>2004.1833333333334</v>
      </c>
      <c r="G38" s="38">
        <v>1963.3166666666668</v>
      </c>
      <c r="H38" s="38">
        <v>1930.3833333333334</v>
      </c>
      <c r="I38" s="38">
        <v>1889.5166666666669</v>
      </c>
      <c r="J38" s="38">
        <v>2037.1166666666668</v>
      </c>
      <c r="K38" s="38">
        <v>2077.9833333333336</v>
      </c>
      <c r="L38" s="38">
        <v>2110.916666666667</v>
      </c>
      <c r="M38" s="28">
        <v>2045.05</v>
      </c>
      <c r="N38" s="28">
        <v>1971.25</v>
      </c>
      <c r="O38" s="39">
        <v>1464600</v>
      </c>
      <c r="P38" s="40">
        <v>4.6890636168691921E-2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407.7</v>
      </c>
      <c r="F39" s="37">
        <v>410.09999999999997</v>
      </c>
      <c r="G39" s="38">
        <v>403.29999999999995</v>
      </c>
      <c r="H39" s="38">
        <v>398.9</v>
      </c>
      <c r="I39" s="38">
        <v>392.09999999999997</v>
      </c>
      <c r="J39" s="38">
        <v>414.49999999999994</v>
      </c>
      <c r="K39" s="38">
        <v>421.3</v>
      </c>
      <c r="L39" s="38">
        <v>425.69999999999993</v>
      </c>
      <c r="M39" s="28">
        <v>416.9</v>
      </c>
      <c r="N39" s="28">
        <v>405.7</v>
      </c>
      <c r="O39" s="39">
        <v>7185600</v>
      </c>
      <c r="P39" s="40">
        <v>-7.9522862823061622E-3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321.64999999999998</v>
      </c>
      <c r="F40" s="37">
        <v>323.25</v>
      </c>
      <c r="G40" s="38">
        <v>318.89999999999998</v>
      </c>
      <c r="H40" s="38">
        <v>316.14999999999998</v>
      </c>
      <c r="I40" s="38">
        <v>311.79999999999995</v>
      </c>
      <c r="J40" s="38">
        <v>326</v>
      </c>
      <c r="K40" s="38">
        <v>330.35</v>
      </c>
      <c r="L40" s="38">
        <v>333.1</v>
      </c>
      <c r="M40" s="28">
        <v>327.60000000000002</v>
      </c>
      <c r="N40" s="28">
        <v>320.5</v>
      </c>
      <c r="O40" s="39">
        <v>20840400</v>
      </c>
      <c r="P40" s="40">
        <v>5.2092377148810556E-3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105.65</v>
      </c>
      <c r="F41" s="37">
        <v>106.41666666666667</v>
      </c>
      <c r="G41" s="38">
        <v>104.53333333333335</v>
      </c>
      <c r="H41" s="38">
        <v>103.41666666666667</v>
      </c>
      <c r="I41" s="38">
        <v>101.53333333333335</v>
      </c>
      <c r="J41" s="38">
        <v>107.53333333333335</v>
      </c>
      <c r="K41" s="38">
        <v>109.41666666666667</v>
      </c>
      <c r="L41" s="38">
        <v>110.53333333333335</v>
      </c>
      <c r="M41" s="28">
        <v>108.3</v>
      </c>
      <c r="N41" s="28">
        <v>105.3</v>
      </c>
      <c r="O41" s="39">
        <v>132338700</v>
      </c>
      <c r="P41" s="40">
        <v>6.2272039854105506E-3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1911.8</v>
      </c>
      <c r="F42" s="37">
        <v>1916.9166666666667</v>
      </c>
      <c r="G42" s="38">
        <v>1891.9333333333334</v>
      </c>
      <c r="H42" s="38">
        <v>1872.0666666666666</v>
      </c>
      <c r="I42" s="38">
        <v>1847.0833333333333</v>
      </c>
      <c r="J42" s="38">
        <v>1936.7833333333335</v>
      </c>
      <c r="K42" s="38">
        <v>1961.7666666666667</v>
      </c>
      <c r="L42" s="38">
        <v>1981.6333333333337</v>
      </c>
      <c r="M42" s="28">
        <v>1941.9</v>
      </c>
      <c r="N42" s="28">
        <v>1897.05</v>
      </c>
      <c r="O42" s="39">
        <v>1571350</v>
      </c>
      <c r="P42" s="40">
        <v>-1.7470300489168414E-3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200.85</v>
      </c>
      <c r="F43" s="37">
        <v>201.20000000000002</v>
      </c>
      <c r="G43" s="38">
        <v>198.05000000000004</v>
      </c>
      <c r="H43" s="38">
        <v>195.25000000000003</v>
      </c>
      <c r="I43" s="38">
        <v>192.10000000000005</v>
      </c>
      <c r="J43" s="38">
        <v>204.00000000000003</v>
      </c>
      <c r="K43" s="38">
        <v>207.15</v>
      </c>
      <c r="L43" s="38">
        <v>209.95000000000002</v>
      </c>
      <c r="M43" s="28">
        <v>204.35</v>
      </c>
      <c r="N43" s="28">
        <v>198.4</v>
      </c>
      <c r="O43" s="39">
        <v>32197400</v>
      </c>
      <c r="P43" s="40">
        <v>-3.0216321391782076E-2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726</v>
      </c>
      <c r="F44" s="37">
        <v>725.2833333333333</v>
      </c>
      <c r="G44" s="38">
        <v>718.71666666666658</v>
      </c>
      <c r="H44" s="38">
        <v>711.43333333333328</v>
      </c>
      <c r="I44" s="38">
        <v>704.86666666666656</v>
      </c>
      <c r="J44" s="38">
        <v>732.56666666666661</v>
      </c>
      <c r="K44" s="38">
        <v>739.13333333333321</v>
      </c>
      <c r="L44" s="38">
        <v>746.41666666666663</v>
      </c>
      <c r="M44" s="28">
        <v>731.85</v>
      </c>
      <c r="N44" s="28">
        <v>718</v>
      </c>
      <c r="O44" s="39">
        <v>4549600</v>
      </c>
      <c r="P44" s="40">
        <v>-3.1332851289467343E-3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704.05</v>
      </c>
      <c r="F45" s="37">
        <v>711.58333333333337</v>
      </c>
      <c r="G45" s="38">
        <v>694.2166666666667</v>
      </c>
      <c r="H45" s="38">
        <v>684.38333333333333</v>
      </c>
      <c r="I45" s="38">
        <v>667.01666666666665</v>
      </c>
      <c r="J45" s="38">
        <v>721.41666666666674</v>
      </c>
      <c r="K45" s="38">
        <v>738.7833333333333</v>
      </c>
      <c r="L45" s="38">
        <v>748.61666666666679</v>
      </c>
      <c r="M45" s="28">
        <v>728.95</v>
      </c>
      <c r="N45" s="28">
        <v>701.75</v>
      </c>
      <c r="O45" s="39">
        <v>5896500</v>
      </c>
      <c r="P45" s="40">
        <v>3.7340018472093943E-2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717.6</v>
      </c>
      <c r="F46" s="37">
        <v>719.88333333333333</v>
      </c>
      <c r="G46" s="38">
        <v>712.4666666666667</v>
      </c>
      <c r="H46" s="38">
        <v>707.33333333333337</v>
      </c>
      <c r="I46" s="38">
        <v>699.91666666666674</v>
      </c>
      <c r="J46" s="38">
        <v>725.01666666666665</v>
      </c>
      <c r="K46" s="38">
        <v>732.43333333333339</v>
      </c>
      <c r="L46" s="38">
        <v>737.56666666666661</v>
      </c>
      <c r="M46" s="28">
        <v>727.3</v>
      </c>
      <c r="N46" s="28">
        <v>714.75</v>
      </c>
      <c r="O46" s="39">
        <v>56604800</v>
      </c>
      <c r="P46" s="40">
        <v>2.0685827685373607E-3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54.35</v>
      </c>
      <c r="F47" s="37">
        <v>55</v>
      </c>
      <c r="G47" s="38">
        <v>53.55</v>
      </c>
      <c r="H47" s="38">
        <v>52.75</v>
      </c>
      <c r="I47" s="38">
        <v>51.3</v>
      </c>
      <c r="J47" s="38">
        <v>55.8</v>
      </c>
      <c r="K47" s="38">
        <v>57.25</v>
      </c>
      <c r="L47" s="38">
        <v>58.05</v>
      </c>
      <c r="M47" s="28">
        <v>56.45</v>
      </c>
      <c r="N47" s="28">
        <v>54.2</v>
      </c>
      <c r="O47" s="39">
        <v>131355000</v>
      </c>
      <c r="P47" s="40">
        <v>7.8727257049236873E-2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396.35</v>
      </c>
      <c r="F48" s="37">
        <v>399.86666666666673</v>
      </c>
      <c r="G48" s="38">
        <v>390.18333333333345</v>
      </c>
      <c r="H48" s="38">
        <v>384.01666666666671</v>
      </c>
      <c r="I48" s="38">
        <v>374.33333333333343</v>
      </c>
      <c r="J48" s="38">
        <v>406.03333333333347</v>
      </c>
      <c r="K48" s="38">
        <v>415.71666666666675</v>
      </c>
      <c r="L48" s="38">
        <v>421.8833333333335</v>
      </c>
      <c r="M48" s="28">
        <v>409.55</v>
      </c>
      <c r="N48" s="28">
        <v>393.7</v>
      </c>
      <c r="O48" s="39">
        <v>12919100</v>
      </c>
      <c r="P48" s="40">
        <v>-2.0575414123801219E-2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16005.7</v>
      </c>
      <c r="F49" s="37">
        <v>16041.949999999999</v>
      </c>
      <c r="G49" s="38">
        <v>15904.249999999998</v>
      </c>
      <c r="H49" s="38">
        <v>15802.8</v>
      </c>
      <c r="I49" s="38">
        <v>15665.099999999999</v>
      </c>
      <c r="J49" s="38">
        <v>16143.399999999998</v>
      </c>
      <c r="K49" s="38">
        <v>16281.099999999999</v>
      </c>
      <c r="L49" s="38">
        <v>16382.549999999997</v>
      </c>
      <c r="M49" s="28">
        <v>16179.65</v>
      </c>
      <c r="N49" s="28">
        <v>15940.5</v>
      </c>
      <c r="O49" s="39">
        <v>156250</v>
      </c>
      <c r="P49" s="40">
        <v>1.7583848909150115E-2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372.8</v>
      </c>
      <c r="F50" s="37">
        <v>373.4666666666667</v>
      </c>
      <c r="G50" s="38">
        <v>369.98333333333341</v>
      </c>
      <c r="H50" s="38">
        <v>367.16666666666669</v>
      </c>
      <c r="I50" s="38">
        <v>363.68333333333339</v>
      </c>
      <c r="J50" s="38">
        <v>376.28333333333342</v>
      </c>
      <c r="K50" s="38">
        <v>379.76666666666677</v>
      </c>
      <c r="L50" s="38">
        <v>382.58333333333343</v>
      </c>
      <c r="M50" s="28">
        <v>376.95</v>
      </c>
      <c r="N50" s="28">
        <v>370.65</v>
      </c>
      <c r="O50" s="39">
        <v>26103600</v>
      </c>
      <c r="P50" s="40">
        <v>-2.7574796635874808E-4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3469.7</v>
      </c>
      <c r="F51" s="37">
        <v>3463.1833333333329</v>
      </c>
      <c r="G51" s="38">
        <v>3444.3666666666659</v>
      </c>
      <c r="H51" s="38">
        <v>3419.0333333333328</v>
      </c>
      <c r="I51" s="38">
        <v>3400.2166666666658</v>
      </c>
      <c r="J51" s="38">
        <v>3488.516666666666</v>
      </c>
      <c r="K51" s="38">
        <v>3507.3333333333326</v>
      </c>
      <c r="L51" s="38">
        <v>3532.6666666666661</v>
      </c>
      <c r="M51" s="28">
        <v>3482</v>
      </c>
      <c r="N51" s="28">
        <v>3437.85</v>
      </c>
      <c r="O51" s="39">
        <v>1358400</v>
      </c>
      <c r="P51" s="40">
        <v>6.8188556181440858E-3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439.05</v>
      </c>
      <c r="F52" s="37">
        <v>441.73333333333329</v>
      </c>
      <c r="G52" s="38">
        <v>433.46666666666658</v>
      </c>
      <c r="H52" s="38">
        <v>427.88333333333327</v>
      </c>
      <c r="I52" s="38">
        <v>419.61666666666656</v>
      </c>
      <c r="J52" s="38">
        <v>447.31666666666661</v>
      </c>
      <c r="K52" s="38">
        <v>455.58333333333337</v>
      </c>
      <c r="L52" s="38">
        <v>461.16666666666663</v>
      </c>
      <c r="M52" s="28">
        <v>450</v>
      </c>
      <c r="N52" s="28">
        <v>436.15</v>
      </c>
      <c r="O52" s="39">
        <v>4508400</v>
      </c>
      <c r="P52" s="40">
        <v>-3.9867109634551492E-2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382.6</v>
      </c>
      <c r="F53" s="37">
        <v>383.61666666666662</v>
      </c>
      <c r="G53" s="38">
        <v>379.98333333333323</v>
      </c>
      <c r="H53" s="38">
        <v>377.36666666666662</v>
      </c>
      <c r="I53" s="38">
        <v>373.73333333333323</v>
      </c>
      <c r="J53" s="38">
        <v>386.23333333333323</v>
      </c>
      <c r="K53" s="38">
        <v>389.86666666666656</v>
      </c>
      <c r="L53" s="38">
        <v>392.48333333333323</v>
      </c>
      <c r="M53" s="28">
        <v>387.25</v>
      </c>
      <c r="N53" s="28">
        <v>381</v>
      </c>
      <c r="O53" s="39">
        <v>22366300</v>
      </c>
      <c r="P53" s="40">
        <v>-9.826561194909841E-4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239.25</v>
      </c>
      <c r="F54" s="37">
        <v>241.53333333333333</v>
      </c>
      <c r="G54" s="38">
        <v>236.51666666666665</v>
      </c>
      <c r="H54" s="38">
        <v>233.78333333333333</v>
      </c>
      <c r="I54" s="38">
        <v>228.76666666666665</v>
      </c>
      <c r="J54" s="38">
        <v>244.26666666666665</v>
      </c>
      <c r="K54" s="38">
        <v>249.28333333333336</v>
      </c>
      <c r="L54" s="38">
        <v>252.01666666666665</v>
      </c>
      <c r="M54" s="28">
        <v>246.55</v>
      </c>
      <c r="N54" s="28">
        <v>238.8</v>
      </c>
      <c r="O54" s="39">
        <v>45230400</v>
      </c>
      <c r="P54" s="40">
        <v>2.3835716905023837E-2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608</v>
      </c>
      <c r="F55" s="37">
        <v>612.65</v>
      </c>
      <c r="G55" s="38">
        <v>600.34999999999991</v>
      </c>
      <c r="H55" s="38">
        <v>592.69999999999993</v>
      </c>
      <c r="I55" s="38">
        <v>580.39999999999986</v>
      </c>
      <c r="J55" s="38">
        <v>620.29999999999995</v>
      </c>
      <c r="K55" s="38">
        <v>632.59999999999991</v>
      </c>
      <c r="L55" s="38">
        <v>640.25</v>
      </c>
      <c r="M55" s="28">
        <v>624.95000000000005</v>
      </c>
      <c r="N55" s="28">
        <v>605</v>
      </c>
      <c r="O55" s="39">
        <v>3472950</v>
      </c>
      <c r="P55" s="40">
        <v>4.9189985272459498E-2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393</v>
      </c>
      <c r="F56" s="37">
        <v>393.91666666666669</v>
      </c>
      <c r="G56" s="38">
        <v>389.43333333333339</v>
      </c>
      <c r="H56" s="38">
        <v>385.86666666666673</v>
      </c>
      <c r="I56" s="38">
        <v>381.38333333333344</v>
      </c>
      <c r="J56" s="38">
        <v>397.48333333333335</v>
      </c>
      <c r="K56" s="38">
        <v>401.96666666666658</v>
      </c>
      <c r="L56" s="38">
        <v>405.5333333333333</v>
      </c>
      <c r="M56" s="28">
        <v>398.4</v>
      </c>
      <c r="N56" s="28">
        <v>390.35</v>
      </c>
      <c r="O56" s="39">
        <v>2737500</v>
      </c>
      <c r="P56" s="40">
        <v>-4.0483701366982122E-2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675.45</v>
      </c>
      <c r="F57" s="37">
        <v>673.75</v>
      </c>
      <c r="G57" s="38">
        <v>667.7</v>
      </c>
      <c r="H57" s="38">
        <v>659.95</v>
      </c>
      <c r="I57" s="38">
        <v>653.90000000000009</v>
      </c>
      <c r="J57" s="38">
        <v>681.5</v>
      </c>
      <c r="K57" s="38">
        <v>687.55</v>
      </c>
      <c r="L57" s="38">
        <v>695.3</v>
      </c>
      <c r="M57" s="28">
        <v>679.8</v>
      </c>
      <c r="N57" s="28">
        <v>666</v>
      </c>
      <c r="O57" s="39">
        <v>8716250</v>
      </c>
      <c r="P57" s="40">
        <v>-8.2491821931446451E-3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927.1</v>
      </c>
      <c r="F58" s="37">
        <v>935.28333333333342</v>
      </c>
      <c r="G58" s="38">
        <v>917.11666666666679</v>
      </c>
      <c r="H58" s="38">
        <v>907.13333333333333</v>
      </c>
      <c r="I58" s="38">
        <v>888.9666666666667</v>
      </c>
      <c r="J58" s="38">
        <v>945.26666666666688</v>
      </c>
      <c r="K58" s="38">
        <v>963.43333333333362</v>
      </c>
      <c r="L58" s="38">
        <v>973.41666666666697</v>
      </c>
      <c r="M58" s="28">
        <v>953.45</v>
      </c>
      <c r="N58" s="28">
        <v>925.3</v>
      </c>
      <c r="O58" s="39">
        <v>15603900</v>
      </c>
      <c r="P58" s="40">
        <v>4.260586319218241E-2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158.44999999999999</v>
      </c>
      <c r="F59" s="37">
        <v>159.11666666666667</v>
      </c>
      <c r="G59" s="38">
        <v>157.43333333333334</v>
      </c>
      <c r="H59" s="38">
        <v>156.41666666666666</v>
      </c>
      <c r="I59" s="38">
        <v>154.73333333333332</v>
      </c>
      <c r="J59" s="38">
        <v>160.13333333333335</v>
      </c>
      <c r="K59" s="38">
        <v>161.81666666666669</v>
      </c>
      <c r="L59" s="38">
        <v>162.83333333333337</v>
      </c>
      <c r="M59" s="28">
        <v>160.80000000000001</v>
      </c>
      <c r="N59" s="28">
        <v>158.1</v>
      </c>
      <c r="O59" s="39">
        <v>46914000</v>
      </c>
      <c r="P59" s="40">
        <v>-2.8566327441528296E-3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4392.1000000000004</v>
      </c>
      <c r="F60" s="37">
        <v>4425.166666666667</v>
      </c>
      <c r="G60" s="38">
        <v>4334.4833333333336</v>
      </c>
      <c r="H60" s="38">
        <v>4276.8666666666668</v>
      </c>
      <c r="I60" s="38">
        <v>4186.1833333333334</v>
      </c>
      <c r="J60" s="38">
        <v>4482.7833333333338</v>
      </c>
      <c r="K60" s="38">
        <v>4573.4666666666662</v>
      </c>
      <c r="L60" s="38">
        <v>4631.0833333333339</v>
      </c>
      <c r="M60" s="28">
        <v>4515.8500000000004</v>
      </c>
      <c r="N60" s="28">
        <v>4367.55</v>
      </c>
      <c r="O60" s="39">
        <v>808700</v>
      </c>
      <c r="P60" s="40">
        <v>-2.3439427584505306E-3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1422.7</v>
      </c>
      <c r="F61" s="37">
        <v>1423.3333333333333</v>
      </c>
      <c r="G61" s="38">
        <v>1413.1666666666665</v>
      </c>
      <c r="H61" s="38">
        <v>1403.6333333333332</v>
      </c>
      <c r="I61" s="38">
        <v>1393.4666666666665</v>
      </c>
      <c r="J61" s="38">
        <v>1432.8666666666666</v>
      </c>
      <c r="K61" s="38">
        <v>1443.0333333333331</v>
      </c>
      <c r="L61" s="38">
        <v>1452.5666666666666</v>
      </c>
      <c r="M61" s="28">
        <v>1433.5</v>
      </c>
      <c r="N61" s="28">
        <v>1413.8</v>
      </c>
      <c r="O61" s="39">
        <v>2647050</v>
      </c>
      <c r="P61" s="40">
        <v>4.1157727031332983E-3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599</v>
      </c>
      <c r="F62" s="37">
        <v>600.2166666666667</v>
      </c>
      <c r="G62" s="38">
        <v>593.88333333333344</v>
      </c>
      <c r="H62" s="38">
        <v>588.76666666666677</v>
      </c>
      <c r="I62" s="38">
        <v>582.43333333333351</v>
      </c>
      <c r="J62" s="38">
        <v>605.33333333333337</v>
      </c>
      <c r="K62" s="38">
        <v>611.66666666666663</v>
      </c>
      <c r="L62" s="38">
        <v>616.7833333333333</v>
      </c>
      <c r="M62" s="28">
        <v>606.54999999999995</v>
      </c>
      <c r="N62" s="28">
        <v>595.1</v>
      </c>
      <c r="O62" s="39">
        <v>5372800</v>
      </c>
      <c r="P62" s="40">
        <v>5.2387367160604704E-3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800.55</v>
      </c>
      <c r="F63" s="37">
        <v>800.25</v>
      </c>
      <c r="G63" s="38">
        <v>794.2</v>
      </c>
      <c r="H63" s="38">
        <v>787.85</v>
      </c>
      <c r="I63" s="38">
        <v>781.80000000000007</v>
      </c>
      <c r="J63" s="38">
        <v>806.6</v>
      </c>
      <c r="K63" s="38">
        <v>812.65</v>
      </c>
      <c r="L63" s="38">
        <v>819</v>
      </c>
      <c r="M63" s="28">
        <v>806.3</v>
      </c>
      <c r="N63" s="28">
        <v>793.9</v>
      </c>
      <c r="O63" s="39">
        <v>992500</v>
      </c>
      <c r="P63" s="40">
        <v>-1.6718266253869969E-2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393.95</v>
      </c>
      <c r="F64" s="37">
        <v>394.66666666666669</v>
      </c>
      <c r="G64" s="38">
        <v>389.43333333333339</v>
      </c>
      <c r="H64" s="38">
        <v>384.91666666666669</v>
      </c>
      <c r="I64" s="38">
        <v>379.68333333333339</v>
      </c>
      <c r="J64" s="38">
        <v>399.18333333333339</v>
      </c>
      <c r="K64" s="38">
        <v>404.41666666666663</v>
      </c>
      <c r="L64" s="38">
        <v>408.93333333333339</v>
      </c>
      <c r="M64" s="28">
        <v>399.9</v>
      </c>
      <c r="N64" s="28">
        <v>390.15</v>
      </c>
      <c r="O64" s="39">
        <v>3226300</v>
      </c>
      <c r="P64" s="40">
        <v>-5.6913183279742763E-2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131.55000000000001</v>
      </c>
      <c r="F65" s="37">
        <v>131.25</v>
      </c>
      <c r="G65" s="38">
        <v>129.9</v>
      </c>
      <c r="H65" s="38">
        <v>128.25</v>
      </c>
      <c r="I65" s="38">
        <v>126.9</v>
      </c>
      <c r="J65" s="38">
        <v>132.9</v>
      </c>
      <c r="K65" s="38">
        <v>134.25000000000003</v>
      </c>
      <c r="L65" s="38">
        <v>135.9</v>
      </c>
      <c r="M65" s="28">
        <v>132.6</v>
      </c>
      <c r="N65" s="28">
        <v>129.6</v>
      </c>
      <c r="O65" s="39">
        <v>14093000</v>
      </c>
      <c r="P65" s="40">
        <v>2.0182131429977847E-2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976.9</v>
      </c>
      <c r="F66" s="37">
        <v>971.58333333333337</v>
      </c>
      <c r="G66" s="38">
        <v>957.41666666666674</v>
      </c>
      <c r="H66" s="38">
        <v>937.93333333333339</v>
      </c>
      <c r="I66" s="38">
        <v>923.76666666666677</v>
      </c>
      <c r="J66" s="38">
        <v>991.06666666666672</v>
      </c>
      <c r="K66" s="38">
        <v>1005.2333333333335</v>
      </c>
      <c r="L66" s="38">
        <v>1024.7166666666667</v>
      </c>
      <c r="M66" s="28">
        <v>985.75</v>
      </c>
      <c r="N66" s="28">
        <v>952.1</v>
      </c>
      <c r="O66" s="39">
        <v>2262000</v>
      </c>
      <c r="P66" s="40">
        <v>4.1436464088397788E-2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555.20000000000005</v>
      </c>
      <c r="F67" s="37">
        <v>557.94999999999993</v>
      </c>
      <c r="G67" s="38">
        <v>551.14999999999986</v>
      </c>
      <c r="H67" s="38">
        <v>547.09999999999991</v>
      </c>
      <c r="I67" s="38">
        <v>540.29999999999984</v>
      </c>
      <c r="J67" s="38">
        <v>561.99999999999989</v>
      </c>
      <c r="K67" s="38">
        <v>568.79999999999984</v>
      </c>
      <c r="L67" s="38">
        <v>572.84999999999991</v>
      </c>
      <c r="M67" s="28">
        <v>564.75</v>
      </c>
      <c r="N67" s="28">
        <v>553.9</v>
      </c>
      <c r="O67" s="39">
        <v>11742500</v>
      </c>
      <c r="P67" s="40">
        <v>5.031305903398927E-2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1840</v>
      </c>
      <c r="F68" s="37">
        <v>1836.8333333333333</v>
      </c>
      <c r="G68" s="38">
        <v>1814.1666666666665</v>
      </c>
      <c r="H68" s="38">
        <v>1788.3333333333333</v>
      </c>
      <c r="I68" s="38">
        <v>1765.6666666666665</v>
      </c>
      <c r="J68" s="38">
        <v>1862.6666666666665</v>
      </c>
      <c r="K68" s="38">
        <v>1885.333333333333</v>
      </c>
      <c r="L68" s="38">
        <v>1911.1666666666665</v>
      </c>
      <c r="M68" s="28">
        <v>1859.5</v>
      </c>
      <c r="N68" s="28">
        <v>1811</v>
      </c>
      <c r="O68" s="39">
        <v>497500</v>
      </c>
      <c r="P68" s="40">
        <v>4.5431600201918223E-3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2086.9499999999998</v>
      </c>
      <c r="F69" s="37">
        <v>2102.9166666666665</v>
      </c>
      <c r="G69" s="38">
        <v>2065.833333333333</v>
      </c>
      <c r="H69" s="38">
        <v>2044.7166666666667</v>
      </c>
      <c r="I69" s="38">
        <v>2007.6333333333332</v>
      </c>
      <c r="J69" s="38">
        <v>2124.0333333333328</v>
      </c>
      <c r="K69" s="38">
        <v>2161.1166666666659</v>
      </c>
      <c r="L69" s="38">
        <v>2182.2333333333327</v>
      </c>
      <c r="M69" s="28">
        <v>2140</v>
      </c>
      <c r="N69" s="28">
        <v>2081.8000000000002</v>
      </c>
      <c r="O69" s="39">
        <v>2129000</v>
      </c>
      <c r="P69" s="40">
        <v>3.1805866415361055E-3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276.10000000000002</v>
      </c>
      <c r="F70" s="37">
        <v>276.76666666666671</v>
      </c>
      <c r="G70" s="38">
        <v>271.93333333333339</v>
      </c>
      <c r="H70" s="38">
        <v>267.76666666666671</v>
      </c>
      <c r="I70" s="38">
        <v>262.93333333333339</v>
      </c>
      <c r="J70" s="38">
        <v>280.93333333333339</v>
      </c>
      <c r="K70" s="38">
        <v>285.76666666666677</v>
      </c>
      <c r="L70" s="38">
        <v>289.93333333333339</v>
      </c>
      <c r="M70" s="28">
        <v>281.60000000000002</v>
      </c>
      <c r="N70" s="28">
        <v>272.60000000000002</v>
      </c>
      <c r="O70" s="39">
        <v>15228300</v>
      </c>
      <c r="P70" s="40">
        <v>4.0219952867242732E-2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4441.3500000000004</v>
      </c>
      <c r="F71" s="37">
        <v>4459.2666666666664</v>
      </c>
      <c r="G71" s="38">
        <v>4402.6333333333332</v>
      </c>
      <c r="H71" s="38">
        <v>4363.916666666667</v>
      </c>
      <c r="I71" s="38">
        <v>4307.2833333333338</v>
      </c>
      <c r="J71" s="38">
        <v>4497.9833333333327</v>
      </c>
      <c r="K71" s="38">
        <v>4554.6166666666659</v>
      </c>
      <c r="L71" s="38">
        <v>4593.3333333333321</v>
      </c>
      <c r="M71" s="28">
        <v>4515.8999999999996</v>
      </c>
      <c r="N71" s="28">
        <v>4420.55</v>
      </c>
      <c r="O71" s="39">
        <v>2611400</v>
      </c>
      <c r="P71" s="40">
        <v>-6.6945606694560665E-3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4206.1499999999996</v>
      </c>
      <c r="F72" s="37">
        <v>4245.166666666667</v>
      </c>
      <c r="G72" s="38">
        <v>4153.9833333333336</v>
      </c>
      <c r="H72" s="38">
        <v>4101.8166666666666</v>
      </c>
      <c r="I72" s="38">
        <v>4010.6333333333332</v>
      </c>
      <c r="J72" s="38">
        <v>4297.3333333333339</v>
      </c>
      <c r="K72" s="38">
        <v>4388.5166666666664</v>
      </c>
      <c r="L72" s="38">
        <v>4440.6833333333343</v>
      </c>
      <c r="M72" s="28">
        <v>4336.3500000000004</v>
      </c>
      <c r="N72" s="28">
        <v>4193</v>
      </c>
      <c r="O72" s="39">
        <v>700500</v>
      </c>
      <c r="P72" s="40">
        <v>1.9094380796508457E-2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365.45</v>
      </c>
      <c r="F73" s="37">
        <v>366.73333333333335</v>
      </c>
      <c r="G73" s="38">
        <v>361.7166666666667</v>
      </c>
      <c r="H73" s="38">
        <v>357.98333333333335</v>
      </c>
      <c r="I73" s="38">
        <v>352.9666666666667</v>
      </c>
      <c r="J73" s="38">
        <v>370.4666666666667</v>
      </c>
      <c r="K73" s="38">
        <v>375.48333333333335</v>
      </c>
      <c r="L73" s="38">
        <v>379.2166666666667</v>
      </c>
      <c r="M73" s="28">
        <v>371.75</v>
      </c>
      <c r="N73" s="28">
        <v>363</v>
      </c>
      <c r="O73" s="39">
        <v>37116750</v>
      </c>
      <c r="P73" s="40">
        <v>2.6297022642182209E-3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4305.1499999999996</v>
      </c>
      <c r="F74" s="37">
        <v>4316.5666666666666</v>
      </c>
      <c r="G74" s="38">
        <v>4289.583333333333</v>
      </c>
      <c r="H74" s="38">
        <v>4274.0166666666664</v>
      </c>
      <c r="I74" s="38">
        <v>4247.0333333333328</v>
      </c>
      <c r="J74" s="38">
        <v>4332.1333333333332</v>
      </c>
      <c r="K74" s="38">
        <v>4359.1166666666668</v>
      </c>
      <c r="L74" s="38">
        <v>4374.6833333333334</v>
      </c>
      <c r="M74" s="28">
        <v>4343.55</v>
      </c>
      <c r="N74" s="28">
        <v>4301</v>
      </c>
      <c r="O74" s="39">
        <v>2779625</v>
      </c>
      <c r="P74" s="40">
        <v>1.7117888193161853E-3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2727.3</v>
      </c>
      <c r="F75" s="37">
        <v>2731.5333333333333</v>
      </c>
      <c r="G75" s="38">
        <v>2699.5166666666664</v>
      </c>
      <c r="H75" s="38">
        <v>2671.7333333333331</v>
      </c>
      <c r="I75" s="38">
        <v>2639.7166666666662</v>
      </c>
      <c r="J75" s="38">
        <v>2759.3166666666666</v>
      </c>
      <c r="K75" s="38">
        <v>2791.3333333333339</v>
      </c>
      <c r="L75" s="38">
        <v>2819.1166666666668</v>
      </c>
      <c r="M75" s="28">
        <v>2763.55</v>
      </c>
      <c r="N75" s="28">
        <v>2703.75</v>
      </c>
      <c r="O75" s="39">
        <v>3074400</v>
      </c>
      <c r="P75" s="40">
        <v>3.8857142857142857E-3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1855.45</v>
      </c>
      <c r="F76" s="37">
        <v>1856.9166666666667</v>
      </c>
      <c r="G76" s="38">
        <v>1850.8333333333335</v>
      </c>
      <c r="H76" s="38">
        <v>1846.2166666666667</v>
      </c>
      <c r="I76" s="38">
        <v>1840.1333333333334</v>
      </c>
      <c r="J76" s="38">
        <v>1861.5333333333335</v>
      </c>
      <c r="K76" s="38">
        <v>1867.616666666667</v>
      </c>
      <c r="L76" s="38">
        <v>1872.2333333333336</v>
      </c>
      <c r="M76" s="28">
        <v>1863</v>
      </c>
      <c r="N76" s="28">
        <v>1852.3</v>
      </c>
      <c r="O76" s="39">
        <v>7277050</v>
      </c>
      <c r="P76" s="40">
        <v>-3.3457520637007819E-2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157.94999999999999</v>
      </c>
      <c r="F77" s="37">
        <v>158.73333333333335</v>
      </c>
      <c r="G77" s="38">
        <v>156.81666666666669</v>
      </c>
      <c r="H77" s="38">
        <v>155.68333333333334</v>
      </c>
      <c r="I77" s="38">
        <v>153.76666666666668</v>
      </c>
      <c r="J77" s="38">
        <v>159.8666666666667</v>
      </c>
      <c r="K77" s="38">
        <v>161.78333333333333</v>
      </c>
      <c r="L77" s="38">
        <v>162.91666666666671</v>
      </c>
      <c r="M77" s="28">
        <v>160.65</v>
      </c>
      <c r="N77" s="28">
        <v>157.6</v>
      </c>
      <c r="O77" s="39">
        <v>28227600</v>
      </c>
      <c r="P77" s="40">
        <v>1.0438144329896907E-2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98.4</v>
      </c>
      <c r="F78" s="37">
        <v>98.850000000000009</v>
      </c>
      <c r="G78" s="38">
        <v>97.550000000000011</v>
      </c>
      <c r="H78" s="38">
        <v>96.7</v>
      </c>
      <c r="I78" s="38">
        <v>95.4</v>
      </c>
      <c r="J78" s="38">
        <v>99.700000000000017</v>
      </c>
      <c r="K78" s="38">
        <v>101</v>
      </c>
      <c r="L78" s="38">
        <v>101.85000000000002</v>
      </c>
      <c r="M78" s="28">
        <v>100.15</v>
      </c>
      <c r="N78" s="28">
        <v>98</v>
      </c>
      <c r="O78" s="39">
        <v>72010000</v>
      </c>
      <c r="P78" s="40">
        <v>-1.7598908594815825E-2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133</v>
      </c>
      <c r="F79" s="37">
        <v>133.18333333333334</v>
      </c>
      <c r="G79" s="38">
        <v>130.86666666666667</v>
      </c>
      <c r="H79" s="38">
        <v>128.73333333333335</v>
      </c>
      <c r="I79" s="38">
        <v>126.41666666666669</v>
      </c>
      <c r="J79" s="38">
        <v>135.31666666666666</v>
      </c>
      <c r="K79" s="38">
        <v>137.63333333333333</v>
      </c>
      <c r="L79" s="38">
        <v>139.76666666666665</v>
      </c>
      <c r="M79" s="28">
        <v>135.5</v>
      </c>
      <c r="N79" s="28">
        <v>131.05000000000001</v>
      </c>
      <c r="O79" s="39">
        <v>15282800</v>
      </c>
      <c r="P79" s="40">
        <v>-2.1963394342762062E-2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139.94999999999999</v>
      </c>
      <c r="F80" s="37">
        <v>140.56666666666666</v>
      </c>
      <c r="G80" s="38">
        <v>138.63333333333333</v>
      </c>
      <c r="H80" s="38">
        <v>137.31666666666666</v>
      </c>
      <c r="I80" s="38">
        <v>135.38333333333333</v>
      </c>
      <c r="J80" s="38">
        <v>141.88333333333333</v>
      </c>
      <c r="K80" s="38">
        <v>143.81666666666666</v>
      </c>
      <c r="L80" s="38">
        <v>145.13333333333333</v>
      </c>
      <c r="M80" s="28">
        <v>142.5</v>
      </c>
      <c r="N80" s="28">
        <v>139.25</v>
      </c>
      <c r="O80" s="39">
        <v>33787900</v>
      </c>
      <c r="P80" s="40">
        <v>5.4456344164095115E-3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476.45</v>
      </c>
      <c r="F81" s="37">
        <v>481.43333333333334</v>
      </c>
      <c r="G81" s="38">
        <v>470.76666666666665</v>
      </c>
      <c r="H81" s="38">
        <v>465.08333333333331</v>
      </c>
      <c r="I81" s="38">
        <v>454.41666666666663</v>
      </c>
      <c r="J81" s="38">
        <v>487.11666666666667</v>
      </c>
      <c r="K81" s="38">
        <v>497.7833333333333</v>
      </c>
      <c r="L81" s="38">
        <v>503.4666666666667</v>
      </c>
      <c r="M81" s="28">
        <v>492.1</v>
      </c>
      <c r="N81" s="28">
        <v>475.75</v>
      </c>
      <c r="O81" s="39">
        <v>7846450</v>
      </c>
      <c r="P81" s="40">
        <v>2.7560240963855422E-2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40.299999999999997</v>
      </c>
      <c r="F82" s="37">
        <v>40.450000000000003</v>
      </c>
      <c r="G82" s="38">
        <v>39.800000000000004</v>
      </c>
      <c r="H82" s="38">
        <v>39.300000000000004</v>
      </c>
      <c r="I82" s="38">
        <v>38.650000000000006</v>
      </c>
      <c r="J82" s="38">
        <v>40.950000000000003</v>
      </c>
      <c r="K82" s="38">
        <v>41.600000000000009</v>
      </c>
      <c r="L82" s="38">
        <v>42.1</v>
      </c>
      <c r="M82" s="28">
        <v>41.1</v>
      </c>
      <c r="N82" s="28">
        <v>39.950000000000003</v>
      </c>
      <c r="O82" s="39">
        <v>92745000</v>
      </c>
      <c r="P82" s="40">
        <v>3.204807210816224E-2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554.75</v>
      </c>
      <c r="F83" s="37">
        <v>556.5</v>
      </c>
      <c r="G83" s="38">
        <v>547.1</v>
      </c>
      <c r="H83" s="38">
        <v>539.45000000000005</v>
      </c>
      <c r="I83" s="38">
        <v>530.05000000000007</v>
      </c>
      <c r="J83" s="38">
        <v>564.15</v>
      </c>
      <c r="K83" s="38">
        <v>573.55000000000007</v>
      </c>
      <c r="L83" s="38">
        <v>581.19999999999993</v>
      </c>
      <c r="M83" s="28">
        <v>565.9</v>
      </c>
      <c r="N83" s="28">
        <v>548.85</v>
      </c>
      <c r="O83" s="39">
        <v>3031600</v>
      </c>
      <c r="P83" s="40">
        <v>3.2315183709606017E-2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832.35</v>
      </c>
      <c r="F84" s="37">
        <v>832.35</v>
      </c>
      <c r="G84" s="38">
        <v>826.40000000000009</v>
      </c>
      <c r="H84" s="38">
        <v>820.45</v>
      </c>
      <c r="I84" s="38">
        <v>814.50000000000011</v>
      </c>
      <c r="J84" s="38">
        <v>838.30000000000007</v>
      </c>
      <c r="K84" s="38">
        <v>844.25000000000011</v>
      </c>
      <c r="L84" s="38">
        <v>850.2</v>
      </c>
      <c r="M84" s="28">
        <v>838.3</v>
      </c>
      <c r="N84" s="28">
        <v>826.4</v>
      </c>
      <c r="O84" s="39">
        <v>5721000</v>
      </c>
      <c r="P84" s="40">
        <v>-2.205128205128205E-2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1604.35</v>
      </c>
      <c r="F85" s="37">
        <v>1600.2166666666665</v>
      </c>
      <c r="G85" s="38">
        <v>1588.4333333333329</v>
      </c>
      <c r="H85" s="38">
        <v>1572.5166666666664</v>
      </c>
      <c r="I85" s="38">
        <v>1560.7333333333329</v>
      </c>
      <c r="J85" s="38">
        <v>1616.133333333333</v>
      </c>
      <c r="K85" s="38">
        <v>1627.9166666666663</v>
      </c>
      <c r="L85" s="38">
        <v>1643.833333333333</v>
      </c>
      <c r="M85" s="28">
        <v>1612</v>
      </c>
      <c r="N85" s="28">
        <v>1584.3</v>
      </c>
      <c r="O85" s="39">
        <v>5856500</v>
      </c>
      <c r="P85" s="40">
        <v>-5.9576345984112978E-3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305.7</v>
      </c>
      <c r="F86" s="37">
        <v>306.8</v>
      </c>
      <c r="G86" s="38">
        <v>303.05</v>
      </c>
      <c r="H86" s="38">
        <v>300.39999999999998</v>
      </c>
      <c r="I86" s="38">
        <v>296.64999999999998</v>
      </c>
      <c r="J86" s="38">
        <v>309.45000000000005</v>
      </c>
      <c r="K86" s="38">
        <v>313.20000000000005</v>
      </c>
      <c r="L86" s="38">
        <v>315.85000000000008</v>
      </c>
      <c r="M86" s="28">
        <v>310.55</v>
      </c>
      <c r="N86" s="28">
        <v>304.14999999999998</v>
      </c>
      <c r="O86" s="39">
        <v>12350400</v>
      </c>
      <c r="P86" s="40">
        <v>5.4258675078864352E-3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1708.45</v>
      </c>
      <c r="F87" s="37">
        <v>1718.9666666666669</v>
      </c>
      <c r="G87" s="38">
        <v>1688.0333333333338</v>
      </c>
      <c r="H87" s="38">
        <v>1667.6166666666668</v>
      </c>
      <c r="I87" s="38">
        <v>1636.6833333333336</v>
      </c>
      <c r="J87" s="38">
        <v>1739.3833333333339</v>
      </c>
      <c r="K87" s="38">
        <v>1770.3166666666668</v>
      </c>
      <c r="L87" s="38">
        <v>1790.733333333334</v>
      </c>
      <c r="M87" s="28">
        <v>1749.9</v>
      </c>
      <c r="N87" s="28">
        <v>1698.55</v>
      </c>
      <c r="O87" s="39">
        <v>10475175</v>
      </c>
      <c r="P87" s="40">
        <v>-1.0055213897742065E-2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288.60000000000002</v>
      </c>
      <c r="F88" s="37">
        <v>289.8</v>
      </c>
      <c r="G88" s="38">
        <v>285.90000000000003</v>
      </c>
      <c r="H88" s="38">
        <v>283.20000000000005</v>
      </c>
      <c r="I88" s="38">
        <v>279.30000000000007</v>
      </c>
      <c r="J88" s="38">
        <v>292.5</v>
      </c>
      <c r="K88" s="38">
        <v>296.39999999999998</v>
      </c>
      <c r="L88" s="38">
        <v>299.09999999999997</v>
      </c>
      <c r="M88" s="28">
        <v>293.7</v>
      </c>
      <c r="N88" s="28">
        <v>287.10000000000002</v>
      </c>
      <c r="O88" s="39">
        <v>1428000</v>
      </c>
      <c r="P88" s="40">
        <v>3.5758323057953144E-2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657.85</v>
      </c>
      <c r="F89" s="37">
        <v>659.44999999999993</v>
      </c>
      <c r="G89" s="38">
        <v>652.89999999999986</v>
      </c>
      <c r="H89" s="38">
        <v>647.94999999999993</v>
      </c>
      <c r="I89" s="38">
        <v>641.39999999999986</v>
      </c>
      <c r="J89" s="38">
        <v>664.39999999999986</v>
      </c>
      <c r="K89" s="38">
        <v>670.94999999999982</v>
      </c>
      <c r="L89" s="38">
        <v>675.89999999999986</v>
      </c>
      <c r="M89" s="28">
        <v>666</v>
      </c>
      <c r="N89" s="28">
        <v>654.5</v>
      </c>
      <c r="O89" s="39">
        <v>2848750</v>
      </c>
      <c r="P89" s="40">
        <v>-1.9784946236559142E-2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1363</v>
      </c>
      <c r="F90" s="37">
        <v>1360.55</v>
      </c>
      <c r="G90" s="38">
        <v>1344.1499999999999</v>
      </c>
      <c r="H90" s="38">
        <v>1325.3</v>
      </c>
      <c r="I90" s="38">
        <v>1308.8999999999999</v>
      </c>
      <c r="J90" s="38">
        <v>1379.3999999999999</v>
      </c>
      <c r="K90" s="38">
        <v>1395.8</v>
      </c>
      <c r="L90" s="38">
        <v>1414.6499999999999</v>
      </c>
      <c r="M90" s="28">
        <v>1376.95</v>
      </c>
      <c r="N90" s="28">
        <v>1341.7</v>
      </c>
      <c r="O90" s="39">
        <v>2266225</v>
      </c>
      <c r="P90" s="40">
        <v>-6.8164062499999997E-2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1206.3</v>
      </c>
      <c r="F91" s="37">
        <v>1206.0166666666667</v>
      </c>
      <c r="G91" s="38">
        <v>1194.2333333333333</v>
      </c>
      <c r="H91" s="38">
        <v>1182.1666666666667</v>
      </c>
      <c r="I91" s="38">
        <v>1170.3833333333334</v>
      </c>
      <c r="J91" s="38">
        <v>1218.0833333333333</v>
      </c>
      <c r="K91" s="38">
        <v>1229.8666666666666</v>
      </c>
      <c r="L91" s="38">
        <v>1241.9333333333332</v>
      </c>
      <c r="M91" s="28">
        <v>1217.8</v>
      </c>
      <c r="N91" s="28">
        <v>1193.95</v>
      </c>
      <c r="O91" s="39">
        <v>4031500</v>
      </c>
      <c r="P91" s="40">
        <v>8.6891757696127105E-4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1162.55</v>
      </c>
      <c r="F92" s="37">
        <v>1165.2833333333331</v>
      </c>
      <c r="G92" s="38">
        <v>1157.9666666666662</v>
      </c>
      <c r="H92" s="38">
        <v>1153.3833333333332</v>
      </c>
      <c r="I92" s="38">
        <v>1146.0666666666664</v>
      </c>
      <c r="J92" s="38">
        <v>1169.8666666666661</v>
      </c>
      <c r="K92" s="38">
        <v>1177.1833333333332</v>
      </c>
      <c r="L92" s="38">
        <v>1181.766666666666</v>
      </c>
      <c r="M92" s="28">
        <v>1172.5999999999999</v>
      </c>
      <c r="N92" s="28">
        <v>1160.7</v>
      </c>
      <c r="O92" s="39">
        <v>22301300</v>
      </c>
      <c r="P92" s="40">
        <v>-1.4417802852217522E-3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2409.4499999999998</v>
      </c>
      <c r="F93" s="37">
        <v>2399.2000000000003</v>
      </c>
      <c r="G93" s="38">
        <v>2373.2500000000005</v>
      </c>
      <c r="H93" s="38">
        <v>2337.0500000000002</v>
      </c>
      <c r="I93" s="38">
        <v>2311.1000000000004</v>
      </c>
      <c r="J93" s="38">
        <v>2435.4000000000005</v>
      </c>
      <c r="K93" s="38">
        <v>2461.3500000000004</v>
      </c>
      <c r="L93" s="38">
        <v>2497.5500000000006</v>
      </c>
      <c r="M93" s="28">
        <v>2425.15</v>
      </c>
      <c r="N93" s="28">
        <v>2363</v>
      </c>
      <c r="O93" s="39">
        <v>25938600</v>
      </c>
      <c r="P93" s="40">
        <v>-4.3149146202454601E-2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2207.5</v>
      </c>
      <c r="F94" s="37">
        <v>2203.6333333333332</v>
      </c>
      <c r="G94" s="38">
        <v>2186.2166666666662</v>
      </c>
      <c r="H94" s="38">
        <v>2164.9333333333329</v>
      </c>
      <c r="I94" s="38">
        <v>2147.516666666666</v>
      </c>
      <c r="J94" s="38">
        <v>2224.9166666666665</v>
      </c>
      <c r="K94" s="38">
        <v>2242.3333333333335</v>
      </c>
      <c r="L94" s="38">
        <v>2263.6166666666668</v>
      </c>
      <c r="M94" s="28">
        <v>2221.0500000000002</v>
      </c>
      <c r="N94" s="28">
        <v>2182.35</v>
      </c>
      <c r="O94" s="39">
        <v>3046200</v>
      </c>
      <c r="P94" s="40">
        <v>1.4520748684473457E-2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1503.85</v>
      </c>
      <c r="F95" s="37">
        <v>1507.6166666666668</v>
      </c>
      <c r="G95" s="38">
        <v>1496.7833333333335</v>
      </c>
      <c r="H95" s="38">
        <v>1489.7166666666667</v>
      </c>
      <c r="I95" s="38">
        <v>1478.8833333333334</v>
      </c>
      <c r="J95" s="38">
        <v>1514.6833333333336</v>
      </c>
      <c r="K95" s="38">
        <v>1525.5166666666667</v>
      </c>
      <c r="L95" s="38">
        <v>1532.5833333333337</v>
      </c>
      <c r="M95" s="28">
        <v>1518.45</v>
      </c>
      <c r="N95" s="28">
        <v>1500.55</v>
      </c>
      <c r="O95" s="39">
        <v>29437650</v>
      </c>
      <c r="P95" s="40">
        <v>-1.8826764436296974E-2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592.04999999999995</v>
      </c>
      <c r="F96" s="37">
        <v>589.68333333333328</v>
      </c>
      <c r="G96" s="38">
        <v>584.61666666666656</v>
      </c>
      <c r="H96" s="38">
        <v>577.18333333333328</v>
      </c>
      <c r="I96" s="38">
        <v>572.11666666666656</v>
      </c>
      <c r="J96" s="38">
        <v>597.11666666666656</v>
      </c>
      <c r="K96" s="38">
        <v>602.18333333333339</v>
      </c>
      <c r="L96" s="38">
        <v>609.61666666666656</v>
      </c>
      <c r="M96" s="28">
        <v>594.75</v>
      </c>
      <c r="N96" s="28">
        <v>582.25</v>
      </c>
      <c r="O96" s="39">
        <v>23129700</v>
      </c>
      <c r="P96" s="40">
        <v>-2.3453464610811815E-2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2732.45</v>
      </c>
      <c r="F97" s="37">
        <v>2754.3999999999996</v>
      </c>
      <c r="G97" s="38">
        <v>2698.9499999999994</v>
      </c>
      <c r="H97" s="38">
        <v>2665.45</v>
      </c>
      <c r="I97" s="38">
        <v>2609.9999999999995</v>
      </c>
      <c r="J97" s="38">
        <v>2787.8999999999992</v>
      </c>
      <c r="K97" s="38">
        <v>2843.35</v>
      </c>
      <c r="L97" s="38">
        <v>2876.849999999999</v>
      </c>
      <c r="M97" s="28">
        <v>2809.85</v>
      </c>
      <c r="N97" s="28">
        <v>2720.9</v>
      </c>
      <c r="O97" s="39">
        <v>3556800</v>
      </c>
      <c r="P97" s="40">
        <v>2.6215644820295984E-3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532.20000000000005</v>
      </c>
      <c r="F98" s="37">
        <v>533.75</v>
      </c>
      <c r="G98" s="38">
        <v>526.75</v>
      </c>
      <c r="H98" s="38">
        <v>521.29999999999995</v>
      </c>
      <c r="I98" s="38">
        <v>514.29999999999995</v>
      </c>
      <c r="J98" s="38">
        <v>539.20000000000005</v>
      </c>
      <c r="K98" s="38">
        <v>546.20000000000005</v>
      </c>
      <c r="L98" s="38">
        <v>551.65000000000009</v>
      </c>
      <c r="M98" s="28">
        <v>540.75</v>
      </c>
      <c r="N98" s="28">
        <v>528.29999999999995</v>
      </c>
      <c r="O98" s="39">
        <v>34359150</v>
      </c>
      <c r="P98" s="40">
        <v>3.2531093522855756E-2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125.5</v>
      </c>
      <c r="F99" s="37">
        <v>127.03333333333335</v>
      </c>
      <c r="G99" s="38">
        <v>123.3666666666667</v>
      </c>
      <c r="H99" s="38">
        <v>121.23333333333336</v>
      </c>
      <c r="I99" s="38">
        <v>117.56666666666672</v>
      </c>
      <c r="J99" s="38">
        <v>129.16666666666669</v>
      </c>
      <c r="K99" s="38">
        <v>132.83333333333334</v>
      </c>
      <c r="L99" s="38">
        <v>134.96666666666667</v>
      </c>
      <c r="M99" s="28">
        <v>130.69999999999999</v>
      </c>
      <c r="N99" s="28">
        <v>124.9</v>
      </c>
      <c r="O99" s="39">
        <v>18803900</v>
      </c>
      <c r="P99" s="40">
        <v>2.125175151798225E-2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301.7</v>
      </c>
      <c r="F100" s="37">
        <v>302.05</v>
      </c>
      <c r="G100" s="38">
        <v>298.40000000000003</v>
      </c>
      <c r="H100" s="38">
        <v>295.10000000000002</v>
      </c>
      <c r="I100" s="38">
        <v>291.45000000000005</v>
      </c>
      <c r="J100" s="38">
        <v>305.35000000000002</v>
      </c>
      <c r="K100" s="38">
        <v>309</v>
      </c>
      <c r="L100" s="38">
        <v>312.3</v>
      </c>
      <c r="M100" s="28">
        <v>305.7</v>
      </c>
      <c r="N100" s="28">
        <v>298.75</v>
      </c>
      <c r="O100" s="39">
        <v>14831100</v>
      </c>
      <c r="P100" s="40">
        <v>-7.5880758807588076E-3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2307.6999999999998</v>
      </c>
      <c r="F101" s="37">
        <v>2301.0499999999997</v>
      </c>
      <c r="G101" s="38">
        <v>2286.6499999999996</v>
      </c>
      <c r="H101" s="38">
        <v>2265.6</v>
      </c>
      <c r="I101" s="38">
        <v>2251.1999999999998</v>
      </c>
      <c r="J101" s="38">
        <v>2322.0999999999995</v>
      </c>
      <c r="K101" s="38">
        <v>2336.5</v>
      </c>
      <c r="L101" s="38">
        <v>2357.5499999999993</v>
      </c>
      <c r="M101" s="28">
        <v>2315.4499999999998</v>
      </c>
      <c r="N101" s="28">
        <v>2280</v>
      </c>
      <c r="O101" s="39">
        <v>9728400</v>
      </c>
      <c r="P101" s="40">
        <v>9.3376494023904386E-3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41865.300000000003</v>
      </c>
      <c r="F102" s="37">
        <v>41616.25</v>
      </c>
      <c r="G102" s="38">
        <v>41033.15</v>
      </c>
      <c r="H102" s="38">
        <v>40201</v>
      </c>
      <c r="I102" s="38">
        <v>39617.9</v>
      </c>
      <c r="J102" s="38">
        <v>42448.4</v>
      </c>
      <c r="K102" s="38">
        <v>43031.500000000007</v>
      </c>
      <c r="L102" s="38">
        <v>43863.65</v>
      </c>
      <c r="M102" s="28">
        <v>42199.35</v>
      </c>
      <c r="N102" s="28">
        <v>40784.1</v>
      </c>
      <c r="O102" s="39">
        <v>11430</v>
      </c>
      <c r="P102" s="40">
        <v>3.9563437926330151E-2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190.05</v>
      </c>
      <c r="F103" s="37">
        <v>191.25</v>
      </c>
      <c r="G103" s="38">
        <v>187.8</v>
      </c>
      <c r="H103" s="38">
        <v>185.55</v>
      </c>
      <c r="I103" s="38">
        <v>182.10000000000002</v>
      </c>
      <c r="J103" s="38">
        <v>193.5</v>
      </c>
      <c r="K103" s="38">
        <v>196.95</v>
      </c>
      <c r="L103" s="38">
        <v>199.2</v>
      </c>
      <c r="M103" s="28">
        <v>194.7</v>
      </c>
      <c r="N103" s="28">
        <v>189</v>
      </c>
      <c r="O103" s="39">
        <v>39342100</v>
      </c>
      <c r="P103" s="40">
        <v>-3.7101669195751141E-2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751.05</v>
      </c>
      <c r="F104" s="37">
        <v>755.30000000000007</v>
      </c>
      <c r="G104" s="38">
        <v>743.60000000000014</v>
      </c>
      <c r="H104" s="38">
        <v>736.15000000000009</v>
      </c>
      <c r="I104" s="38">
        <v>724.45000000000016</v>
      </c>
      <c r="J104" s="38">
        <v>762.75000000000011</v>
      </c>
      <c r="K104" s="38">
        <v>774.45000000000016</v>
      </c>
      <c r="L104" s="38">
        <v>781.90000000000009</v>
      </c>
      <c r="M104" s="28">
        <v>767</v>
      </c>
      <c r="N104" s="28">
        <v>747.85</v>
      </c>
      <c r="O104" s="39">
        <v>91551625</v>
      </c>
      <c r="P104" s="40">
        <v>6.9297231322669753E-2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1297.1500000000001</v>
      </c>
      <c r="F105" s="37">
        <v>1296.9666666666665</v>
      </c>
      <c r="G105" s="38">
        <v>1286.883333333333</v>
      </c>
      <c r="H105" s="38">
        <v>1276.6166666666666</v>
      </c>
      <c r="I105" s="38">
        <v>1266.5333333333331</v>
      </c>
      <c r="J105" s="38">
        <v>1307.2333333333329</v>
      </c>
      <c r="K105" s="38">
        <v>1317.3166666666664</v>
      </c>
      <c r="L105" s="38">
        <v>1327.5833333333328</v>
      </c>
      <c r="M105" s="28">
        <v>1307.05</v>
      </c>
      <c r="N105" s="28">
        <v>1286.7</v>
      </c>
      <c r="O105" s="39">
        <v>3000500</v>
      </c>
      <c r="P105" s="40">
        <v>-1.6850020888455646E-2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518.54999999999995</v>
      </c>
      <c r="F106" s="37">
        <v>512.68333333333328</v>
      </c>
      <c r="G106" s="38">
        <v>504.36666666666656</v>
      </c>
      <c r="H106" s="38">
        <v>490.18333333333328</v>
      </c>
      <c r="I106" s="38">
        <v>481.86666666666656</v>
      </c>
      <c r="J106" s="38">
        <v>526.86666666666656</v>
      </c>
      <c r="K106" s="38">
        <v>535.18333333333339</v>
      </c>
      <c r="L106" s="38">
        <v>549.36666666666656</v>
      </c>
      <c r="M106" s="28">
        <v>521</v>
      </c>
      <c r="N106" s="28">
        <v>498.5</v>
      </c>
      <c r="O106" s="39">
        <v>7612500</v>
      </c>
      <c r="P106" s="40">
        <v>1.8871712507528608E-2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10.6</v>
      </c>
      <c r="F107" s="37">
        <v>10.583333333333334</v>
      </c>
      <c r="G107" s="38">
        <v>10.416666666666668</v>
      </c>
      <c r="H107" s="38">
        <v>10.233333333333334</v>
      </c>
      <c r="I107" s="38">
        <v>10.066666666666668</v>
      </c>
      <c r="J107" s="38">
        <v>10.766666666666667</v>
      </c>
      <c r="K107" s="38">
        <v>10.933333333333335</v>
      </c>
      <c r="L107" s="38">
        <v>11.116666666666667</v>
      </c>
      <c r="M107" s="28">
        <v>10.75</v>
      </c>
      <c r="N107" s="28">
        <v>10.4</v>
      </c>
      <c r="O107" s="39">
        <v>777350000</v>
      </c>
      <c r="P107" s="40">
        <v>4.1744840525328328E-2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60.35</v>
      </c>
      <c r="F108" s="37">
        <v>60.783333333333331</v>
      </c>
      <c r="G108" s="38">
        <v>59.666666666666664</v>
      </c>
      <c r="H108" s="38">
        <v>58.983333333333334</v>
      </c>
      <c r="I108" s="38">
        <v>57.866666666666667</v>
      </c>
      <c r="J108" s="38">
        <v>61.466666666666661</v>
      </c>
      <c r="K108" s="38">
        <v>62.583333333333336</v>
      </c>
      <c r="L108" s="38">
        <v>63.266666666666659</v>
      </c>
      <c r="M108" s="28">
        <v>61.9</v>
      </c>
      <c r="N108" s="28">
        <v>60.1</v>
      </c>
      <c r="O108" s="39">
        <v>92310000</v>
      </c>
      <c r="P108" s="40">
        <v>1.4618597493954714E-2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44.65</v>
      </c>
      <c r="F109" s="37">
        <v>44.966666666666661</v>
      </c>
      <c r="G109" s="38">
        <v>44.23333333333332</v>
      </c>
      <c r="H109" s="38">
        <v>43.816666666666656</v>
      </c>
      <c r="I109" s="38">
        <v>43.083333333333314</v>
      </c>
      <c r="J109" s="38">
        <v>45.383333333333326</v>
      </c>
      <c r="K109" s="38">
        <v>46.11666666666666</v>
      </c>
      <c r="L109" s="38">
        <v>46.533333333333331</v>
      </c>
      <c r="M109" s="28">
        <v>45.7</v>
      </c>
      <c r="N109" s="28">
        <v>44.55</v>
      </c>
      <c r="O109" s="39">
        <v>170018700</v>
      </c>
      <c r="P109" s="40">
        <v>2.6608579088471848E-2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217.45</v>
      </c>
      <c r="F110" s="37">
        <v>219.15</v>
      </c>
      <c r="G110" s="38">
        <v>215.05</v>
      </c>
      <c r="H110" s="38">
        <v>212.65</v>
      </c>
      <c r="I110" s="38">
        <v>208.55</v>
      </c>
      <c r="J110" s="38">
        <v>221.55</v>
      </c>
      <c r="K110" s="38">
        <v>225.64999999999998</v>
      </c>
      <c r="L110" s="38">
        <v>228.05</v>
      </c>
      <c r="M110" s="28">
        <v>223.25</v>
      </c>
      <c r="N110" s="28">
        <v>216.75</v>
      </c>
      <c r="O110" s="39">
        <v>51026250</v>
      </c>
      <c r="P110" s="40">
        <v>1.3028588445503276E-2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380.55</v>
      </c>
      <c r="F111" s="37">
        <v>383.43333333333334</v>
      </c>
      <c r="G111" s="38">
        <v>376.81666666666666</v>
      </c>
      <c r="H111" s="38">
        <v>373.08333333333331</v>
      </c>
      <c r="I111" s="38">
        <v>366.46666666666664</v>
      </c>
      <c r="J111" s="38">
        <v>387.16666666666669</v>
      </c>
      <c r="K111" s="38">
        <v>393.78333333333336</v>
      </c>
      <c r="L111" s="38">
        <v>397.51666666666671</v>
      </c>
      <c r="M111" s="28">
        <v>390.05</v>
      </c>
      <c r="N111" s="28">
        <v>379.7</v>
      </c>
      <c r="O111" s="39">
        <v>20871125</v>
      </c>
      <c r="P111" s="40">
        <v>2.8457212548275629E-2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209.15</v>
      </c>
      <c r="F112" s="37">
        <v>209.18333333333331</v>
      </c>
      <c r="G112" s="38">
        <v>206.46666666666661</v>
      </c>
      <c r="H112" s="38">
        <v>203.7833333333333</v>
      </c>
      <c r="I112" s="38">
        <v>201.06666666666661</v>
      </c>
      <c r="J112" s="38">
        <v>211.86666666666662</v>
      </c>
      <c r="K112" s="38">
        <v>214.58333333333331</v>
      </c>
      <c r="L112" s="38">
        <v>217.26666666666662</v>
      </c>
      <c r="M112" s="28">
        <v>211.9</v>
      </c>
      <c r="N112" s="28">
        <v>206.5</v>
      </c>
      <c r="O112" s="39">
        <v>18400650</v>
      </c>
      <c r="P112" s="40">
        <v>-9.3113902122130797E-3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204.95</v>
      </c>
      <c r="F113" s="37">
        <v>206.38333333333333</v>
      </c>
      <c r="G113" s="38">
        <v>202.26666666666665</v>
      </c>
      <c r="H113" s="38">
        <v>199.58333333333331</v>
      </c>
      <c r="I113" s="38">
        <v>195.46666666666664</v>
      </c>
      <c r="J113" s="38">
        <v>209.06666666666666</v>
      </c>
      <c r="K113" s="38">
        <v>213.18333333333334</v>
      </c>
      <c r="L113" s="38">
        <v>215.86666666666667</v>
      </c>
      <c r="M113" s="28">
        <v>210.5</v>
      </c>
      <c r="N113" s="28">
        <v>203.7</v>
      </c>
      <c r="O113" s="39">
        <v>12675900</v>
      </c>
      <c r="P113" s="40">
        <v>-2.3676569131114586E-2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4803.1499999999996</v>
      </c>
      <c r="F114" s="37">
        <v>4886.1166666666659</v>
      </c>
      <c r="G114" s="38">
        <v>4704.5333333333319</v>
      </c>
      <c r="H114" s="38">
        <v>4605.9166666666661</v>
      </c>
      <c r="I114" s="38">
        <v>4424.3333333333321</v>
      </c>
      <c r="J114" s="38">
        <v>4984.7333333333318</v>
      </c>
      <c r="K114" s="38">
        <v>5166.3166666666657</v>
      </c>
      <c r="L114" s="38">
        <v>5264.9333333333316</v>
      </c>
      <c r="M114" s="28">
        <v>5067.7</v>
      </c>
      <c r="N114" s="28">
        <v>4787.5</v>
      </c>
      <c r="O114" s="39">
        <v>454800</v>
      </c>
      <c r="P114" s="40">
        <v>7.4986704485020386E-2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2154.5</v>
      </c>
      <c r="F115" s="37">
        <v>2174.0833333333335</v>
      </c>
      <c r="G115" s="38">
        <v>2107.5666666666671</v>
      </c>
      <c r="H115" s="38">
        <v>2060.6333333333337</v>
      </c>
      <c r="I115" s="38">
        <v>1994.1166666666672</v>
      </c>
      <c r="J115" s="38">
        <v>2221.0166666666669</v>
      </c>
      <c r="K115" s="38">
        <v>2287.5333333333333</v>
      </c>
      <c r="L115" s="38">
        <v>2334.4666666666667</v>
      </c>
      <c r="M115" s="28">
        <v>2240.6</v>
      </c>
      <c r="N115" s="28">
        <v>2127.15</v>
      </c>
      <c r="O115" s="39">
        <v>3183250</v>
      </c>
      <c r="P115" s="40">
        <v>3.0761758277341535E-2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955.85</v>
      </c>
      <c r="F116" s="37">
        <v>962.21666666666658</v>
      </c>
      <c r="G116" s="38">
        <v>944.93333333333317</v>
      </c>
      <c r="H116" s="38">
        <v>934.01666666666654</v>
      </c>
      <c r="I116" s="38">
        <v>916.73333333333312</v>
      </c>
      <c r="J116" s="38">
        <v>973.13333333333321</v>
      </c>
      <c r="K116" s="38">
        <v>990.41666666666674</v>
      </c>
      <c r="L116" s="38">
        <v>1001.3333333333333</v>
      </c>
      <c r="M116" s="28">
        <v>979.5</v>
      </c>
      <c r="N116" s="28">
        <v>951.3</v>
      </c>
      <c r="O116" s="39">
        <v>24939900</v>
      </c>
      <c r="P116" s="40">
        <v>-7.3078989790435252E-3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256.14999999999998</v>
      </c>
      <c r="F117" s="37">
        <v>257.86666666666662</v>
      </c>
      <c r="G117" s="38">
        <v>253.08333333333326</v>
      </c>
      <c r="H117" s="38">
        <v>250.01666666666665</v>
      </c>
      <c r="I117" s="38">
        <v>245.23333333333329</v>
      </c>
      <c r="J117" s="38">
        <v>260.93333333333322</v>
      </c>
      <c r="K117" s="38">
        <v>265.71666666666664</v>
      </c>
      <c r="L117" s="38">
        <v>268.78333333333319</v>
      </c>
      <c r="M117" s="28">
        <v>262.64999999999998</v>
      </c>
      <c r="N117" s="28">
        <v>254.8</v>
      </c>
      <c r="O117" s="39">
        <v>8212400</v>
      </c>
      <c r="P117" s="40">
        <v>-6.814310051107325E-4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1727.6</v>
      </c>
      <c r="F118" s="37">
        <v>1733.6833333333332</v>
      </c>
      <c r="G118" s="38">
        <v>1716.2666666666664</v>
      </c>
      <c r="H118" s="38">
        <v>1704.9333333333332</v>
      </c>
      <c r="I118" s="38">
        <v>1687.5166666666664</v>
      </c>
      <c r="J118" s="38">
        <v>1745.0166666666664</v>
      </c>
      <c r="K118" s="38">
        <v>1762.4333333333329</v>
      </c>
      <c r="L118" s="38">
        <v>1773.7666666666664</v>
      </c>
      <c r="M118" s="28">
        <v>1751.1</v>
      </c>
      <c r="N118" s="28">
        <v>1722.35</v>
      </c>
      <c r="O118" s="39">
        <v>41331600</v>
      </c>
      <c r="P118" s="40">
        <v>-1.485754872188843E-3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121.5</v>
      </c>
      <c r="F119" s="37">
        <v>122.10000000000001</v>
      </c>
      <c r="G119" s="38">
        <v>120.05000000000001</v>
      </c>
      <c r="H119" s="38">
        <v>118.60000000000001</v>
      </c>
      <c r="I119" s="38">
        <v>116.55000000000001</v>
      </c>
      <c r="J119" s="38">
        <v>123.55000000000001</v>
      </c>
      <c r="K119" s="38">
        <v>125.6</v>
      </c>
      <c r="L119" s="38">
        <v>127.05000000000001</v>
      </c>
      <c r="M119" s="28">
        <v>124.15</v>
      </c>
      <c r="N119" s="28">
        <v>120.65</v>
      </c>
      <c r="O119" s="39">
        <v>39715000</v>
      </c>
      <c r="P119" s="40">
        <v>3.1397704253882511E-2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965.05</v>
      </c>
      <c r="F120" s="37">
        <v>974.31666666666661</v>
      </c>
      <c r="G120" s="38">
        <v>948.68333333333317</v>
      </c>
      <c r="H120" s="38">
        <v>932.31666666666661</v>
      </c>
      <c r="I120" s="38">
        <v>906.68333333333317</v>
      </c>
      <c r="J120" s="38">
        <v>990.68333333333317</v>
      </c>
      <c r="K120" s="38">
        <v>1016.3166666666666</v>
      </c>
      <c r="L120" s="38">
        <v>1032.6833333333332</v>
      </c>
      <c r="M120" s="28">
        <v>999.95</v>
      </c>
      <c r="N120" s="28">
        <v>957.95</v>
      </c>
      <c r="O120" s="39">
        <v>1264050</v>
      </c>
      <c r="P120" s="40">
        <v>1.0795250089960417E-2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822.75</v>
      </c>
      <c r="F121" s="37">
        <v>826.35</v>
      </c>
      <c r="G121" s="38">
        <v>817.6</v>
      </c>
      <c r="H121" s="38">
        <v>812.45</v>
      </c>
      <c r="I121" s="38">
        <v>803.7</v>
      </c>
      <c r="J121" s="38">
        <v>831.5</v>
      </c>
      <c r="K121" s="38">
        <v>840.25</v>
      </c>
      <c r="L121" s="38">
        <v>845.4</v>
      </c>
      <c r="M121" s="28">
        <v>835.1</v>
      </c>
      <c r="N121" s="28">
        <v>821.2</v>
      </c>
      <c r="O121" s="39">
        <v>11135250</v>
      </c>
      <c r="P121" s="40">
        <v>1.2813370473537604E-2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222.4</v>
      </c>
      <c r="F122" s="37">
        <v>222.51666666666668</v>
      </c>
      <c r="G122" s="38">
        <v>220.73333333333335</v>
      </c>
      <c r="H122" s="38">
        <v>219.06666666666666</v>
      </c>
      <c r="I122" s="38">
        <v>217.28333333333333</v>
      </c>
      <c r="J122" s="38">
        <v>224.18333333333337</v>
      </c>
      <c r="K122" s="38">
        <v>225.96666666666673</v>
      </c>
      <c r="L122" s="38">
        <v>227.63333333333338</v>
      </c>
      <c r="M122" s="28">
        <v>224.3</v>
      </c>
      <c r="N122" s="28">
        <v>220.85</v>
      </c>
      <c r="O122" s="39">
        <v>182073600</v>
      </c>
      <c r="P122" s="40">
        <v>-8.3655756561748403E-3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415.25</v>
      </c>
      <c r="F123" s="37">
        <v>415.51666666666665</v>
      </c>
      <c r="G123" s="38">
        <v>408.98333333333329</v>
      </c>
      <c r="H123" s="38">
        <v>402.71666666666664</v>
      </c>
      <c r="I123" s="38">
        <v>396.18333333333328</v>
      </c>
      <c r="J123" s="38">
        <v>421.7833333333333</v>
      </c>
      <c r="K123" s="38">
        <v>428.31666666666661</v>
      </c>
      <c r="L123" s="38">
        <v>434.58333333333331</v>
      </c>
      <c r="M123" s="28">
        <v>422.05</v>
      </c>
      <c r="N123" s="28">
        <v>409.25</v>
      </c>
      <c r="O123" s="39">
        <v>32642500</v>
      </c>
      <c r="P123" s="40">
        <v>-5.9383326988960792E-3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3033.35</v>
      </c>
      <c r="F124" s="37">
        <v>3039.1999999999994</v>
      </c>
      <c r="G124" s="38">
        <v>2971.3499999999985</v>
      </c>
      <c r="H124" s="38">
        <v>2909.349999999999</v>
      </c>
      <c r="I124" s="38">
        <v>2841.4999999999982</v>
      </c>
      <c r="J124" s="38">
        <v>3101.1999999999989</v>
      </c>
      <c r="K124" s="38">
        <v>3169.05</v>
      </c>
      <c r="L124" s="38">
        <v>3231.0499999999993</v>
      </c>
      <c r="M124" s="28">
        <v>3107.05</v>
      </c>
      <c r="N124" s="28">
        <v>2977.2</v>
      </c>
      <c r="O124" s="39">
        <v>299600</v>
      </c>
      <c r="P124" s="40">
        <v>3.5692679975801569E-2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637.9</v>
      </c>
      <c r="F125" s="37">
        <v>640.26666666666654</v>
      </c>
      <c r="G125" s="38">
        <v>631.73333333333312</v>
      </c>
      <c r="H125" s="38">
        <v>625.56666666666661</v>
      </c>
      <c r="I125" s="38">
        <v>617.03333333333319</v>
      </c>
      <c r="J125" s="38">
        <v>646.43333333333305</v>
      </c>
      <c r="K125" s="38">
        <v>654.96666666666658</v>
      </c>
      <c r="L125" s="38">
        <v>661.13333333333298</v>
      </c>
      <c r="M125" s="28">
        <v>648.79999999999995</v>
      </c>
      <c r="N125" s="28">
        <v>634.1</v>
      </c>
      <c r="O125" s="39">
        <v>39603600</v>
      </c>
      <c r="P125" s="40">
        <v>2.2891113464757933E-3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3028</v>
      </c>
      <c r="F126" s="37">
        <v>3055.4166666666665</v>
      </c>
      <c r="G126" s="38">
        <v>2976.8833333333332</v>
      </c>
      <c r="H126" s="38">
        <v>2925.7666666666669</v>
      </c>
      <c r="I126" s="38">
        <v>2847.2333333333336</v>
      </c>
      <c r="J126" s="38">
        <v>3106.5333333333328</v>
      </c>
      <c r="K126" s="38">
        <v>3185.0666666666666</v>
      </c>
      <c r="L126" s="38">
        <v>3236.1833333333325</v>
      </c>
      <c r="M126" s="28">
        <v>3133.95</v>
      </c>
      <c r="N126" s="28">
        <v>3004.3</v>
      </c>
      <c r="O126" s="39">
        <v>2631375</v>
      </c>
      <c r="P126" s="40">
        <v>1.8728222996515678E-2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1815.4</v>
      </c>
      <c r="F127" s="37">
        <v>1822.2833333333335</v>
      </c>
      <c r="G127" s="38">
        <v>1801.866666666667</v>
      </c>
      <c r="H127" s="38">
        <v>1788.3333333333335</v>
      </c>
      <c r="I127" s="38">
        <v>1767.916666666667</v>
      </c>
      <c r="J127" s="38">
        <v>1835.8166666666671</v>
      </c>
      <c r="K127" s="38">
        <v>1856.2333333333336</v>
      </c>
      <c r="L127" s="38">
        <v>1869.7666666666671</v>
      </c>
      <c r="M127" s="28">
        <v>1842.7</v>
      </c>
      <c r="N127" s="28">
        <v>1808.75</v>
      </c>
      <c r="O127" s="39">
        <v>15647600</v>
      </c>
      <c r="P127" s="40">
        <v>-1.3530072500765853E-3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72</v>
      </c>
      <c r="F128" s="37">
        <v>72.466666666666654</v>
      </c>
      <c r="G128" s="38">
        <v>71.333333333333314</v>
      </c>
      <c r="H128" s="38">
        <v>70.666666666666657</v>
      </c>
      <c r="I128" s="38">
        <v>69.533333333333317</v>
      </c>
      <c r="J128" s="38">
        <v>73.133333333333312</v>
      </c>
      <c r="K128" s="38">
        <v>74.266666666666666</v>
      </c>
      <c r="L128" s="38">
        <v>74.933333333333309</v>
      </c>
      <c r="M128" s="28">
        <v>73.599999999999994</v>
      </c>
      <c r="N128" s="28">
        <v>71.8</v>
      </c>
      <c r="O128" s="39">
        <v>78611516</v>
      </c>
      <c r="P128" s="40">
        <v>5.069179389312977E-2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2698.6</v>
      </c>
      <c r="F129" s="37">
        <v>2711.1333333333332</v>
      </c>
      <c r="G129" s="38">
        <v>2668.8166666666666</v>
      </c>
      <c r="H129" s="38">
        <v>2639.0333333333333</v>
      </c>
      <c r="I129" s="38">
        <v>2596.7166666666667</v>
      </c>
      <c r="J129" s="38">
        <v>2740.9166666666665</v>
      </c>
      <c r="K129" s="38">
        <v>2783.2333333333331</v>
      </c>
      <c r="L129" s="38">
        <v>2813.0166666666664</v>
      </c>
      <c r="M129" s="28">
        <v>2753.45</v>
      </c>
      <c r="N129" s="28">
        <v>2681.35</v>
      </c>
      <c r="O129" s="39">
        <v>1018625</v>
      </c>
      <c r="P129" s="40">
        <v>2.2459222082810541E-2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550.9</v>
      </c>
      <c r="F130" s="37">
        <v>552.73333333333323</v>
      </c>
      <c r="G130" s="38">
        <v>543.56666666666649</v>
      </c>
      <c r="H130" s="38">
        <v>536.23333333333323</v>
      </c>
      <c r="I130" s="38">
        <v>527.06666666666649</v>
      </c>
      <c r="J130" s="38">
        <v>560.06666666666649</v>
      </c>
      <c r="K130" s="38">
        <v>569.23333333333323</v>
      </c>
      <c r="L130" s="38">
        <v>576.56666666666649</v>
      </c>
      <c r="M130" s="28">
        <v>561.9</v>
      </c>
      <c r="N130" s="28">
        <v>545.4</v>
      </c>
      <c r="O130" s="39">
        <v>6347700</v>
      </c>
      <c r="P130" s="40">
        <v>8.0091883614088824E-2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384.1</v>
      </c>
      <c r="F131" s="37">
        <v>387.66666666666669</v>
      </c>
      <c r="G131" s="38">
        <v>378.38333333333338</v>
      </c>
      <c r="H131" s="38">
        <v>372.66666666666669</v>
      </c>
      <c r="I131" s="38">
        <v>363.38333333333338</v>
      </c>
      <c r="J131" s="38">
        <v>393.38333333333338</v>
      </c>
      <c r="K131" s="38">
        <v>402.66666666666669</v>
      </c>
      <c r="L131" s="38">
        <v>408.38333333333338</v>
      </c>
      <c r="M131" s="28">
        <v>396.95</v>
      </c>
      <c r="N131" s="28">
        <v>381.95</v>
      </c>
      <c r="O131" s="39">
        <v>22458000</v>
      </c>
      <c r="P131" s="40">
        <v>-8.6518937053059065E-3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1865.5</v>
      </c>
      <c r="F132" s="37">
        <v>1867.5333333333335</v>
      </c>
      <c r="G132" s="38">
        <v>1851.3166666666671</v>
      </c>
      <c r="H132" s="38">
        <v>1837.1333333333334</v>
      </c>
      <c r="I132" s="38">
        <v>1820.916666666667</v>
      </c>
      <c r="J132" s="38">
        <v>1881.7166666666672</v>
      </c>
      <c r="K132" s="38">
        <v>1897.9333333333338</v>
      </c>
      <c r="L132" s="38">
        <v>1912.1166666666672</v>
      </c>
      <c r="M132" s="28">
        <v>1883.75</v>
      </c>
      <c r="N132" s="28">
        <v>1853.35</v>
      </c>
      <c r="O132" s="39">
        <v>14151900</v>
      </c>
      <c r="P132" s="40">
        <v>1.8725067166001791E-3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5929.25</v>
      </c>
      <c r="F133" s="37">
        <v>5959.7166666666672</v>
      </c>
      <c r="G133" s="38">
        <v>5884.5333333333347</v>
      </c>
      <c r="H133" s="38">
        <v>5839.8166666666675</v>
      </c>
      <c r="I133" s="38">
        <v>5764.633333333335</v>
      </c>
      <c r="J133" s="38">
        <v>6004.4333333333343</v>
      </c>
      <c r="K133" s="38">
        <v>6079.6166666666668</v>
      </c>
      <c r="L133" s="38">
        <v>6124.3333333333339</v>
      </c>
      <c r="M133" s="28">
        <v>6034.9</v>
      </c>
      <c r="N133" s="28">
        <v>5915</v>
      </c>
      <c r="O133" s="39">
        <v>1068150</v>
      </c>
      <c r="P133" s="40">
        <v>1.3521206945630516E-2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4429.3500000000004</v>
      </c>
      <c r="F134" s="37">
        <v>4462.1166666666677</v>
      </c>
      <c r="G134" s="38">
        <v>4388.6833333333352</v>
      </c>
      <c r="H134" s="38">
        <v>4348.0166666666673</v>
      </c>
      <c r="I134" s="38">
        <v>4274.5833333333348</v>
      </c>
      <c r="J134" s="38">
        <v>4502.7833333333356</v>
      </c>
      <c r="K134" s="38">
        <v>4576.2166666666681</v>
      </c>
      <c r="L134" s="38">
        <v>4616.8833333333359</v>
      </c>
      <c r="M134" s="28">
        <v>4535.55</v>
      </c>
      <c r="N134" s="28">
        <v>4421.45</v>
      </c>
      <c r="O134" s="39">
        <v>813200</v>
      </c>
      <c r="P134" s="40">
        <v>-7.372818874416319E-4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771.45</v>
      </c>
      <c r="F135" s="37">
        <v>774.30000000000007</v>
      </c>
      <c r="G135" s="38">
        <v>764.75000000000011</v>
      </c>
      <c r="H135" s="38">
        <v>758.05000000000007</v>
      </c>
      <c r="I135" s="38">
        <v>748.50000000000011</v>
      </c>
      <c r="J135" s="38">
        <v>781.00000000000011</v>
      </c>
      <c r="K135" s="38">
        <v>790.55000000000007</v>
      </c>
      <c r="L135" s="38">
        <v>797.25000000000011</v>
      </c>
      <c r="M135" s="28">
        <v>783.85</v>
      </c>
      <c r="N135" s="28">
        <v>767.6</v>
      </c>
      <c r="O135" s="39">
        <v>10664100</v>
      </c>
      <c r="P135" s="40">
        <v>4.1940038202807076E-2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861.65</v>
      </c>
      <c r="F136" s="37">
        <v>865.75</v>
      </c>
      <c r="G136" s="38">
        <v>855</v>
      </c>
      <c r="H136" s="38">
        <v>848.35</v>
      </c>
      <c r="I136" s="38">
        <v>837.6</v>
      </c>
      <c r="J136" s="38">
        <v>872.4</v>
      </c>
      <c r="K136" s="38">
        <v>883.15</v>
      </c>
      <c r="L136" s="38">
        <v>889.8</v>
      </c>
      <c r="M136" s="28">
        <v>876.5</v>
      </c>
      <c r="N136" s="28">
        <v>859.1</v>
      </c>
      <c r="O136" s="39">
        <v>13401500</v>
      </c>
      <c r="P136" s="40">
        <v>-1.3398608606029374E-2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158.35</v>
      </c>
      <c r="F137" s="37">
        <v>159.51666666666665</v>
      </c>
      <c r="G137" s="38">
        <v>156.33333333333331</v>
      </c>
      <c r="H137" s="38">
        <v>154.31666666666666</v>
      </c>
      <c r="I137" s="38">
        <v>151.13333333333333</v>
      </c>
      <c r="J137" s="38">
        <v>161.5333333333333</v>
      </c>
      <c r="K137" s="38">
        <v>164.71666666666664</v>
      </c>
      <c r="L137" s="38">
        <v>166.73333333333329</v>
      </c>
      <c r="M137" s="28">
        <v>162.69999999999999</v>
      </c>
      <c r="N137" s="28">
        <v>157.5</v>
      </c>
      <c r="O137" s="39">
        <v>36480000</v>
      </c>
      <c r="P137" s="40">
        <v>-6.7523415377913308E-3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122.15</v>
      </c>
      <c r="F138" s="37">
        <v>123.30000000000001</v>
      </c>
      <c r="G138" s="38">
        <v>119.65000000000002</v>
      </c>
      <c r="H138" s="38">
        <v>117.15</v>
      </c>
      <c r="I138" s="38">
        <v>113.50000000000001</v>
      </c>
      <c r="J138" s="38">
        <v>125.80000000000003</v>
      </c>
      <c r="K138" s="38">
        <v>129.44999999999999</v>
      </c>
      <c r="L138" s="38">
        <v>131.95000000000005</v>
      </c>
      <c r="M138" s="28">
        <v>126.95</v>
      </c>
      <c r="N138" s="28">
        <v>120.8</v>
      </c>
      <c r="O138" s="39">
        <v>33618000</v>
      </c>
      <c r="P138" s="40">
        <v>8.5221770288591903E-2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505.9</v>
      </c>
      <c r="F139" s="37">
        <v>504.98333333333335</v>
      </c>
      <c r="G139" s="38">
        <v>501.7166666666667</v>
      </c>
      <c r="H139" s="38">
        <v>497.53333333333336</v>
      </c>
      <c r="I139" s="38">
        <v>494.26666666666671</v>
      </c>
      <c r="J139" s="38">
        <v>509.16666666666669</v>
      </c>
      <c r="K139" s="38">
        <v>512.43333333333339</v>
      </c>
      <c r="L139" s="38">
        <v>516.61666666666667</v>
      </c>
      <c r="M139" s="28">
        <v>508.25</v>
      </c>
      <c r="N139" s="28">
        <v>500.8</v>
      </c>
      <c r="O139" s="39">
        <v>8616000</v>
      </c>
      <c r="P139" s="40">
        <v>1.6397310369234398E-2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8548.0499999999993</v>
      </c>
      <c r="F140" s="37">
        <v>8573.2999999999993</v>
      </c>
      <c r="G140" s="38">
        <v>8490.6999999999989</v>
      </c>
      <c r="H140" s="38">
        <v>8433.35</v>
      </c>
      <c r="I140" s="38">
        <v>8350.75</v>
      </c>
      <c r="J140" s="38">
        <v>8630.6499999999978</v>
      </c>
      <c r="K140" s="38">
        <v>8713.2499999999964</v>
      </c>
      <c r="L140" s="38">
        <v>8770.5999999999967</v>
      </c>
      <c r="M140" s="28">
        <v>8655.9</v>
      </c>
      <c r="N140" s="28">
        <v>8515.9500000000007</v>
      </c>
      <c r="O140" s="39">
        <v>2889000</v>
      </c>
      <c r="P140" s="40">
        <v>1.1088779541201747E-3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850.85</v>
      </c>
      <c r="F141" s="37">
        <v>853</v>
      </c>
      <c r="G141" s="38">
        <v>844.6</v>
      </c>
      <c r="H141" s="38">
        <v>838.35</v>
      </c>
      <c r="I141" s="38">
        <v>829.95</v>
      </c>
      <c r="J141" s="38">
        <v>859.25</v>
      </c>
      <c r="K141" s="38">
        <v>867.65000000000009</v>
      </c>
      <c r="L141" s="38">
        <v>873.9</v>
      </c>
      <c r="M141" s="28">
        <v>861.4</v>
      </c>
      <c r="N141" s="28">
        <v>846.75</v>
      </c>
      <c r="O141" s="39">
        <v>15821250</v>
      </c>
      <c r="P141" s="40">
        <v>3.0113321182344086E-3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1420.2</v>
      </c>
      <c r="F142" s="37">
        <v>1426.2666666666667</v>
      </c>
      <c r="G142" s="38">
        <v>1404.7333333333333</v>
      </c>
      <c r="H142" s="38">
        <v>1389.2666666666667</v>
      </c>
      <c r="I142" s="38">
        <v>1367.7333333333333</v>
      </c>
      <c r="J142" s="38">
        <v>1441.7333333333333</v>
      </c>
      <c r="K142" s="38">
        <v>1463.2666666666667</v>
      </c>
      <c r="L142" s="38">
        <v>1478.7333333333333</v>
      </c>
      <c r="M142" s="28">
        <v>1447.8</v>
      </c>
      <c r="N142" s="28">
        <v>1410.8</v>
      </c>
      <c r="O142" s="39">
        <v>2065000</v>
      </c>
      <c r="P142" s="40">
        <v>-3.2152230971128612E-2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2008.25</v>
      </c>
      <c r="F143" s="37">
        <v>2010.8500000000001</v>
      </c>
      <c r="G143" s="38">
        <v>1963.7000000000003</v>
      </c>
      <c r="H143" s="38">
        <v>1919.15</v>
      </c>
      <c r="I143" s="38">
        <v>1872.0000000000002</v>
      </c>
      <c r="J143" s="38">
        <v>2055.4000000000005</v>
      </c>
      <c r="K143" s="38">
        <v>2102.5500000000002</v>
      </c>
      <c r="L143" s="38">
        <v>2147.1000000000004</v>
      </c>
      <c r="M143" s="28">
        <v>2058</v>
      </c>
      <c r="N143" s="28">
        <v>1966.3</v>
      </c>
      <c r="O143" s="39">
        <v>1265200</v>
      </c>
      <c r="P143" s="40">
        <v>0.12923955730096395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855.9</v>
      </c>
      <c r="F144" s="37">
        <v>852.55000000000007</v>
      </c>
      <c r="G144" s="38">
        <v>845.10000000000014</v>
      </c>
      <c r="H144" s="38">
        <v>834.30000000000007</v>
      </c>
      <c r="I144" s="38">
        <v>826.85000000000014</v>
      </c>
      <c r="J144" s="38">
        <v>863.35000000000014</v>
      </c>
      <c r="K144" s="38">
        <v>870.80000000000018</v>
      </c>
      <c r="L144" s="38">
        <v>881.60000000000014</v>
      </c>
      <c r="M144" s="28">
        <v>860</v>
      </c>
      <c r="N144" s="28">
        <v>841.75</v>
      </c>
      <c r="O144" s="39">
        <v>1486550</v>
      </c>
      <c r="P144" s="40">
        <v>-3.9198606271777002E-3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776.1</v>
      </c>
      <c r="F145" s="37">
        <v>781.06666666666661</v>
      </c>
      <c r="G145" s="38">
        <v>769.03333333333319</v>
      </c>
      <c r="H145" s="38">
        <v>761.96666666666658</v>
      </c>
      <c r="I145" s="38">
        <v>749.93333333333317</v>
      </c>
      <c r="J145" s="38">
        <v>788.13333333333321</v>
      </c>
      <c r="K145" s="38">
        <v>800.16666666666652</v>
      </c>
      <c r="L145" s="38">
        <v>807.23333333333323</v>
      </c>
      <c r="M145" s="28">
        <v>793.1</v>
      </c>
      <c r="N145" s="28">
        <v>774</v>
      </c>
      <c r="O145" s="39">
        <v>4572600</v>
      </c>
      <c r="P145" s="40">
        <v>1.2622907254849854E-2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3855.95</v>
      </c>
      <c r="F146" s="37">
        <v>3869.6</v>
      </c>
      <c r="G146" s="38">
        <v>3829.1</v>
      </c>
      <c r="H146" s="38">
        <v>3802.25</v>
      </c>
      <c r="I146" s="38">
        <v>3761.75</v>
      </c>
      <c r="J146" s="38">
        <v>3896.45</v>
      </c>
      <c r="K146" s="38">
        <v>3936.95</v>
      </c>
      <c r="L146" s="38">
        <v>3963.7999999999997</v>
      </c>
      <c r="M146" s="28">
        <v>3910.1</v>
      </c>
      <c r="N146" s="28">
        <v>3842.75</v>
      </c>
      <c r="O146" s="39">
        <v>2893400</v>
      </c>
      <c r="P146" s="40">
        <v>7.4512534818941501E-3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166.9</v>
      </c>
      <c r="F147" s="37">
        <v>168.15</v>
      </c>
      <c r="G147" s="38">
        <v>165.10000000000002</v>
      </c>
      <c r="H147" s="38">
        <v>163.30000000000001</v>
      </c>
      <c r="I147" s="38">
        <v>160.25000000000003</v>
      </c>
      <c r="J147" s="38">
        <v>169.95000000000002</v>
      </c>
      <c r="K147" s="38">
        <v>173.00000000000003</v>
      </c>
      <c r="L147" s="38">
        <v>174.8</v>
      </c>
      <c r="M147" s="28">
        <v>171.2</v>
      </c>
      <c r="N147" s="28">
        <v>166.35</v>
      </c>
      <c r="O147" s="39">
        <v>21703500</v>
      </c>
      <c r="P147" s="40">
        <v>2.394319682959049E-2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3007.1</v>
      </c>
      <c r="F148" s="37">
        <v>3010.7833333333333</v>
      </c>
      <c r="G148" s="38">
        <v>2986.5666666666666</v>
      </c>
      <c r="H148" s="38">
        <v>2966.0333333333333</v>
      </c>
      <c r="I148" s="38">
        <v>2941.8166666666666</v>
      </c>
      <c r="J148" s="38">
        <v>3031.3166666666666</v>
      </c>
      <c r="K148" s="38">
        <v>3055.5333333333328</v>
      </c>
      <c r="L148" s="38">
        <v>3076.0666666666666</v>
      </c>
      <c r="M148" s="28">
        <v>3035</v>
      </c>
      <c r="N148" s="28">
        <v>2990.25</v>
      </c>
      <c r="O148" s="39">
        <v>1526000</v>
      </c>
      <c r="P148" s="40">
        <v>-2.2859704168534289E-2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65539.199999999997</v>
      </c>
      <c r="F149" s="37">
        <v>65851.416666666672</v>
      </c>
      <c r="G149" s="38">
        <v>65127.333333333343</v>
      </c>
      <c r="H149" s="38">
        <v>64715.466666666674</v>
      </c>
      <c r="I149" s="38">
        <v>63991.383333333346</v>
      </c>
      <c r="J149" s="38">
        <v>66263.28333333334</v>
      </c>
      <c r="K149" s="38">
        <v>66987.366666666683</v>
      </c>
      <c r="L149" s="38">
        <v>67399.233333333337</v>
      </c>
      <c r="M149" s="28">
        <v>66575.5</v>
      </c>
      <c r="N149" s="28">
        <v>65439.55</v>
      </c>
      <c r="O149" s="39">
        <v>79420</v>
      </c>
      <c r="P149" s="40">
        <v>2.556818181818182E-2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1310.6500000000001</v>
      </c>
      <c r="F150" s="37">
        <v>1324.2166666666667</v>
      </c>
      <c r="G150" s="38">
        <v>1292.4333333333334</v>
      </c>
      <c r="H150" s="38">
        <v>1274.2166666666667</v>
      </c>
      <c r="I150" s="38">
        <v>1242.4333333333334</v>
      </c>
      <c r="J150" s="38">
        <v>1342.4333333333334</v>
      </c>
      <c r="K150" s="38">
        <v>1374.2166666666667</v>
      </c>
      <c r="L150" s="38">
        <v>1392.4333333333334</v>
      </c>
      <c r="M150" s="28">
        <v>1356</v>
      </c>
      <c r="N150" s="28">
        <v>1306</v>
      </c>
      <c r="O150" s="39">
        <v>4296000</v>
      </c>
      <c r="P150" s="40">
        <v>5.1298522529136463E-2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320.64999999999998</v>
      </c>
      <c r="F151" s="37">
        <v>320.41666666666663</v>
      </c>
      <c r="G151" s="38">
        <v>315.88333333333327</v>
      </c>
      <c r="H151" s="38">
        <v>311.11666666666662</v>
      </c>
      <c r="I151" s="38">
        <v>306.58333333333326</v>
      </c>
      <c r="J151" s="38">
        <v>325.18333333333328</v>
      </c>
      <c r="K151" s="38">
        <v>329.71666666666658</v>
      </c>
      <c r="L151" s="38">
        <v>334.48333333333329</v>
      </c>
      <c r="M151" s="28">
        <v>324.95</v>
      </c>
      <c r="N151" s="28">
        <v>315.64999999999998</v>
      </c>
      <c r="O151" s="39">
        <v>3096000</v>
      </c>
      <c r="P151" s="40">
        <v>3.2000000000000001E-2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117.25</v>
      </c>
      <c r="F152" s="37">
        <v>118.14999999999999</v>
      </c>
      <c r="G152" s="38">
        <v>115.39999999999998</v>
      </c>
      <c r="H152" s="38">
        <v>113.54999999999998</v>
      </c>
      <c r="I152" s="38">
        <v>110.79999999999997</v>
      </c>
      <c r="J152" s="38">
        <v>119.99999999999999</v>
      </c>
      <c r="K152" s="38">
        <v>122.75000000000001</v>
      </c>
      <c r="L152" s="38">
        <v>124.6</v>
      </c>
      <c r="M152" s="28">
        <v>120.9</v>
      </c>
      <c r="N152" s="28">
        <v>116.3</v>
      </c>
      <c r="O152" s="39">
        <v>102595000</v>
      </c>
      <c r="P152" s="40">
        <v>4.1442188147534188E-4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4552.3999999999996</v>
      </c>
      <c r="F153" s="37">
        <v>4574.25</v>
      </c>
      <c r="G153" s="38">
        <v>4510.25</v>
      </c>
      <c r="H153" s="38">
        <v>4468.1000000000004</v>
      </c>
      <c r="I153" s="38">
        <v>4404.1000000000004</v>
      </c>
      <c r="J153" s="38">
        <v>4616.3999999999996</v>
      </c>
      <c r="K153" s="38">
        <v>4680.3999999999996</v>
      </c>
      <c r="L153" s="38">
        <v>4722.5499999999993</v>
      </c>
      <c r="M153" s="28">
        <v>4638.25</v>
      </c>
      <c r="N153" s="28">
        <v>4532.1000000000004</v>
      </c>
      <c r="O153" s="39">
        <v>1835750</v>
      </c>
      <c r="P153" s="40">
        <v>1.2967305835287626E-2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3923.8</v>
      </c>
      <c r="F154" s="37">
        <v>3896.1166666666668</v>
      </c>
      <c r="G154" s="38">
        <v>3826.0333333333338</v>
      </c>
      <c r="H154" s="38">
        <v>3728.2666666666669</v>
      </c>
      <c r="I154" s="38">
        <v>3658.1833333333338</v>
      </c>
      <c r="J154" s="38">
        <v>3993.8833333333337</v>
      </c>
      <c r="K154" s="38">
        <v>4063.9666666666667</v>
      </c>
      <c r="L154" s="38">
        <v>4161.7333333333336</v>
      </c>
      <c r="M154" s="28">
        <v>3966.2</v>
      </c>
      <c r="N154" s="28">
        <v>3798.35</v>
      </c>
      <c r="O154" s="39">
        <v>513225</v>
      </c>
      <c r="P154" s="40">
        <v>-3.059923501912452E-2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41.9</v>
      </c>
      <c r="F155" s="37">
        <v>42.216666666666669</v>
      </c>
      <c r="G155" s="38">
        <v>41.333333333333336</v>
      </c>
      <c r="H155" s="38">
        <v>40.766666666666666</v>
      </c>
      <c r="I155" s="38">
        <v>39.883333333333333</v>
      </c>
      <c r="J155" s="38">
        <v>42.783333333333339</v>
      </c>
      <c r="K155" s="38">
        <v>43.666666666666664</v>
      </c>
      <c r="L155" s="38">
        <v>44.233333333333341</v>
      </c>
      <c r="M155" s="28">
        <v>43.1</v>
      </c>
      <c r="N155" s="28">
        <v>41.65</v>
      </c>
      <c r="O155" s="39">
        <v>30492000</v>
      </c>
      <c r="P155" s="40">
        <v>1.2754085292945397E-2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18155.3</v>
      </c>
      <c r="F156" s="37">
        <v>18160.916666666668</v>
      </c>
      <c r="G156" s="38">
        <v>17943.833333333336</v>
      </c>
      <c r="H156" s="38">
        <v>17732.366666666669</v>
      </c>
      <c r="I156" s="38">
        <v>17515.283333333336</v>
      </c>
      <c r="J156" s="38">
        <v>18372.383333333335</v>
      </c>
      <c r="K156" s="38">
        <v>18589.466666666671</v>
      </c>
      <c r="L156" s="38">
        <v>18800.933333333334</v>
      </c>
      <c r="M156" s="28">
        <v>18378</v>
      </c>
      <c r="N156" s="28">
        <v>17949.45</v>
      </c>
      <c r="O156" s="39">
        <v>317800</v>
      </c>
      <c r="P156" s="40">
        <v>-5.3208137715179968E-3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144.69999999999999</v>
      </c>
      <c r="F157" s="37">
        <v>145.65</v>
      </c>
      <c r="G157" s="38">
        <v>143.30000000000001</v>
      </c>
      <c r="H157" s="38">
        <v>141.9</v>
      </c>
      <c r="I157" s="38">
        <v>139.55000000000001</v>
      </c>
      <c r="J157" s="38">
        <v>147.05000000000001</v>
      </c>
      <c r="K157" s="38">
        <v>149.39999999999998</v>
      </c>
      <c r="L157" s="38">
        <v>150.80000000000001</v>
      </c>
      <c r="M157" s="28">
        <v>148</v>
      </c>
      <c r="N157" s="28">
        <v>144.25</v>
      </c>
      <c r="O157" s="39">
        <v>90034600</v>
      </c>
      <c r="P157" s="40">
        <v>5.6877712917227964E-3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133</v>
      </c>
      <c r="F158" s="37">
        <v>133.51666666666668</v>
      </c>
      <c r="G158" s="38">
        <v>132.03333333333336</v>
      </c>
      <c r="H158" s="38">
        <v>131.06666666666669</v>
      </c>
      <c r="I158" s="38">
        <v>129.58333333333337</v>
      </c>
      <c r="J158" s="38">
        <v>134.48333333333335</v>
      </c>
      <c r="K158" s="38">
        <v>135.96666666666664</v>
      </c>
      <c r="L158" s="38">
        <v>136.93333333333334</v>
      </c>
      <c r="M158" s="28">
        <v>135</v>
      </c>
      <c r="N158" s="28">
        <v>132.55000000000001</v>
      </c>
      <c r="O158" s="39">
        <v>45902100</v>
      </c>
      <c r="P158" s="40">
        <v>2.4897298643097223E-3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899.85</v>
      </c>
      <c r="F159" s="37">
        <v>903.86666666666667</v>
      </c>
      <c r="G159" s="38">
        <v>889.83333333333337</v>
      </c>
      <c r="H159" s="38">
        <v>879.81666666666672</v>
      </c>
      <c r="I159" s="38">
        <v>865.78333333333342</v>
      </c>
      <c r="J159" s="38">
        <v>913.88333333333333</v>
      </c>
      <c r="K159" s="38">
        <v>927.91666666666663</v>
      </c>
      <c r="L159" s="38">
        <v>937.93333333333328</v>
      </c>
      <c r="M159" s="28">
        <v>917.9</v>
      </c>
      <c r="N159" s="28">
        <v>893.85</v>
      </c>
      <c r="O159" s="39">
        <v>2633400</v>
      </c>
      <c r="P159" s="40">
        <v>-1.3273161667109105E-3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3609.7</v>
      </c>
      <c r="F160" s="37">
        <v>3629.8666666666668</v>
      </c>
      <c r="G160" s="38">
        <v>3561.7333333333336</v>
      </c>
      <c r="H160" s="38">
        <v>3513.7666666666669</v>
      </c>
      <c r="I160" s="38">
        <v>3445.6333333333337</v>
      </c>
      <c r="J160" s="38">
        <v>3677.8333333333335</v>
      </c>
      <c r="K160" s="38">
        <v>3745.9666666666667</v>
      </c>
      <c r="L160" s="38">
        <v>3793.9333333333334</v>
      </c>
      <c r="M160" s="28">
        <v>3698</v>
      </c>
      <c r="N160" s="28">
        <v>3581.9</v>
      </c>
      <c r="O160" s="39">
        <v>644375</v>
      </c>
      <c r="P160" s="40">
        <v>4.4816835541699141E-3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170.05</v>
      </c>
      <c r="F161" s="37">
        <v>169.18333333333334</v>
      </c>
      <c r="G161" s="38">
        <v>167.66666666666669</v>
      </c>
      <c r="H161" s="38">
        <v>165.28333333333336</v>
      </c>
      <c r="I161" s="38">
        <v>163.76666666666671</v>
      </c>
      <c r="J161" s="38">
        <v>171.56666666666666</v>
      </c>
      <c r="K161" s="38">
        <v>173.08333333333331</v>
      </c>
      <c r="L161" s="38">
        <v>175.46666666666664</v>
      </c>
      <c r="M161" s="28">
        <v>170.7</v>
      </c>
      <c r="N161" s="28">
        <v>166.8</v>
      </c>
      <c r="O161" s="39">
        <v>41957300</v>
      </c>
      <c r="P161" s="40">
        <v>7.2426687659909464E-2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42298.95</v>
      </c>
      <c r="F162" s="37">
        <v>42283.35</v>
      </c>
      <c r="G162" s="38">
        <v>41529.699999999997</v>
      </c>
      <c r="H162" s="38">
        <v>40760.449999999997</v>
      </c>
      <c r="I162" s="38">
        <v>40006.799999999996</v>
      </c>
      <c r="J162" s="38">
        <v>43052.6</v>
      </c>
      <c r="K162" s="38">
        <v>43806.250000000007</v>
      </c>
      <c r="L162" s="38">
        <v>44575.5</v>
      </c>
      <c r="M162" s="28">
        <v>43037</v>
      </c>
      <c r="N162" s="28">
        <v>41514.1</v>
      </c>
      <c r="O162" s="39">
        <v>105690</v>
      </c>
      <c r="P162" s="40">
        <v>7.9681274900398405E-2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2243.65</v>
      </c>
      <c r="F163" s="37">
        <v>2259.2166666666667</v>
      </c>
      <c r="G163" s="38">
        <v>2212.4333333333334</v>
      </c>
      <c r="H163" s="38">
        <v>2181.2166666666667</v>
      </c>
      <c r="I163" s="38">
        <v>2134.4333333333334</v>
      </c>
      <c r="J163" s="38">
        <v>2290.4333333333334</v>
      </c>
      <c r="K163" s="38">
        <v>2337.2166666666672</v>
      </c>
      <c r="L163" s="38">
        <v>2368.4333333333334</v>
      </c>
      <c r="M163" s="28">
        <v>2306</v>
      </c>
      <c r="N163" s="28">
        <v>2228</v>
      </c>
      <c r="O163" s="39">
        <v>4022975</v>
      </c>
      <c r="P163" s="40">
        <v>3.0167980802194034E-3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3917.15</v>
      </c>
      <c r="F164" s="37">
        <v>3961.1666666666665</v>
      </c>
      <c r="G164" s="38">
        <v>3852.333333333333</v>
      </c>
      <c r="H164" s="38">
        <v>3787.5166666666664</v>
      </c>
      <c r="I164" s="38">
        <v>3678.6833333333329</v>
      </c>
      <c r="J164" s="38">
        <v>4025.9833333333331</v>
      </c>
      <c r="K164" s="38">
        <v>4134.8166666666657</v>
      </c>
      <c r="L164" s="38">
        <v>4199.6333333333332</v>
      </c>
      <c r="M164" s="28">
        <v>4070</v>
      </c>
      <c r="N164" s="28">
        <v>3896.35</v>
      </c>
      <c r="O164" s="39">
        <v>430800</v>
      </c>
      <c r="P164" s="40">
        <v>4.8940832724616509E-2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216.5</v>
      </c>
      <c r="F165" s="37">
        <v>216.86666666666667</v>
      </c>
      <c r="G165" s="38">
        <v>214.73333333333335</v>
      </c>
      <c r="H165" s="38">
        <v>212.96666666666667</v>
      </c>
      <c r="I165" s="38">
        <v>210.83333333333334</v>
      </c>
      <c r="J165" s="38">
        <v>218.63333333333335</v>
      </c>
      <c r="K165" s="38">
        <v>220.76666666666668</v>
      </c>
      <c r="L165" s="38">
        <v>222.53333333333336</v>
      </c>
      <c r="M165" s="28">
        <v>219</v>
      </c>
      <c r="N165" s="28">
        <v>215.1</v>
      </c>
      <c r="O165" s="39">
        <v>19002000</v>
      </c>
      <c r="P165" s="40">
        <v>1.4738865748157642E-2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118.85</v>
      </c>
      <c r="F166" s="37">
        <v>119.56666666666666</v>
      </c>
      <c r="G166" s="38">
        <v>117.78333333333333</v>
      </c>
      <c r="H166" s="38">
        <v>116.71666666666667</v>
      </c>
      <c r="I166" s="38">
        <v>114.93333333333334</v>
      </c>
      <c r="J166" s="38">
        <v>120.63333333333333</v>
      </c>
      <c r="K166" s="38">
        <v>122.41666666666666</v>
      </c>
      <c r="L166" s="38">
        <v>123.48333333333332</v>
      </c>
      <c r="M166" s="28">
        <v>121.35</v>
      </c>
      <c r="N166" s="28">
        <v>118.5</v>
      </c>
      <c r="O166" s="39">
        <v>44640000</v>
      </c>
      <c r="P166" s="40">
        <v>1.5658061785865426E-2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4369.8999999999996</v>
      </c>
      <c r="F167" s="37">
        <v>4388.1500000000005</v>
      </c>
      <c r="G167" s="38">
        <v>4331.8000000000011</v>
      </c>
      <c r="H167" s="38">
        <v>4293.7000000000007</v>
      </c>
      <c r="I167" s="38">
        <v>4237.3500000000013</v>
      </c>
      <c r="J167" s="38">
        <v>4426.2500000000009</v>
      </c>
      <c r="K167" s="38">
        <v>4482.6000000000013</v>
      </c>
      <c r="L167" s="38">
        <v>4520.7000000000007</v>
      </c>
      <c r="M167" s="28">
        <v>4444.5</v>
      </c>
      <c r="N167" s="28">
        <v>4350.05</v>
      </c>
      <c r="O167" s="39">
        <v>188250</v>
      </c>
      <c r="P167" s="40">
        <v>1.6194331983805668E-2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2445.1</v>
      </c>
      <c r="F168" s="37">
        <v>2438.25</v>
      </c>
      <c r="G168" s="38">
        <v>2418.5</v>
      </c>
      <c r="H168" s="38">
        <v>2391.9</v>
      </c>
      <c r="I168" s="38">
        <v>2372.15</v>
      </c>
      <c r="J168" s="38">
        <v>2464.85</v>
      </c>
      <c r="K168" s="38">
        <v>2484.6</v>
      </c>
      <c r="L168" s="38">
        <v>2511.1999999999998</v>
      </c>
      <c r="M168" s="28">
        <v>2458</v>
      </c>
      <c r="N168" s="28">
        <v>2411.65</v>
      </c>
      <c r="O168" s="39">
        <v>2897000</v>
      </c>
      <c r="P168" s="40">
        <v>-6.037084950409659E-4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2608.6</v>
      </c>
      <c r="F169" s="37">
        <v>2610.8833333333332</v>
      </c>
      <c r="G169" s="38">
        <v>2576.9166666666665</v>
      </c>
      <c r="H169" s="38">
        <v>2545.2333333333331</v>
      </c>
      <c r="I169" s="38">
        <v>2511.2666666666664</v>
      </c>
      <c r="J169" s="38">
        <v>2642.5666666666666</v>
      </c>
      <c r="K169" s="38">
        <v>2676.5333333333338</v>
      </c>
      <c r="L169" s="38">
        <v>2708.2166666666667</v>
      </c>
      <c r="M169" s="28">
        <v>2644.85</v>
      </c>
      <c r="N169" s="28">
        <v>2579.1999999999998</v>
      </c>
      <c r="O169" s="39">
        <v>1927750</v>
      </c>
      <c r="P169" s="40">
        <v>3.5137948984903696E-3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38.049999999999997</v>
      </c>
      <c r="F170" s="37">
        <v>38.233333333333327</v>
      </c>
      <c r="G170" s="38">
        <v>37.716666666666654</v>
      </c>
      <c r="H170" s="38">
        <v>37.383333333333326</v>
      </c>
      <c r="I170" s="38">
        <v>36.866666666666653</v>
      </c>
      <c r="J170" s="38">
        <v>38.566666666666656</v>
      </c>
      <c r="K170" s="38">
        <v>39.083333333333321</v>
      </c>
      <c r="L170" s="38">
        <v>39.416666666666657</v>
      </c>
      <c r="M170" s="28">
        <v>38.75</v>
      </c>
      <c r="N170" s="28">
        <v>37.9</v>
      </c>
      <c r="O170" s="39">
        <v>279792000</v>
      </c>
      <c r="P170" s="40">
        <v>1.8521754324654902E-2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2381.15</v>
      </c>
      <c r="F171" s="37">
        <v>2376.9833333333331</v>
      </c>
      <c r="G171" s="38">
        <v>2344.9666666666662</v>
      </c>
      <c r="H171" s="38">
        <v>2308.7833333333333</v>
      </c>
      <c r="I171" s="38">
        <v>2276.7666666666664</v>
      </c>
      <c r="J171" s="38">
        <v>2413.1666666666661</v>
      </c>
      <c r="K171" s="38">
        <v>2445.1833333333334</v>
      </c>
      <c r="L171" s="38">
        <v>2481.3666666666659</v>
      </c>
      <c r="M171" s="28">
        <v>2409</v>
      </c>
      <c r="N171" s="28">
        <v>2340.8000000000002</v>
      </c>
      <c r="O171" s="39">
        <v>914100</v>
      </c>
      <c r="P171" s="40">
        <v>9.8413842826243686E-2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197.25</v>
      </c>
      <c r="F172" s="37">
        <v>197.48333333333335</v>
      </c>
      <c r="G172" s="38">
        <v>196.01666666666671</v>
      </c>
      <c r="H172" s="38">
        <v>194.78333333333336</v>
      </c>
      <c r="I172" s="38">
        <v>193.31666666666672</v>
      </c>
      <c r="J172" s="38">
        <v>198.7166666666667</v>
      </c>
      <c r="K172" s="38">
        <v>200.18333333333334</v>
      </c>
      <c r="L172" s="38">
        <v>201.41666666666669</v>
      </c>
      <c r="M172" s="28">
        <v>198.95</v>
      </c>
      <c r="N172" s="28">
        <v>196.25</v>
      </c>
      <c r="O172" s="39">
        <v>38626919</v>
      </c>
      <c r="P172" s="40">
        <v>-1.011343446767801E-2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1595.7</v>
      </c>
      <c r="F173" s="37">
        <v>1604.45</v>
      </c>
      <c r="G173" s="38">
        <v>1582.3000000000002</v>
      </c>
      <c r="H173" s="38">
        <v>1568.9</v>
      </c>
      <c r="I173" s="38">
        <v>1546.7500000000002</v>
      </c>
      <c r="J173" s="38">
        <v>1617.8500000000001</v>
      </c>
      <c r="K173" s="38">
        <v>1640.0000000000002</v>
      </c>
      <c r="L173" s="38">
        <v>1653.4</v>
      </c>
      <c r="M173" s="28">
        <v>1626.6</v>
      </c>
      <c r="N173" s="28">
        <v>1591.05</v>
      </c>
      <c r="O173" s="39">
        <v>2795683</v>
      </c>
      <c r="P173" s="40">
        <v>2.507088494254589E-2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230</v>
      </c>
      <c r="F174" s="37">
        <v>231.58333333333334</v>
      </c>
      <c r="G174" s="38">
        <v>227.81666666666669</v>
      </c>
      <c r="H174" s="38">
        <v>225.63333333333335</v>
      </c>
      <c r="I174" s="38">
        <v>221.8666666666667</v>
      </c>
      <c r="J174" s="38">
        <v>233.76666666666668</v>
      </c>
      <c r="K174" s="38">
        <v>237.53333333333333</v>
      </c>
      <c r="L174" s="38">
        <v>239.71666666666667</v>
      </c>
      <c r="M174" s="28">
        <v>235.35</v>
      </c>
      <c r="N174" s="28">
        <v>229.4</v>
      </c>
      <c r="O174" s="39">
        <v>7285000</v>
      </c>
      <c r="P174" s="40">
        <v>4.631956912028725E-2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856.4</v>
      </c>
      <c r="F175" s="37">
        <v>857.93333333333328</v>
      </c>
      <c r="G175" s="38">
        <v>849.56666666666661</v>
      </c>
      <c r="H175" s="38">
        <v>842.73333333333335</v>
      </c>
      <c r="I175" s="38">
        <v>834.36666666666667</v>
      </c>
      <c r="J175" s="38">
        <v>864.76666666666654</v>
      </c>
      <c r="K175" s="38">
        <v>873.1333333333331</v>
      </c>
      <c r="L175" s="38">
        <v>879.96666666666647</v>
      </c>
      <c r="M175" s="28">
        <v>866.3</v>
      </c>
      <c r="N175" s="28">
        <v>851.1</v>
      </c>
      <c r="O175" s="39">
        <v>2222750</v>
      </c>
      <c r="P175" s="40">
        <v>3.2780410742496054E-2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140.5</v>
      </c>
      <c r="F176" s="37">
        <v>141.83333333333334</v>
      </c>
      <c r="G176" s="38">
        <v>138.51666666666668</v>
      </c>
      <c r="H176" s="38">
        <v>136.53333333333333</v>
      </c>
      <c r="I176" s="38">
        <v>133.21666666666667</v>
      </c>
      <c r="J176" s="38">
        <v>143.81666666666669</v>
      </c>
      <c r="K176" s="38">
        <v>147.13333333333335</v>
      </c>
      <c r="L176" s="38">
        <v>149.1166666666667</v>
      </c>
      <c r="M176" s="28">
        <v>145.15</v>
      </c>
      <c r="N176" s="28">
        <v>139.85</v>
      </c>
      <c r="O176" s="39">
        <v>39529900</v>
      </c>
      <c r="P176" s="40">
        <v>4.3082338536883993E-2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126.95</v>
      </c>
      <c r="F177" s="37">
        <v>128.01666666666665</v>
      </c>
      <c r="G177" s="38">
        <v>125.58333333333331</v>
      </c>
      <c r="H177" s="38">
        <v>124.21666666666667</v>
      </c>
      <c r="I177" s="38">
        <v>121.78333333333333</v>
      </c>
      <c r="J177" s="38">
        <v>129.3833333333333</v>
      </c>
      <c r="K177" s="38">
        <v>131.81666666666663</v>
      </c>
      <c r="L177" s="38">
        <v>133.18333333333328</v>
      </c>
      <c r="M177" s="28">
        <v>130.44999999999999</v>
      </c>
      <c r="N177" s="28">
        <v>126.65</v>
      </c>
      <c r="O177" s="39">
        <v>34830000</v>
      </c>
      <c r="P177" s="40">
        <v>0.10277355623100304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2441.1999999999998</v>
      </c>
      <c r="F178" s="37">
        <v>2435.1</v>
      </c>
      <c r="G178" s="38">
        <v>2416.2999999999997</v>
      </c>
      <c r="H178" s="38">
        <v>2391.3999999999996</v>
      </c>
      <c r="I178" s="38">
        <v>2372.5999999999995</v>
      </c>
      <c r="J178" s="38">
        <v>2460</v>
      </c>
      <c r="K178" s="38">
        <v>2478.8000000000002</v>
      </c>
      <c r="L178" s="38">
        <v>2503.7000000000003</v>
      </c>
      <c r="M178" s="28">
        <v>2453.9</v>
      </c>
      <c r="N178" s="28">
        <v>2410.1999999999998</v>
      </c>
      <c r="O178" s="39">
        <v>29978750</v>
      </c>
      <c r="P178" s="40">
        <v>4.0441422734275572E-3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97.4</v>
      </c>
      <c r="F179" s="37">
        <v>98</v>
      </c>
      <c r="G179" s="38">
        <v>96.45</v>
      </c>
      <c r="H179" s="38">
        <v>95.5</v>
      </c>
      <c r="I179" s="38">
        <v>93.95</v>
      </c>
      <c r="J179" s="38">
        <v>98.95</v>
      </c>
      <c r="K179" s="38">
        <v>100.50000000000001</v>
      </c>
      <c r="L179" s="38">
        <v>101.45</v>
      </c>
      <c r="M179" s="28">
        <v>99.55</v>
      </c>
      <c r="N179" s="28">
        <v>97.05</v>
      </c>
      <c r="O179" s="39">
        <v>152285000</v>
      </c>
      <c r="P179" s="40">
        <v>-1.4751075599262446E-2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830.6</v>
      </c>
      <c r="F180" s="37">
        <v>831.78333333333342</v>
      </c>
      <c r="G180" s="38">
        <v>824.01666666666688</v>
      </c>
      <c r="H180" s="38">
        <v>817.43333333333351</v>
      </c>
      <c r="I180" s="38">
        <v>809.66666666666697</v>
      </c>
      <c r="J180" s="38">
        <v>838.36666666666679</v>
      </c>
      <c r="K180" s="38">
        <v>846.13333333333344</v>
      </c>
      <c r="L180" s="38">
        <v>852.7166666666667</v>
      </c>
      <c r="M180" s="28">
        <v>839.55</v>
      </c>
      <c r="N180" s="28">
        <v>825.2</v>
      </c>
      <c r="O180" s="39">
        <v>5238000</v>
      </c>
      <c r="P180" s="40">
        <v>3.0291109362706532E-2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1124.7</v>
      </c>
      <c r="F181" s="37">
        <v>1122.4666666666667</v>
      </c>
      <c r="G181" s="38">
        <v>1113.2333333333333</v>
      </c>
      <c r="H181" s="38">
        <v>1101.7666666666667</v>
      </c>
      <c r="I181" s="38">
        <v>1092.5333333333333</v>
      </c>
      <c r="J181" s="38">
        <v>1133.9333333333334</v>
      </c>
      <c r="K181" s="38">
        <v>1143.166666666667</v>
      </c>
      <c r="L181" s="38">
        <v>1154.6333333333334</v>
      </c>
      <c r="M181" s="28">
        <v>1131.7</v>
      </c>
      <c r="N181" s="28">
        <v>1111</v>
      </c>
      <c r="O181" s="39">
        <v>6841500</v>
      </c>
      <c r="P181" s="40">
        <v>1.9104010725058653E-2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512.45000000000005</v>
      </c>
      <c r="F182" s="37">
        <v>514.33333333333337</v>
      </c>
      <c r="G182" s="38">
        <v>508.91666666666674</v>
      </c>
      <c r="H182" s="38">
        <v>505.38333333333338</v>
      </c>
      <c r="I182" s="38">
        <v>499.96666666666675</v>
      </c>
      <c r="J182" s="38">
        <v>517.86666666666679</v>
      </c>
      <c r="K182" s="38">
        <v>523.28333333333353</v>
      </c>
      <c r="L182" s="38">
        <v>526.81666666666672</v>
      </c>
      <c r="M182" s="28">
        <v>519.75</v>
      </c>
      <c r="N182" s="28">
        <v>510.8</v>
      </c>
      <c r="O182" s="39">
        <v>80661000</v>
      </c>
      <c r="P182" s="40">
        <v>-5.947292123554994E-4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24695.05</v>
      </c>
      <c r="F183" s="37">
        <v>24762.45</v>
      </c>
      <c r="G183" s="38">
        <v>24486.9</v>
      </c>
      <c r="H183" s="38">
        <v>24278.75</v>
      </c>
      <c r="I183" s="38">
        <v>24003.200000000001</v>
      </c>
      <c r="J183" s="38">
        <v>24970.600000000002</v>
      </c>
      <c r="K183" s="38">
        <v>25246.149999999998</v>
      </c>
      <c r="L183" s="38">
        <v>25454.300000000003</v>
      </c>
      <c r="M183" s="28">
        <v>25038</v>
      </c>
      <c r="N183" s="28">
        <v>24554.3</v>
      </c>
      <c r="O183" s="39">
        <v>175950</v>
      </c>
      <c r="P183" s="40">
        <v>3.7593984962406013E-2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2447.8000000000002</v>
      </c>
      <c r="F184" s="37">
        <v>2443.75</v>
      </c>
      <c r="G184" s="38">
        <v>2411.9</v>
      </c>
      <c r="H184" s="38">
        <v>2376</v>
      </c>
      <c r="I184" s="38">
        <v>2344.15</v>
      </c>
      <c r="J184" s="38">
        <v>2479.65</v>
      </c>
      <c r="K184" s="38">
        <v>2511.5000000000005</v>
      </c>
      <c r="L184" s="38">
        <v>2547.4</v>
      </c>
      <c r="M184" s="28">
        <v>2475.6</v>
      </c>
      <c r="N184" s="28">
        <v>2407.85</v>
      </c>
      <c r="O184" s="39">
        <v>1513050</v>
      </c>
      <c r="P184" s="40">
        <v>1.06539309331374E-2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2437.4499999999998</v>
      </c>
      <c r="F185" s="37">
        <v>2453.9499999999998</v>
      </c>
      <c r="G185" s="38">
        <v>2414.9499999999998</v>
      </c>
      <c r="H185" s="38">
        <v>2392.4499999999998</v>
      </c>
      <c r="I185" s="38">
        <v>2353.4499999999998</v>
      </c>
      <c r="J185" s="38">
        <v>2476.4499999999998</v>
      </c>
      <c r="K185" s="38">
        <v>2515.4499999999998</v>
      </c>
      <c r="L185" s="38">
        <v>2537.9499999999998</v>
      </c>
      <c r="M185" s="28">
        <v>2492.9499999999998</v>
      </c>
      <c r="N185" s="28">
        <v>2431.4499999999998</v>
      </c>
      <c r="O185" s="39">
        <v>2850750</v>
      </c>
      <c r="P185" s="40">
        <v>7.4211502782931356E-3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1276</v>
      </c>
      <c r="F186" s="37">
        <v>1264.2166666666667</v>
      </c>
      <c r="G186" s="38">
        <v>1246.4333333333334</v>
      </c>
      <c r="H186" s="38">
        <v>1216.8666666666668</v>
      </c>
      <c r="I186" s="38">
        <v>1199.0833333333335</v>
      </c>
      <c r="J186" s="38">
        <v>1293.7833333333333</v>
      </c>
      <c r="K186" s="38">
        <v>1311.5666666666666</v>
      </c>
      <c r="L186" s="38">
        <v>1341.1333333333332</v>
      </c>
      <c r="M186" s="28">
        <v>1282</v>
      </c>
      <c r="N186" s="28">
        <v>1234.6500000000001</v>
      </c>
      <c r="O186" s="39">
        <v>3376400</v>
      </c>
      <c r="P186" s="40">
        <v>3.9148097993352213E-2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371.1</v>
      </c>
      <c r="F187" s="37">
        <v>371.61666666666662</v>
      </c>
      <c r="G187" s="38">
        <v>367.48333333333323</v>
      </c>
      <c r="H187" s="38">
        <v>363.86666666666662</v>
      </c>
      <c r="I187" s="38">
        <v>359.73333333333323</v>
      </c>
      <c r="J187" s="38">
        <v>375.23333333333323</v>
      </c>
      <c r="K187" s="38">
        <v>379.36666666666656</v>
      </c>
      <c r="L187" s="38">
        <v>382.98333333333323</v>
      </c>
      <c r="M187" s="28">
        <v>375.75</v>
      </c>
      <c r="N187" s="28">
        <v>368</v>
      </c>
      <c r="O187" s="39">
        <v>4459500</v>
      </c>
      <c r="P187" s="40">
        <v>4.0379567938623057E-4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863.15</v>
      </c>
      <c r="F188" s="37">
        <v>865.85</v>
      </c>
      <c r="G188" s="38">
        <v>859</v>
      </c>
      <c r="H188" s="38">
        <v>854.85</v>
      </c>
      <c r="I188" s="38">
        <v>848</v>
      </c>
      <c r="J188" s="38">
        <v>870</v>
      </c>
      <c r="K188" s="38">
        <v>876.85000000000014</v>
      </c>
      <c r="L188" s="38">
        <v>881</v>
      </c>
      <c r="M188" s="28">
        <v>872.7</v>
      </c>
      <c r="N188" s="28">
        <v>861.7</v>
      </c>
      <c r="O188" s="39">
        <v>23683800</v>
      </c>
      <c r="P188" s="40">
        <v>1.0633849094928012E-2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493.95</v>
      </c>
      <c r="F189" s="37">
        <v>496.71666666666664</v>
      </c>
      <c r="G189" s="38">
        <v>487.0333333333333</v>
      </c>
      <c r="H189" s="38">
        <v>480.11666666666667</v>
      </c>
      <c r="I189" s="38">
        <v>470.43333333333334</v>
      </c>
      <c r="J189" s="38">
        <v>503.63333333333327</v>
      </c>
      <c r="K189" s="38">
        <v>513.31666666666661</v>
      </c>
      <c r="L189" s="38">
        <v>520.23333333333323</v>
      </c>
      <c r="M189" s="28">
        <v>506.4</v>
      </c>
      <c r="N189" s="28">
        <v>489.8</v>
      </c>
      <c r="O189" s="39">
        <v>12232500</v>
      </c>
      <c r="P189" s="40">
        <v>-5.6090720643823923E-3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578.29999999999995</v>
      </c>
      <c r="F190" s="37">
        <v>576.49999999999989</v>
      </c>
      <c r="G190" s="38">
        <v>572.0999999999998</v>
      </c>
      <c r="H190" s="38">
        <v>565.89999999999986</v>
      </c>
      <c r="I190" s="38">
        <v>561.49999999999977</v>
      </c>
      <c r="J190" s="38">
        <v>582.69999999999982</v>
      </c>
      <c r="K190" s="38">
        <v>587.09999999999991</v>
      </c>
      <c r="L190" s="38">
        <v>593.29999999999984</v>
      </c>
      <c r="M190" s="28">
        <v>580.9</v>
      </c>
      <c r="N190" s="28">
        <v>570.29999999999995</v>
      </c>
      <c r="O190" s="39">
        <v>927350</v>
      </c>
      <c r="P190" s="40">
        <v>-3.2801418439716311E-2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898.5</v>
      </c>
      <c r="F191" s="37">
        <v>903.16666666666663</v>
      </c>
      <c r="G191" s="38">
        <v>890.13333333333321</v>
      </c>
      <c r="H191" s="38">
        <v>881.76666666666654</v>
      </c>
      <c r="I191" s="38">
        <v>868.73333333333312</v>
      </c>
      <c r="J191" s="38">
        <v>911.5333333333333</v>
      </c>
      <c r="K191" s="38">
        <v>924.56666666666683</v>
      </c>
      <c r="L191" s="38">
        <v>932.93333333333339</v>
      </c>
      <c r="M191" s="28">
        <v>916.2</v>
      </c>
      <c r="N191" s="28">
        <v>894.8</v>
      </c>
      <c r="O191" s="39">
        <v>7195000</v>
      </c>
      <c r="P191" s="40">
        <v>2.6477146042363435E-3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1242</v>
      </c>
      <c r="F192" s="37">
        <v>1246.5666666666666</v>
      </c>
      <c r="G192" s="38">
        <v>1226.2333333333331</v>
      </c>
      <c r="H192" s="38">
        <v>1210.4666666666665</v>
      </c>
      <c r="I192" s="38">
        <v>1190.133333333333</v>
      </c>
      <c r="J192" s="38">
        <v>1262.3333333333333</v>
      </c>
      <c r="K192" s="38">
        <v>1282.6666666666667</v>
      </c>
      <c r="L192" s="38">
        <v>1298.4333333333334</v>
      </c>
      <c r="M192" s="28">
        <v>1266.9000000000001</v>
      </c>
      <c r="N192" s="28">
        <v>1230.8</v>
      </c>
      <c r="O192" s="39">
        <v>3034000</v>
      </c>
      <c r="P192" s="40">
        <v>-5.1154249737670517E-3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719.9</v>
      </c>
      <c r="F193" s="37">
        <v>716.59999999999991</v>
      </c>
      <c r="G193" s="38">
        <v>707.14999999999986</v>
      </c>
      <c r="H193" s="38">
        <v>694.4</v>
      </c>
      <c r="I193" s="38">
        <v>684.94999999999993</v>
      </c>
      <c r="J193" s="38">
        <v>729.3499999999998</v>
      </c>
      <c r="K193" s="38">
        <v>738.79999999999984</v>
      </c>
      <c r="L193" s="38">
        <v>751.54999999999973</v>
      </c>
      <c r="M193" s="28">
        <v>726.05</v>
      </c>
      <c r="N193" s="28">
        <v>703.85</v>
      </c>
      <c r="O193" s="39">
        <v>11317725</v>
      </c>
      <c r="P193" s="40">
        <v>-1.1318956273084714E-3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501.05</v>
      </c>
      <c r="F194" s="37">
        <v>504.2</v>
      </c>
      <c r="G194" s="38">
        <v>496.4</v>
      </c>
      <c r="H194" s="38">
        <v>491.75</v>
      </c>
      <c r="I194" s="38">
        <v>483.95</v>
      </c>
      <c r="J194" s="38">
        <v>508.84999999999997</v>
      </c>
      <c r="K194" s="38">
        <v>516.65000000000009</v>
      </c>
      <c r="L194" s="38">
        <v>521.29999999999995</v>
      </c>
      <c r="M194" s="28">
        <v>512</v>
      </c>
      <c r="N194" s="28">
        <v>499.55</v>
      </c>
      <c r="O194" s="39">
        <v>86896500</v>
      </c>
      <c r="P194" s="40">
        <v>-8.4230381475820359E-3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227.55</v>
      </c>
      <c r="F195" s="37">
        <v>229.48333333333335</v>
      </c>
      <c r="G195" s="38">
        <v>224.91666666666669</v>
      </c>
      <c r="H195" s="38">
        <v>222.28333333333333</v>
      </c>
      <c r="I195" s="38">
        <v>217.71666666666667</v>
      </c>
      <c r="J195" s="38">
        <v>232.1166666666667</v>
      </c>
      <c r="K195" s="38">
        <v>236.68333333333337</v>
      </c>
      <c r="L195" s="38">
        <v>239.31666666666672</v>
      </c>
      <c r="M195" s="28">
        <v>234.05</v>
      </c>
      <c r="N195" s="28">
        <v>226.85</v>
      </c>
      <c r="O195" s="39">
        <v>126420750</v>
      </c>
      <c r="P195" s="40">
        <v>1.0739341608202915E-2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1189.95</v>
      </c>
      <c r="F196" s="37">
        <v>1195.1333333333334</v>
      </c>
      <c r="G196" s="38">
        <v>1180.0666666666668</v>
      </c>
      <c r="H196" s="38">
        <v>1170.1833333333334</v>
      </c>
      <c r="I196" s="38">
        <v>1155.1166666666668</v>
      </c>
      <c r="J196" s="38">
        <v>1205.0166666666669</v>
      </c>
      <c r="K196" s="38">
        <v>1220.0833333333335</v>
      </c>
      <c r="L196" s="38">
        <v>1229.9666666666669</v>
      </c>
      <c r="M196" s="28">
        <v>1210.2</v>
      </c>
      <c r="N196" s="28">
        <v>1185.25</v>
      </c>
      <c r="O196" s="39">
        <v>43686175</v>
      </c>
      <c r="P196" s="40">
        <v>-9.7275318333479253E-5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3779.8</v>
      </c>
      <c r="F197" s="37">
        <v>3795.1166666666668</v>
      </c>
      <c r="G197" s="38">
        <v>3759.2833333333338</v>
      </c>
      <c r="H197" s="38">
        <v>3738.7666666666669</v>
      </c>
      <c r="I197" s="38">
        <v>3702.9333333333338</v>
      </c>
      <c r="J197" s="38">
        <v>3815.6333333333337</v>
      </c>
      <c r="K197" s="38">
        <v>3851.4666666666667</v>
      </c>
      <c r="L197" s="38">
        <v>3871.9833333333336</v>
      </c>
      <c r="M197" s="28">
        <v>3830.95</v>
      </c>
      <c r="N197" s="28">
        <v>3774.6</v>
      </c>
      <c r="O197" s="39">
        <v>13668750</v>
      </c>
      <c r="P197" s="40">
        <v>-1.0306927036948542E-2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1445.85</v>
      </c>
      <c r="F198" s="37">
        <v>1448.1499999999999</v>
      </c>
      <c r="G198" s="38">
        <v>1436.2999999999997</v>
      </c>
      <c r="H198" s="38">
        <v>1426.7499999999998</v>
      </c>
      <c r="I198" s="38">
        <v>1414.8999999999996</v>
      </c>
      <c r="J198" s="38">
        <v>1457.6999999999998</v>
      </c>
      <c r="K198" s="38">
        <v>1469.5499999999997</v>
      </c>
      <c r="L198" s="38">
        <v>1479.1</v>
      </c>
      <c r="M198" s="28">
        <v>1460</v>
      </c>
      <c r="N198" s="28">
        <v>1438.6</v>
      </c>
      <c r="O198" s="39">
        <v>16182600</v>
      </c>
      <c r="P198" s="40">
        <v>4.0801186943620181E-4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2492</v>
      </c>
      <c r="F199" s="37">
        <v>2504.3333333333335</v>
      </c>
      <c r="G199" s="38">
        <v>2473.666666666667</v>
      </c>
      <c r="H199" s="38">
        <v>2455.3333333333335</v>
      </c>
      <c r="I199" s="38">
        <v>2424.666666666667</v>
      </c>
      <c r="J199" s="38">
        <v>2522.666666666667</v>
      </c>
      <c r="K199" s="38">
        <v>2553.3333333333339</v>
      </c>
      <c r="L199" s="38">
        <v>2571.666666666667</v>
      </c>
      <c r="M199" s="28">
        <v>2535</v>
      </c>
      <c r="N199" s="28">
        <v>2486</v>
      </c>
      <c r="O199" s="39">
        <v>5403000</v>
      </c>
      <c r="P199" s="40">
        <v>2.1047409822124583E-2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2589.9499999999998</v>
      </c>
      <c r="F200" s="37">
        <v>2604.3166666666666</v>
      </c>
      <c r="G200" s="38">
        <v>2566.6833333333334</v>
      </c>
      <c r="H200" s="38">
        <v>2543.416666666667</v>
      </c>
      <c r="I200" s="38">
        <v>2505.7833333333338</v>
      </c>
      <c r="J200" s="38">
        <v>2627.583333333333</v>
      </c>
      <c r="K200" s="38">
        <v>2665.2166666666662</v>
      </c>
      <c r="L200" s="38">
        <v>2688.4833333333327</v>
      </c>
      <c r="M200" s="28">
        <v>2641.95</v>
      </c>
      <c r="N200" s="28">
        <v>2581.0500000000002</v>
      </c>
      <c r="O200" s="39">
        <v>871500</v>
      </c>
      <c r="P200" s="40">
        <v>3.7191312109491226E-2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478.35</v>
      </c>
      <c r="F201" s="37">
        <v>479.15000000000003</v>
      </c>
      <c r="G201" s="38">
        <v>474.50000000000006</v>
      </c>
      <c r="H201" s="38">
        <v>470.65000000000003</v>
      </c>
      <c r="I201" s="38">
        <v>466.00000000000006</v>
      </c>
      <c r="J201" s="38">
        <v>483.00000000000006</v>
      </c>
      <c r="K201" s="38">
        <v>487.65000000000003</v>
      </c>
      <c r="L201" s="38">
        <v>491.50000000000006</v>
      </c>
      <c r="M201" s="28">
        <v>483.8</v>
      </c>
      <c r="N201" s="28">
        <v>475.3</v>
      </c>
      <c r="O201" s="39">
        <v>4627500</v>
      </c>
      <c r="P201" s="40">
        <v>-1.2167787383925712E-2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1063.05</v>
      </c>
      <c r="F202" s="37">
        <v>1063.3</v>
      </c>
      <c r="G202" s="38">
        <v>1054</v>
      </c>
      <c r="H202" s="38">
        <v>1044.95</v>
      </c>
      <c r="I202" s="38">
        <v>1035.6500000000001</v>
      </c>
      <c r="J202" s="38">
        <v>1072.3499999999999</v>
      </c>
      <c r="K202" s="38">
        <v>1081.6499999999996</v>
      </c>
      <c r="L202" s="38">
        <v>1090.6999999999998</v>
      </c>
      <c r="M202" s="28">
        <v>1072.5999999999999</v>
      </c>
      <c r="N202" s="28">
        <v>1054.25</v>
      </c>
      <c r="O202" s="39">
        <v>2354800</v>
      </c>
      <c r="P202" s="40">
        <v>-6.4239828693790149E-3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672.25</v>
      </c>
      <c r="F203" s="37">
        <v>672.69999999999993</v>
      </c>
      <c r="G203" s="38">
        <v>666.14999999999986</v>
      </c>
      <c r="H203" s="38">
        <v>660.05</v>
      </c>
      <c r="I203" s="38">
        <v>653.49999999999989</v>
      </c>
      <c r="J203" s="38">
        <v>678.79999999999984</v>
      </c>
      <c r="K203" s="38">
        <v>685.3499999999998</v>
      </c>
      <c r="L203" s="38">
        <v>691.44999999999982</v>
      </c>
      <c r="M203" s="28">
        <v>679.25</v>
      </c>
      <c r="N203" s="28">
        <v>666.6</v>
      </c>
      <c r="O203" s="39">
        <v>8853600</v>
      </c>
      <c r="P203" s="40">
        <v>-4.1237113402061855E-2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1544.95</v>
      </c>
      <c r="F204" s="37">
        <v>1552.2</v>
      </c>
      <c r="G204" s="38">
        <v>1527</v>
      </c>
      <c r="H204" s="38">
        <v>1509.05</v>
      </c>
      <c r="I204" s="38">
        <v>1483.85</v>
      </c>
      <c r="J204" s="38">
        <v>1570.15</v>
      </c>
      <c r="K204" s="38">
        <v>1595.3500000000004</v>
      </c>
      <c r="L204" s="38">
        <v>1613.3000000000002</v>
      </c>
      <c r="M204" s="28">
        <v>1577.4</v>
      </c>
      <c r="N204" s="28">
        <v>1534.25</v>
      </c>
      <c r="O204" s="39">
        <v>1024800</v>
      </c>
      <c r="P204" s="40">
        <v>1.9143752175426385E-2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7059.1</v>
      </c>
      <c r="F205" s="37">
        <v>7112.6500000000005</v>
      </c>
      <c r="G205" s="38">
        <v>6986.4500000000007</v>
      </c>
      <c r="H205" s="38">
        <v>6913.8</v>
      </c>
      <c r="I205" s="38">
        <v>6787.6</v>
      </c>
      <c r="J205" s="38">
        <v>7185.3000000000011</v>
      </c>
      <c r="K205" s="38">
        <v>7311.5</v>
      </c>
      <c r="L205" s="38">
        <v>7384.1500000000015</v>
      </c>
      <c r="M205" s="28">
        <v>7238.85</v>
      </c>
      <c r="N205" s="28">
        <v>7040</v>
      </c>
      <c r="O205" s="39">
        <v>1924500</v>
      </c>
      <c r="P205" s="40">
        <v>4.957460732984293E-2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728.7</v>
      </c>
      <c r="F206" s="37">
        <v>732.63333333333333</v>
      </c>
      <c r="G206" s="38">
        <v>722.76666666666665</v>
      </c>
      <c r="H206" s="38">
        <v>716.83333333333337</v>
      </c>
      <c r="I206" s="38">
        <v>706.9666666666667</v>
      </c>
      <c r="J206" s="38">
        <v>738.56666666666661</v>
      </c>
      <c r="K206" s="38">
        <v>748.43333333333317</v>
      </c>
      <c r="L206" s="38">
        <v>754.36666666666656</v>
      </c>
      <c r="M206" s="28">
        <v>742.5</v>
      </c>
      <c r="N206" s="28">
        <v>726.7</v>
      </c>
      <c r="O206" s="39">
        <v>28090400</v>
      </c>
      <c r="P206" s="40">
        <v>7.6008393564933555E-3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369.4</v>
      </c>
      <c r="F207" s="37">
        <v>369.83333333333331</v>
      </c>
      <c r="G207" s="38">
        <v>365.61666666666662</v>
      </c>
      <c r="H207" s="38">
        <v>361.83333333333331</v>
      </c>
      <c r="I207" s="38">
        <v>357.61666666666662</v>
      </c>
      <c r="J207" s="38">
        <v>373.61666666666662</v>
      </c>
      <c r="K207" s="38">
        <v>377.83333333333331</v>
      </c>
      <c r="L207" s="38">
        <v>381.61666666666662</v>
      </c>
      <c r="M207" s="28">
        <v>374.05</v>
      </c>
      <c r="N207" s="28">
        <v>366.05</v>
      </c>
      <c r="O207" s="39">
        <v>74679000</v>
      </c>
      <c r="P207" s="40">
        <v>-4.2574298350762617E-3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1218.75</v>
      </c>
      <c r="F208" s="37">
        <v>1215.2833333333333</v>
      </c>
      <c r="G208" s="38">
        <v>1205.0666666666666</v>
      </c>
      <c r="H208" s="38">
        <v>1191.3833333333332</v>
      </c>
      <c r="I208" s="38">
        <v>1181.1666666666665</v>
      </c>
      <c r="J208" s="38">
        <v>1228.9666666666667</v>
      </c>
      <c r="K208" s="38">
        <v>1239.1833333333334</v>
      </c>
      <c r="L208" s="38">
        <v>1252.8666666666668</v>
      </c>
      <c r="M208" s="28">
        <v>1225.5</v>
      </c>
      <c r="N208" s="28">
        <v>1201.5999999999999</v>
      </c>
      <c r="O208" s="39">
        <v>4201000</v>
      </c>
      <c r="P208" s="40">
        <v>1.1557909944618349E-2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1718.2</v>
      </c>
      <c r="F209" s="37">
        <v>1716.45</v>
      </c>
      <c r="G209" s="38">
        <v>1698.8000000000002</v>
      </c>
      <c r="H209" s="38">
        <v>1679.4</v>
      </c>
      <c r="I209" s="38">
        <v>1661.7500000000002</v>
      </c>
      <c r="J209" s="38">
        <v>1735.8500000000001</v>
      </c>
      <c r="K209" s="38">
        <v>1753.5000000000002</v>
      </c>
      <c r="L209" s="38">
        <v>1772.9</v>
      </c>
      <c r="M209" s="28">
        <v>1734.1</v>
      </c>
      <c r="N209" s="28">
        <v>1697.05</v>
      </c>
      <c r="O209" s="39">
        <v>569250</v>
      </c>
      <c r="P209" s="40">
        <v>2.9850746268656716E-2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564.45000000000005</v>
      </c>
      <c r="F210" s="37">
        <v>566.08333333333337</v>
      </c>
      <c r="G210" s="38">
        <v>559.76666666666677</v>
      </c>
      <c r="H210" s="38">
        <v>555.08333333333337</v>
      </c>
      <c r="I210" s="38">
        <v>548.76666666666677</v>
      </c>
      <c r="J210" s="38">
        <v>570.76666666666677</v>
      </c>
      <c r="K210" s="38">
        <v>577.08333333333337</v>
      </c>
      <c r="L210" s="38">
        <v>581.76666666666677</v>
      </c>
      <c r="M210" s="28">
        <v>572.4</v>
      </c>
      <c r="N210" s="28">
        <v>561.4</v>
      </c>
      <c r="O210" s="39">
        <v>40688800</v>
      </c>
      <c r="P210" s="40">
        <v>-2.158089894253595E-3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262.8</v>
      </c>
      <c r="F211" s="37">
        <v>264.58333333333331</v>
      </c>
      <c r="G211" s="38">
        <v>260.36666666666662</v>
      </c>
      <c r="H211" s="38">
        <v>257.93333333333328</v>
      </c>
      <c r="I211" s="38">
        <v>253.71666666666658</v>
      </c>
      <c r="J211" s="38">
        <v>267.01666666666665</v>
      </c>
      <c r="K211" s="38">
        <v>271.23333333333335</v>
      </c>
      <c r="L211" s="38">
        <v>273.66666666666669</v>
      </c>
      <c r="M211" s="28">
        <v>268.8</v>
      </c>
      <c r="N211" s="28">
        <v>262.14999999999998</v>
      </c>
      <c r="O211" s="39">
        <v>75534000</v>
      </c>
      <c r="P211" s="40">
        <v>-1.4673805274638112E-3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4"/>
      <c r="C213" s="303"/>
      <c r="D213" s="355"/>
      <c r="E213" s="304"/>
      <c r="F213" s="304"/>
      <c r="G213" s="356"/>
      <c r="H213" s="356"/>
      <c r="I213" s="356"/>
      <c r="J213" s="356"/>
      <c r="K213" s="356"/>
      <c r="L213" s="356"/>
      <c r="M213" s="303"/>
      <c r="N213" s="303"/>
      <c r="O213" s="357"/>
      <c r="P213" s="358"/>
    </row>
    <row r="214" spans="1:16" ht="12.75" customHeight="1">
      <c r="A214" s="303"/>
      <c r="B214" s="354"/>
      <c r="C214" s="303"/>
      <c r="D214" s="355"/>
      <c r="E214" s="304"/>
      <c r="F214" s="304"/>
      <c r="G214" s="356"/>
      <c r="H214" s="356"/>
      <c r="I214" s="356"/>
      <c r="J214" s="356"/>
      <c r="K214" s="356"/>
      <c r="L214" s="356"/>
      <c r="M214" s="303"/>
      <c r="N214" s="303"/>
      <c r="O214" s="357"/>
      <c r="P214" s="358"/>
    </row>
    <row r="215" spans="1:16" ht="12.75" customHeight="1">
      <c r="A215" s="303"/>
      <c r="B215" s="354"/>
      <c r="C215" s="303"/>
      <c r="D215" s="355"/>
      <c r="E215" s="304"/>
      <c r="F215" s="304"/>
      <c r="G215" s="356"/>
      <c r="H215" s="356"/>
      <c r="I215" s="356"/>
      <c r="J215" s="356"/>
      <c r="K215" s="356"/>
      <c r="L215" s="356"/>
      <c r="M215" s="303"/>
      <c r="N215" s="303"/>
      <c r="O215" s="357"/>
      <c r="P215" s="358"/>
    </row>
    <row r="216" spans="1:16" ht="12.75" customHeight="1">
      <c r="A216" s="303"/>
      <c r="B216" s="354"/>
      <c r="C216" s="303"/>
      <c r="D216" s="355"/>
      <c r="E216" s="304"/>
      <c r="F216" s="304"/>
      <c r="G216" s="356"/>
      <c r="H216" s="356"/>
      <c r="I216" s="356"/>
      <c r="J216" s="356"/>
      <c r="K216" s="356"/>
      <c r="L216" s="356"/>
      <c r="M216" s="303"/>
      <c r="N216" s="303"/>
      <c r="O216" s="357"/>
      <c r="P216" s="358"/>
    </row>
    <row r="217" spans="1:16" ht="12.75" customHeight="1">
      <c r="A217" s="303"/>
      <c r="B217" s="354"/>
      <c r="C217" s="303"/>
      <c r="D217" s="355"/>
      <c r="E217" s="304"/>
      <c r="F217" s="304"/>
      <c r="G217" s="356"/>
      <c r="H217" s="356"/>
      <c r="I217" s="356"/>
      <c r="J217" s="356"/>
      <c r="K217" s="356"/>
      <c r="L217" s="356"/>
      <c r="M217" s="303"/>
      <c r="N217" s="303"/>
      <c r="O217" s="357"/>
      <c r="P217" s="35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0" t="s">
        <v>16</v>
      </c>
      <c r="B8" s="472"/>
      <c r="C8" s="476" t="s">
        <v>20</v>
      </c>
      <c r="D8" s="476" t="s">
        <v>21</v>
      </c>
      <c r="E8" s="467" t="s">
        <v>22</v>
      </c>
      <c r="F8" s="468"/>
      <c r="G8" s="469"/>
      <c r="H8" s="467" t="s">
        <v>23</v>
      </c>
      <c r="I8" s="468"/>
      <c r="J8" s="469"/>
      <c r="K8" s="23"/>
      <c r="L8" s="50"/>
      <c r="M8" s="50"/>
      <c r="N8" s="1"/>
      <c r="O8" s="1"/>
    </row>
    <row r="9" spans="1:15" ht="36" customHeight="1">
      <c r="A9" s="474"/>
      <c r="B9" s="475"/>
      <c r="C9" s="475"/>
      <c r="D9" s="4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17304.599999999999</v>
      </c>
      <c r="D10" s="32">
        <v>17327.783333333333</v>
      </c>
      <c r="E10" s="32">
        <v>17212.666666666664</v>
      </c>
      <c r="F10" s="32">
        <v>17120.73333333333</v>
      </c>
      <c r="G10" s="32">
        <v>17005.616666666661</v>
      </c>
      <c r="H10" s="32">
        <v>17419.716666666667</v>
      </c>
      <c r="I10" s="32">
        <v>17534.833333333336</v>
      </c>
      <c r="J10" s="32">
        <v>17626.76666666667</v>
      </c>
      <c r="K10" s="34">
        <v>17442.900000000001</v>
      </c>
      <c r="L10" s="34">
        <v>17235.849999999999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37531.65</v>
      </c>
      <c r="D11" s="37">
        <v>37693.916666666664</v>
      </c>
      <c r="E11" s="37">
        <v>37263.333333333328</v>
      </c>
      <c r="F11" s="37">
        <v>36995.016666666663</v>
      </c>
      <c r="G11" s="37">
        <v>36564.433333333327</v>
      </c>
      <c r="H11" s="37">
        <v>37962.23333333333</v>
      </c>
      <c r="I11" s="37">
        <v>38392.816666666658</v>
      </c>
      <c r="J11" s="37">
        <v>38661.133333333331</v>
      </c>
      <c r="K11" s="28">
        <v>38124.5</v>
      </c>
      <c r="L11" s="28">
        <v>37425.599999999999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2413.9499999999998</v>
      </c>
      <c r="D12" s="37">
        <v>2417.8166666666662</v>
      </c>
      <c r="E12" s="37">
        <v>2405.7833333333324</v>
      </c>
      <c r="F12" s="37">
        <v>2397.6166666666663</v>
      </c>
      <c r="G12" s="37">
        <v>2385.5833333333326</v>
      </c>
      <c r="H12" s="37">
        <v>2425.9833333333322</v>
      </c>
      <c r="I12" s="37">
        <v>2438.016666666666</v>
      </c>
      <c r="J12" s="37">
        <v>2446.183333333332</v>
      </c>
      <c r="K12" s="28">
        <v>2429.85</v>
      </c>
      <c r="L12" s="28">
        <v>2409.65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4979.2</v>
      </c>
      <c r="D13" s="37">
        <v>4986.3666666666668</v>
      </c>
      <c r="E13" s="37">
        <v>4953.1833333333334</v>
      </c>
      <c r="F13" s="37">
        <v>4927.166666666667</v>
      </c>
      <c r="G13" s="37">
        <v>4893.9833333333336</v>
      </c>
      <c r="H13" s="37">
        <v>5012.3833333333332</v>
      </c>
      <c r="I13" s="37">
        <v>5045.5666666666675</v>
      </c>
      <c r="J13" s="37">
        <v>5071.583333333333</v>
      </c>
      <c r="K13" s="28">
        <v>5019.55</v>
      </c>
      <c r="L13" s="28">
        <v>4960.3500000000004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34634.1</v>
      </c>
      <c r="D14" s="37">
        <v>34750.216666666667</v>
      </c>
      <c r="E14" s="37">
        <v>34448.083333333336</v>
      </c>
      <c r="F14" s="37">
        <v>34262.066666666666</v>
      </c>
      <c r="G14" s="37">
        <v>33959.933333333334</v>
      </c>
      <c r="H14" s="37">
        <v>34936.233333333337</v>
      </c>
      <c r="I14" s="37">
        <v>35238.366666666669</v>
      </c>
      <c r="J14" s="37">
        <v>35424.383333333339</v>
      </c>
      <c r="K14" s="28">
        <v>35052.35</v>
      </c>
      <c r="L14" s="28">
        <v>34564.199999999997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3994.4</v>
      </c>
      <c r="D15" s="37">
        <v>4004.3166666666671</v>
      </c>
      <c r="E15" s="37">
        <v>3975.8333333333339</v>
      </c>
      <c r="F15" s="37">
        <v>3957.2666666666669</v>
      </c>
      <c r="G15" s="37">
        <v>3928.7833333333338</v>
      </c>
      <c r="H15" s="37">
        <v>4022.8833333333341</v>
      </c>
      <c r="I15" s="37">
        <v>4051.3666666666668</v>
      </c>
      <c r="J15" s="37">
        <v>4069.9333333333343</v>
      </c>
      <c r="K15" s="28">
        <v>4032.8</v>
      </c>
      <c r="L15" s="28">
        <v>3985.75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8069.45</v>
      </c>
      <c r="D16" s="37">
        <v>8095.6833333333343</v>
      </c>
      <c r="E16" s="37">
        <v>8026.1166666666686</v>
      </c>
      <c r="F16" s="37">
        <v>7982.7833333333347</v>
      </c>
      <c r="G16" s="37">
        <v>7913.216666666669</v>
      </c>
      <c r="H16" s="37">
        <v>8139.0166666666682</v>
      </c>
      <c r="I16" s="37">
        <v>8208.5833333333339</v>
      </c>
      <c r="J16" s="37">
        <v>8251.9166666666679</v>
      </c>
      <c r="K16" s="28">
        <v>8165.25</v>
      </c>
      <c r="L16" s="28">
        <v>8052.35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2226.85</v>
      </c>
      <c r="D17" s="37">
        <v>2236.7166666666667</v>
      </c>
      <c r="E17" s="37">
        <v>2205.8833333333332</v>
      </c>
      <c r="F17" s="37">
        <v>2184.9166666666665</v>
      </c>
      <c r="G17" s="37">
        <v>2154.083333333333</v>
      </c>
      <c r="H17" s="37">
        <v>2257.6833333333334</v>
      </c>
      <c r="I17" s="37">
        <v>2288.5166666666664</v>
      </c>
      <c r="J17" s="37">
        <v>2309.4833333333336</v>
      </c>
      <c r="K17" s="28">
        <v>2267.5500000000002</v>
      </c>
      <c r="L17" s="28">
        <v>2215.75</v>
      </c>
      <c r="M17" s="28">
        <v>2.18668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1269.6500000000001</v>
      </c>
      <c r="D18" s="37">
        <v>1271.5833333333333</v>
      </c>
      <c r="E18" s="37">
        <v>1250.1666666666665</v>
      </c>
      <c r="F18" s="37">
        <v>1230.6833333333332</v>
      </c>
      <c r="G18" s="37">
        <v>1209.2666666666664</v>
      </c>
      <c r="H18" s="37">
        <v>1291.0666666666666</v>
      </c>
      <c r="I18" s="37">
        <v>1312.4833333333331</v>
      </c>
      <c r="J18" s="37">
        <v>1331.9666666666667</v>
      </c>
      <c r="K18" s="28">
        <v>1293</v>
      </c>
      <c r="L18" s="28">
        <v>1252.0999999999999</v>
      </c>
      <c r="M18" s="28">
        <v>8.1335200000000007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974.85</v>
      </c>
      <c r="D19" s="37">
        <v>979.08333333333337</v>
      </c>
      <c r="E19" s="37">
        <v>965.56666666666672</v>
      </c>
      <c r="F19" s="37">
        <v>956.2833333333333</v>
      </c>
      <c r="G19" s="37">
        <v>942.76666666666665</v>
      </c>
      <c r="H19" s="37">
        <v>988.36666666666679</v>
      </c>
      <c r="I19" s="37">
        <v>1001.8833333333334</v>
      </c>
      <c r="J19" s="37">
        <v>1011.1666666666669</v>
      </c>
      <c r="K19" s="28">
        <v>992.6</v>
      </c>
      <c r="L19" s="28">
        <v>969.8</v>
      </c>
      <c r="M19" s="28">
        <v>5.4157200000000003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1730.95</v>
      </c>
      <c r="D20" s="37">
        <v>1738.9833333333333</v>
      </c>
      <c r="E20" s="37">
        <v>1715.9666666666667</v>
      </c>
      <c r="F20" s="37">
        <v>1700.9833333333333</v>
      </c>
      <c r="G20" s="37">
        <v>1677.9666666666667</v>
      </c>
      <c r="H20" s="37">
        <v>1753.9666666666667</v>
      </c>
      <c r="I20" s="37">
        <v>1776.9833333333336</v>
      </c>
      <c r="J20" s="37">
        <v>1791.9666666666667</v>
      </c>
      <c r="K20" s="28">
        <v>1762</v>
      </c>
      <c r="L20" s="28">
        <v>1724</v>
      </c>
      <c r="M20" s="28">
        <v>10.75487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2047.6</v>
      </c>
      <c r="D21" s="37">
        <v>2025.2166666666665</v>
      </c>
      <c r="E21" s="37">
        <v>1955.6333333333328</v>
      </c>
      <c r="F21" s="37">
        <v>1863.6666666666663</v>
      </c>
      <c r="G21" s="37">
        <v>1794.0833333333326</v>
      </c>
      <c r="H21" s="37">
        <v>2117.1833333333329</v>
      </c>
      <c r="I21" s="37">
        <v>2186.7666666666664</v>
      </c>
      <c r="J21" s="37">
        <v>2278.7333333333331</v>
      </c>
      <c r="K21" s="28">
        <v>2094.8000000000002</v>
      </c>
      <c r="L21" s="28">
        <v>1933.25</v>
      </c>
      <c r="M21" s="28">
        <v>16.658390000000001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734.2</v>
      </c>
      <c r="D22" s="37">
        <v>736.85</v>
      </c>
      <c r="E22" s="37">
        <v>728.7</v>
      </c>
      <c r="F22" s="37">
        <v>723.2</v>
      </c>
      <c r="G22" s="37">
        <v>715.05000000000007</v>
      </c>
      <c r="H22" s="37">
        <v>742.35</v>
      </c>
      <c r="I22" s="37">
        <v>750.49999999999989</v>
      </c>
      <c r="J22" s="37">
        <v>756</v>
      </c>
      <c r="K22" s="28">
        <v>745</v>
      </c>
      <c r="L22" s="28">
        <v>731.35</v>
      </c>
      <c r="M22" s="28">
        <v>34.07347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1726.85</v>
      </c>
      <c r="D23" s="37">
        <v>1718.5833333333333</v>
      </c>
      <c r="E23" s="37">
        <v>1689.2666666666664</v>
      </c>
      <c r="F23" s="37">
        <v>1651.6833333333332</v>
      </c>
      <c r="G23" s="37">
        <v>1622.3666666666663</v>
      </c>
      <c r="H23" s="37">
        <v>1756.1666666666665</v>
      </c>
      <c r="I23" s="37">
        <v>1785.4833333333336</v>
      </c>
      <c r="J23" s="37">
        <v>1823.0666666666666</v>
      </c>
      <c r="K23" s="28">
        <v>1747.9</v>
      </c>
      <c r="L23" s="28">
        <v>1681</v>
      </c>
      <c r="M23" s="28">
        <v>1.4596499999999999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2020.85</v>
      </c>
      <c r="D24" s="37">
        <v>1995.9666666666665</v>
      </c>
      <c r="E24" s="37">
        <v>1964.9333333333329</v>
      </c>
      <c r="F24" s="37">
        <v>1909.0166666666664</v>
      </c>
      <c r="G24" s="37">
        <v>1877.9833333333329</v>
      </c>
      <c r="H24" s="37">
        <v>2051.8833333333332</v>
      </c>
      <c r="I24" s="37">
        <v>2082.9166666666661</v>
      </c>
      <c r="J24" s="37">
        <v>2138.833333333333</v>
      </c>
      <c r="K24" s="28">
        <v>2027</v>
      </c>
      <c r="L24" s="28">
        <v>1940.05</v>
      </c>
      <c r="M24" s="28">
        <v>2.32186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113.3</v>
      </c>
      <c r="D25" s="37">
        <v>114.13333333333333</v>
      </c>
      <c r="E25" s="37">
        <v>112.06666666666665</v>
      </c>
      <c r="F25" s="37">
        <v>110.83333333333333</v>
      </c>
      <c r="G25" s="37">
        <v>108.76666666666665</v>
      </c>
      <c r="H25" s="37">
        <v>115.36666666666665</v>
      </c>
      <c r="I25" s="37">
        <v>117.43333333333331</v>
      </c>
      <c r="J25" s="37">
        <v>118.66666666666664</v>
      </c>
      <c r="K25" s="28">
        <v>116.2</v>
      </c>
      <c r="L25" s="28">
        <v>112.9</v>
      </c>
      <c r="M25" s="28">
        <v>29.883790000000001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274.3</v>
      </c>
      <c r="D26" s="37">
        <v>275.55</v>
      </c>
      <c r="E26" s="37">
        <v>271.15000000000003</v>
      </c>
      <c r="F26" s="37">
        <v>268</v>
      </c>
      <c r="G26" s="37">
        <v>263.60000000000002</v>
      </c>
      <c r="H26" s="37">
        <v>278.70000000000005</v>
      </c>
      <c r="I26" s="37">
        <v>283.10000000000002</v>
      </c>
      <c r="J26" s="37">
        <v>286.25000000000006</v>
      </c>
      <c r="K26" s="28">
        <v>279.95</v>
      </c>
      <c r="L26" s="28">
        <v>272.39999999999998</v>
      </c>
      <c r="M26" s="28">
        <v>14.683210000000001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2012.75</v>
      </c>
      <c r="D27" s="37">
        <v>2019.8500000000001</v>
      </c>
      <c r="E27" s="37">
        <v>1994.9000000000003</v>
      </c>
      <c r="F27" s="37">
        <v>1977.0500000000002</v>
      </c>
      <c r="G27" s="37">
        <v>1952.1000000000004</v>
      </c>
      <c r="H27" s="37">
        <v>2037.7000000000003</v>
      </c>
      <c r="I27" s="37">
        <v>2062.65</v>
      </c>
      <c r="J27" s="37">
        <v>2080.5</v>
      </c>
      <c r="K27" s="28">
        <v>2044.8</v>
      </c>
      <c r="L27" s="28">
        <v>2002</v>
      </c>
      <c r="M27" s="28">
        <v>0.15456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714.7</v>
      </c>
      <c r="D28" s="37">
        <v>722.01666666666677</v>
      </c>
      <c r="E28" s="37">
        <v>704.33333333333348</v>
      </c>
      <c r="F28" s="37">
        <v>693.9666666666667</v>
      </c>
      <c r="G28" s="37">
        <v>676.28333333333342</v>
      </c>
      <c r="H28" s="37">
        <v>732.38333333333355</v>
      </c>
      <c r="I28" s="37">
        <v>750.06666666666672</v>
      </c>
      <c r="J28" s="37">
        <v>760.43333333333362</v>
      </c>
      <c r="K28" s="28">
        <v>739.7</v>
      </c>
      <c r="L28" s="28">
        <v>711.65</v>
      </c>
      <c r="M28" s="28">
        <v>4.1056600000000003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3380.15</v>
      </c>
      <c r="D29" s="37">
        <v>3370.0499999999997</v>
      </c>
      <c r="E29" s="37">
        <v>3340.0999999999995</v>
      </c>
      <c r="F29" s="37">
        <v>3300.0499999999997</v>
      </c>
      <c r="G29" s="37">
        <v>3270.0999999999995</v>
      </c>
      <c r="H29" s="37">
        <v>3410.0999999999995</v>
      </c>
      <c r="I29" s="37">
        <v>3440.0499999999993</v>
      </c>
      <c r="J29" s="37">
        <v>3480.0999999999995</v>
      </c>
      <c r="K29" s="28">
        <v>3400</v>
      </c>
      <c r="L29" s="28">
        <v>3330</v>
      </c>
      <c r="M29" s="28">
        <v>0.36502000000000001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596.95000000000005</v>
      </c>
      <c r="D30" s="37">
        <v>600.38333333333333</v>
      </c>
      <c r="E30" s="37">
        <v>591.76666666666665</v>
      </c>
      <c r="F30" s="37">
        <v>586.58333333333337</v>
      </c>
      <c r="G30" s="37">
        <v>577.9666666666667</v>
      </c>
      <c r="H30" s="37">
        <v>605.56666666666661</v>
      </c>
      <c r="I30" s="37">
        <v>614.18333333333317</v>
      </c>
      <c r="J30" s="37">
        <v>619.36666666666656</v>
      </c>
      <c r="K30" s="28">
        <v>609</v>
      </c>
      <c r="L30" s="28">
        <v>595.20000000000005</v>
      </c>
      <c r="M30" s="28">
        <v>6.3851399999999998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359.8</v>
      </c>
      <c r="D31" s="37">
        <v>360.59999999999997</v>
      </c>
      <c r="E31" s="37">
        <v>356.69999999999993</v>
      </c>
      <c r="F31" s="37">
        <v>353.59999999999997</v>
      </c>
      <c r="G31" s="37">
        <v>349.69999999999993</v>
      </c>
      <c r="H31" s="37">
        <v>363.69999999999993</v>
      </c>
      <c r="I31" s="37">
        <v>367.59999999999991</v>
      </c>
      <c r="J31" s="37">
        <v>370.69999999999993</v>
      </c>
      <c r="K31" s="28">
        <v>364.5</v>
      </c>
      <c r="L31" s="28">
        <v>357.5</v>
      </c>
      <c r="M31" s="28">
        <v>14.39893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4564.7</v>
      </c>
      <c r="D32" s="37">
        <v>4594.0666666666666</v>
      </c>
      <c r="E32" s="37">
        <v>4520.6333333333332</v>
      </c>
      <c r="F32" s="37">
        <v>4476.5666666666666</v>
      </c>
      <c r="G32" s="37">
        <v>4403.1333333333332</v>
      </c>
      <c r="H32" s="37">
        <v>4638.1333333333332</v>
      </c>
      <c r="I32" s="37">
        <v>4711.5666666666657</v>
      </c>
      <c r="J32" s="37">
        <v>4755.6333333333332</v>
      </c>
      <c r="K32" s="28">
        <v>4667.5</v>
      </c>
      <c r="L32" s="28">
        <v>4550</v>
      </c>
      <c r="M32" s="28">
        <v>5.2045000000000003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213.7</v>
      </c>
      <c r="D33" s="37">
        <v>214.44999999999996</v>
      </c>
      <c r="E33" s="37">
        <v>211.44999999999993</v>
      </c>
      <c r="F33" s="37">
        <v>209.19999999999996</v>
      </c>
      <c r="G33" s="37">
        <v>206.19999999999993</v>
      </c>
      <c r="H33" s="37">
        <v>216.69999999999993</v>
      </c>
      <c r="I33" s="37">
        <v>219.7</v>
      </c>
      <c r="J33" s="37">
        <v>221.94999999999993</v>
      </c>
      <c r="K33" s="28">
        <v>217.45</v>
      </c>
      <c r="L33" s="28">
        <v>212.2</v>
      </c>
      <c r="M33" s="28">
        <v>23.961580000000001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126.8</v>
      </c>
      <c r="D34" s="37">
        <v>127.46666666666668</v>
      </c>
      <c r="E34" s="37">
        <v>125.13333333333335</v>
      </c>
      <c r="F34" s="37">
        <v>123.46666666666667</v>
      </c>
      <c r="G34" s="37">
        <v>121.13333333333334</v>
      </c>
      <c r="H34" s="37">
        <v>129.13333333333338</v>
      </c>
      <c r="I34" s="37">
        <v>131.4666666666667</v>
      </c>
      <c r="J34" s="37">
        <v>133.13333333333338</v>
      </c>
      <c r="K34" s="28">
        <v>129.80000000000001</v>
      </c>
      <c r="L34" s="28">
        <v>125.8</v>
      </c>
      <c r="M34" s="28">
        <v>122.17805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3265.85</v>
      </c>
      <c r="D35" s="37">
        <v>3265.7333333333331</v>
      </c>
      <c r="E35" s="37">
        <v>3236.5166666666664</v>
      </c>
      <c r="F35" s="37">
        <v>3207.1833333333334</v>
      </c>
      <c r="G35" s="37">
        <v>3177.9666666666667</v>
      </c>
      <c r="H35" s="37">
        <v>3295.0666666666662</v>
      </c>
      <c r="I35" s="37">
        <v>3324.2833333333324</v>
      </c>
      <c r="J35" s="37">
        <v>3353.6166666666659</v>
      </c>
      <c r="K35" s="28">
        <v>3294.95</v>
      </c>
      <c r="L35" s="28">
        <v>3236.4</v>
      </c>
      <c r="M35" s="28">
        <v>6.3673500000000001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1876.6</v>
      </c>
      <c r="D36" s="37">
        <v>1892.2666666666667</v>
      </c>
      <c r="E36" s="37">
        <v>1851.5833333333333</v>
      </c>
      <c r="F36" s="37">
        <v>1826.5666666666666</v>
      </c>
      <c r="G36" s="37">
        <v>1785.8833333333332</v>
      </c>
      <c r="H36" s="37">
        <v>1917.2833333333333</v>
      </c>
      <c r="I36" s="37">
        <v>1957.9666666666667</v>
      </c>
      <c r="J36" s="37">
        <v>1982.9833333333333</v>
      </c>
      <c r="K36" s="28">
        <v>1932.95</v>
      </c>
      <c r="L36" s="28">
        <v>1867.25</v>
      </c>
      <c r="M36" s="28">
        <v>5.5691199999999998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674.65</v>
      </c>
      <c r="D37" s="37">
        <v>681.35</v>
      </c>
      <c r="E37" s="37">
        <v>666.25</v>
      </c>
      <c r="F37" s="37">
        <v>657.85</v>
      </c>
      <c r="G37" s="37">
        <v>642.75</v>
      </c>
      <c r="H37" s="37">
        <v>689.75</v>
      </c>
      <c r="I37" s="37">
        <v>704.85000000000014</v>
      </c>
      <c r="J37" s="37">
        <v>713.25</v>
      </c>
      <c r="K37" s="28">
        <v>696.45</v>
      </c>
      <c r="L37" s="28">
        <v>672.95</v>
      </c>
      <c r="M37" s="28">
        <v>21.991340000000001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4115.3999999999996</v>
      </c>
      <c r="D38" s="37">
        <v>4115.8</v>
      </c>
      <c r="E38" s="37">
        <v>4079.6000000000004</v>
      </c>
      <c r="F38" s="37">
        <v>4043.8</v>
      </c>
      <c r="G38" s="37">
        <v>4007.6000000000004</v>
      </c>
      <c r="H38" s="37">
        <v>4151.6000000000004</v>
      </c>
      <c r="I38" s="37">
        <v>4187.7999999999993</v>
      </c>
      <c r="J38" s="37">
        <v>4223.6000000000004</v>
      </c>
      <c r="K38" s="28">
        <v>4152</v>
      </c>
      <c r="L38" s="28">
        <v>4080</v>
      </c>
      <c r="M38" s="28">
        <v>3.5725899999999999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782.8</v>
      </c>
      <c r="D39" s="37">
        <v>788.43333333333339</v>
      </c>
      <c r="E39" s="37">
        <v>774.86666666666679</v>
      </c>
      <c r="F39" s="37">
        <v>766.93333333333339</v>
      </c>
      <c r="G39" s="37">
        <v>753.36666666666679</v>
      </c>
      <c r="H39" s="37">
        <v>796.36666666666679</v>
      </c>
      <c r="I39" s="37">
        <v>809.93333333333339</v>
      </c>
      <c r="J39" s="37">
        <v>817.86666666666679</v>
      </c>
      <c r="K39" s="28">
        <v>802</v>
      </c>
      <c r="L39" s="28">
        <v>780.5</v>
      </c>
      <c r="M39" s="28">
        <v>65.163079999999994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3597.3</v>
      </c>
      <c r="D40" s="37">
        <v>3615.7999999999997</v>
      </c>
      <c r="E40" s="37">
        <v>3571.5999999999995</v>
      </c>
      <c r="F40" s="37">
        <v>3545.8999999999996</v>
      </c>
      <c r="G40" s="37">
        <v>3501.6999999999994</v>
      </c>
      <c r="H40" s="37">
        <v>3641.4999999999995</v>
      </c>
      <c r="I40" s="37">
        <v>3685.6999999999994</v>
      </c>
      <c r="J40" s="37">
        <v>3711.3999999999996</v>
      </c>
      <c r="K40" s="28">
        <v>3660</v>
      </c>
      <c r="L40" s="28">
        <v>3590.1</v>
      </c>
      <c r="M40" s="28">
        <v>5.13917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7082.45</v>
      </c>
      <c r="D41" s="37">
        <v>7064.1500000000005</v>
      </c>
      <c r="E41" s="37">
        <v>7000.3000000000011</v>
      </c>
      <c r="F41" s="37">
        <v>6918.1500000000005</v>
      </c>
      <c r="G41" s="37">
        <v>6854.3000000000011</v>
      </c>
      <c r="H41" s="37">
        <v>7146.3000000000011</v>
      </c>
      <c r="I41" s="37">
        <v>7210.1500000000015</v>
      </c>
      <c r="J41" s="37">
        <v>7292.3000000000011</v>
      </c>
      <c r="K41" s="28">
        <v>7128</v>
      </c>
      <c r="L41" s="28">
        <v>6982</v>
      </c>
      <c r="M41" s="28">
        <v>9.0361600000000006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16181.2</v>
      </c>
      <c r="D42" s="37">
        <v>16226.833333333334</v>
      </c>
      <c r="E42" s="37">
        <v>16035.366666666669</v>
      </c>
      <c r="F42" s="37">
        <v>15889.533333333335</v>
      </c>
      <c r="G42" s="37">
        <v>15698.066666666669</v>
      </c>
      <c r="H42" s="37">
        <v>16372.666666666668</v>
      </c>
      <c r="I42" s="37">
        <v>16564.133333333331</v>
      </c>
      <c r="J42" s="37">
        <v>16709.966666666667</v>
      </c>
      <c r="K42" s="28">
        <v>16418.3</v>
      </c>
      <c r="L42" s="28">
        <v>16081</v>
      </c>
      <c r="M42" s="28">
        <v>2.1443300000000001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5361.2</v>
      </c>
      <c r="D43" s="37">
        <v>5337.4666666666672</v>
      </c>
      <c r="E43" s="37">
        <v>5308.9333333333343</v>
      </c>
      <c r="F43" s="37">
        <v>5256.666666666667</v>
      </c>
      <c r="G43" s="37">
        <v>5228.1333333333341</v>
      </c>
      <c r="H43" s="37">
        <v>5389.7333333333345</v>
      </c>
      <c r="I43" s="37">
        <v>5418.2666666666673</v>
      </c>
      <c r="J43" s="37">
        <v>5470.5333333333347</v>
      </c>
      <c r="K43" s="28">
        <v>5366</v>
      </c>
      <c r="L43" s="28">
        <v>5285.2</v>
      </c>
      <c r="M43" s="28">
        <v>0.16225000000000001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2005.7</v>
      </c>
      <c r="D44" s="37">
        <v>2014.4833333333333</v>
      </c>
      <c r="E44" s="37">
        <v>1971.9666666666667</v>
      </c>
      <c r="F44" s="37">
        <v>1938.2333333333333</v>
      </c>
      <c r="G44" s="37">
        <v>1895.7166666666667</v>
      </c>
      <c r="H44" s="37">
        <v>2048.2166666666667</v>
      </c>
      <c r="I44" s="37">
        <v>2090.7333333333336</v>
      </c>
      <c r="J44" s="37">
        <v>2124.4666666666667</v>
      </c>
      <c r="K44" s="28">
        <v>2057</v>
      </c>
      <c r="L44" s="28">
        <v>1980.75</v>
      </c>
      <c r="M44" s="28">
        <v>7.4723199999999999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321.95</v>
      </c>
      <c r="D45" s="37">
        <v>323.41666666666669</v>
      </c>
      <c r="E45" s="37">
        <v>319.33333333333337</v>
      </c>
      <c r="F45" s="37">
        <v>316.7166666666667</v>
      </c>
      <c r="G45" s="37">
        <v>312.63333333333338</v>
      </c>
      <c r="H45" s="37">
        <v>326.03333333333336</v>
      </c>
      <c r="I45" s="37">
        <v>330.11666666666673</v>
      </c>
      <c r="J45" s="37">
        <v>332.73333333333335</v>
      </c>
      <c r="K45" s="28">
        <v>327.5</v>
      </c>
      <c r="L45" s="28">
        <v>320.8</v>
      </c>
      <c r="M45" s="28">
        <v>45.356830000000002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105.7</v>
      </c>
      <c r="D46" s="37">
        <v>106.46666666666665</v>
      </c>
      <c r="E46" s="37">
        <v>104.63333333333331</v>
      </c>
      <c r="F46" s="37">
        <v>103.56666666666666</v>
      </c>
      <c r="G46" s="37">
        <v>101.73333333333332</v>
      </c>
      <c r="H46" s="37">
        <v>107.5333333333333</v>
      </c>
      <c r="I46" s="37">
        <v>109.36666666666665</v>
      </c>
      <c r="J46" s="37">
        <v>110.43333333333329</v>
      </c>
      <c r="K46" s="28">
        <v>108.3</v>
      </c>
      <c r="L46" s="28">
        <v>105.4</v>
      </c>
      <c r="M46" s="28">
        <v>299.11158999999998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52.2</v>
      </c>
      <c r="D47" s="37">
        <v>52.65</v>
      </c>
      <c r="E47" s="37">
        <v>51.599999999999994</v>
      </c>
      <c r="F47" s="37">
        <v>50.999999999999993</v>
      </c>
      <c r="G47" s="37">
        <v>49.949999999999989</v>
      </c>
      <c r="H47" s="37">
        <v>53.25</v>
      </c>
      <c r="I47" s="37">
        <v>54.3</v>
      </c>
      <c r="J47" s="37">
        <v>54.900000000000006</v>
      </c>
      <c r="K47" s="28">
        <v>53.7</v>
      </c>
      <c r="L47" s="28">
        <v>52.05</v>
      </c>
      <c r="M47" s="28">
        <v>45.286929999999998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1908.2</v>
      </c>
      <c r="D48" s="37">
        <v>1914.5500000000002</v>
      </c>
      <c r="E48" s="37">
        <v>1889.2000000000003</v>
      </c>
      <c r="F48" s="37">
        <v>1870.2</v>
      </c>
      <c r="G48" s="37">
        <v>1844.8500000000001</v>
      </c>
      <c r="H48" s="37">
        <v>1933.5500000000004</v>
      </c>
      <c r="I48" s="37">
        <v>1958.9000000000003</v>
      </c>
      <c r="J48" s="37">
        <v>1977.9000000000005</v>
      </c>
      <c r="K48" s="28">
        <v>1939.9</v>
      </c>
      <c r="L48" s="28">
        <v>1895.55</v>
      </c>
      <c r="M48" s="28">
        <v>2.5864199999999999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725.6</v>
      </c>
      <c r="D49" s="37">
        <v>724.79999999999984</v>
      </c>
      <c r="E49" s="37">
        <v>717.59999999999968</v>
      </c>
      <c r="F49" s="37">
        <v>709.5999999999998</v>
      </c>
      <c r="G49" s="37">
        <v>702.39999999999964</v>
      </c>
      <c r="H49" s="37">
        <v>732.79999999999973</v>
      </c>
      <c r="I49" s="37">
        <v>739.99999999999977</v>
      </c>
      <c r="J49" s="37">
        <v>747.99999999999977</v>
      </c>
      <c r="K49" s="28">
        <v>732</v>
      </c>
      <c r="L49" s="28">
        <v>716.8</v>
      </c>
      <c r="M49" s="28">
        <v>3.1518299999999999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201</v>
      </c>
      <c r="D50" s="37">
        <v>201.36666666666665</v>
      </c>
      <c r="E50" s="37">
        <v>198.08333333333329</v>
      </c>
      <c r="F50" s="37">
        <v>195.16666666666663</v>
      </c>
      <c r="G50" s="37">
        <v>191.88333333333327</v>
      </c>
      <c r="H50" s="37">
        <v>204.2833333333333</v>
      </c>
      <c r="I50" s="37">
        <v>207.56666666666666</v>
      </c>
      <c r="J50" s="37">
        <v>210.48333333333332</v>
      </c>
      <c r="K50" s="28">
        <v>204.65</v>
      </c>
      <c r="L50" s="28">
        <v>198.45</v>
      </c>
      <c r="M50" s="28">
        <v>63.88823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703.9</v>
      </c>
      <c r="D51" s="37">
        <v>710.65</v>
      </c>
      <c r="E51" s="37">
        <v>693.3</v>
      </c>
      <c r="F51" s="37">
        <v>682.69999999999993</v>
      </c>
      <c r="G51" s="37">
        <v>665.34999999999991</v>
      </c>
      <c r="H51" s="37">
        <v>721.25</v>
      </c>
      <c r="I51" s="37">
        <v>738.60000000000014</v>
      </c>
      <c r="J51" s="37">
        <v>749.2</v>
      </c>
      <c r="K51" s="28">
        <v>728</v>
      </c>
      <c r="L51" s="28">
        <v>700.05</v>
      </c>
      <c r="M51" s="28">
        <v>14.18393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54.25</v>
      </c>
      <c r="D52" s="37">
        <v>54.9</v>
      </c>
      <c r="E52" s="37">
        <v>53.449999999999996</v>
      </c>
      <c r="F52" s="37">
        <v>52.65</v>
      </c>
      <c r="G52" s="37">
        <v>51.199999999999996</v>
      </c>
      <c r="H52" s="37">
        <v>55.699999999999996</v>
      </c>
      <c r="I52" s="37">
        <v>57.15</v>
      </c>
      <c r="J52" s="37">
        <v>57.949999999999996</v>
      </c>
      <c r="K52" s="28">
        <v>56.35</v>
      </c>
      <c r="L52" s="28">
        <v>54.1</v>
      </c>
      <c r="M52" s="28">
        <v>459.00731000000002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373</v>
      </c>
      <c r="D53" s="37">
        <v>373.75</v>
      </c>
      <c r="E53" s="37">
        <v>370.25</v>
      </c>
      <c r="F53" s="37">
        <v>367.5</v>
      </c>
      <c r="G53" s="37">
        <v>364</v>
      </c>
      <c r="H53" s="37">
        <v>376.5</v>
      </c>
      <c r="I53" s="37">
        <v>380</v>
      </c>
      <c r="J53" s="37">
        <v>382.75</v>
      </c>
      <c r="K53" s="28">
        <v>377.25</v>
      </c>
      <c r="L53" s="28">
        <v>371</v>
      </c>
      <c r="M53" s="28">
        <v>26.121600000000001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717</v>
      </c>
      <c r="D54" s="37">
        <v>719.83333333333337</v>
      </c>
      <c r="E54" s="37">
        <v>712.16666666666674</v>
      </c>
      <c r="F54" s="37">
        <v>707.33333333333337</v>
      </c>
      <c r="G54" s="37">
        <v>699.66666666666674</v>
      </c>
      <c r="H54" s="37">
        <v>724.66666666666674</v>
      </c>
      <c r="I54" s="37">
        <v>732.33333333333348</v>
      </c>
      <c r="J54" s="37">
        <v>737.16666666666674</v>
      </c>
      <c r="K54" s="28">
        <v>727.5</v>
      </c>
      <c r="L54" s="28">
        <v>715</v>
      </c>
      <c r="M54" s="28">
        <v>51.077080000000002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395.7</v>
      </c>
      <c r="D55" s="37">
        <v>398.25</v>
      </c>
      <c r="E55" s="37">
        <v>390.75</v>
      </c>
      <c r="F55" s="37">
        <v>385.8</v>
      </c>
      <c r="G55" s="37">
        <v>378.3</v>
      </c>
      <c r="H55" s="37">
        <v>403.2</v>
      </c>
      <c r="I55" s="37">
        <v>410.7</v>
      </c>
      <c r="J55" s="37">
        <v>415.65</v>
      </c>
      <c r="K55" s="28">
        <v>405.75</v>
      </c>
      <c r="L55" s="28">
        <v>393.3</v>
      </c>
      <c r="M55" s="28">
        <v>11.31202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16003</v>
      </c>
      <c r="D56" s="37">
        <v>16015.316666666666</v>
      </c>
      <c r="E56" s="37">
        <v>15887.683333333331</v>
      </c>
      <c r="F56" s="37">
        <v>15772.366666666665</v>
      </c>
      <c r="G56" s="37">
        <v>15644.73333333333</v>
      </c>
      <c r="H56" s="37">
        <v>16130.633333333331</v>
      </c>
      <c r="I56" s="37">
        <v>16258.266666666666</v>
      </c>
      <c r="J56" s="37">
        <v>16373.583333333332</v>
      </c>
      <c r="K56" s="28">
        <v>16142.95</v>
      </c>
      <c r="L56" s="28">
        <v>15900</v>
      </c>
      <c r="M56" s="28">
        <v>0.18032999999999999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3464.1</v>
      </c>
      <c r="D57" s="37">
        <v>3459.0333333333333</v>
      </c>
      <c r="E57" s="37">
        <v>3435.0666666666666</v>
      </c>
      <c r="F57" s="37">
        <v>3406.0333333333333</v>
      </c>
      <c r="G57" s="37">
        <v>3382.0666666666666</v>
      </c>
      <c r="H57" s="37">
        <v>3488.0666666666666</v>
      </c>
      <c r="I57" s="37">
        <v>3512.0333333333328</v>
      </c>
      <c r="J57" s="37">
        <v>3541.0666666666666</v>
      </c>
      <c r="K57" s="28">
        <v>3483</v>
      </c>
      <c r="L57" s="28">
        <v>3430</v>
      </c>
      <c r="M57" s="28">
        <v>1.7336199999999999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382.9</v>
      </c>
      <c r="D58" s="37">
        <v>383.7833333333333</v>
      </c>
      <c r="E58" s="37">
        <v>380.21666666666658</v>
      </c>
      <c r="F58" s="37">
        <v>377.5333333333333</v>
      </c>
      <c r="G58" s="37">
        <v>373.96666666666658</v>
      </c>
      <c r="H58" s="37">
        <v>386.46666666666658</v>
      </c>
      <c r="I58" s="37">
        <v>390.0333333333333</v>
      </c>
      <c r="J58" s="37">
        <v>392.71666666666658</v>
      </c>
      <c r="K58" s="28">
        <v>387.35</v>
      </c>
      <c r="L58" s="28">
        <v>381.1</v>
      </c>
      <c r="M58" s="28">
        <v>9.3375699999999995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239.4</v>
      </c>
      <c r="D59" s="37">
        <v>241.54999999999998</v>
      </c>
      <c r="E59" s="37">
        <v>236.59999999999997</v>
      </c>
      <c r="F59" s="37">
        <v>233.79999999999998</v>
      </c>
      <c r="G59" s="37">
        <v>228.84999999999997</v>
      </c>
      <c r="H59" s="37">
        <v>244.34999999999997</v>
      </c>
      <c r="I59" s="37">
        <v>249.29999999999995</v>
      </c>
      <c r="J59" s="37">
        <v>252.09999999999997</v>
      </c>
      <c r="K59" s="28">
        <v>246.5</v>
      </c>
      <c r="L59" s="28">
        <v>238.75</v>
      </c>
      <c r="M59" s="28">
        <v>72.85051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116.45</v>
      </c>
      <c r="D60" s="37">
        <v>116.73333333333333</v>
      </c>
      <c r="E60" s="37">
        <v>115.71666666666667</v>
      </c>
      <c r="F60" s="37">
        <v>114.98333333333333</v>
      </c>
      <c r="G60" s="37">
        <v>113.96666666666667</v>
      </c>
      <c r="H60" s="37">
        <v>117.46666666666667</v>
      </c>
      <c r="I60" s="37">
        <v>118.48333333333335</v>
      </c>
      <c r="J60" s="37">
        <v>119.21666666666667</v>
      </c>
      <c r="K60" s="28">
        <v>117.75</v>
      </c>
      <c r="L60" s="28">
        <v>116</v>
      </c>
      <c r="M60" s="28">
        <v>5.1778199999999996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675.7</v>
      </c>
      <c r="D61" s="37">
        <v>673.85</v>
      </c>
      <c r="E61" s="37">
        <v>668</v>
      </c>
      <c r="F61" s="37">
        <v>660.3</v>
      </c>
      <c r="G61" s="37">
        <v>654.44999999999993</v>
      </c>
      <c r="H61" s="37">
        <v>681.55000000000007</v>
      </c>
      <c r="I61" s="37">
        <v>687.4000000000002</v>
      </c>
      <c r="J61" s="37">
        <v>695.10000000000014</v>
      </c>
      <c r="K61" s="28">
        <v>679.7</v>
      </c>
      <c r="L61" s="28">
        <v>666.15</v>
      </c>
      <c r="M61" s="28">
        <v>13.84998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928.2</v>
      </c>
      <c r="D62" s="37">
        <v>936.4666666666667</v>
      </c>
      <c r="E62" s="37">
        <v>917.43333333333339</v>
      </c>
      <c r="F62" s="37">
        <v>906.66666666666674</v>
      </c>
      <c r="G62" s="37">
        <v>887.63333333333344</v>
      </c>
      <c r="H62" s="37">
        <v>947.23333333333335</v>
      </c>
      <c r="I62" s="37">
        <v>966.26666666666665</v>
      </c>
      <c r="J62" s="37">
        <v>977.0333333333333</v>
      </c>
      <c r="K62" s="28">
        <v>955.5</v>
      </c>
      <c r="L62" s="28">
        <v>925.7</v>
      </c>
      <c r="M62" s="28">
        <v>28.430099999999999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131.80000000000001</v>
      </c>
      <c r="D63" s="37">
        <v>131.41666666666666</v>
      </c>
      <c r="E63" s="37">
        <v>130.0333333333333</v>
      </c>
      <c r="F63" s="37">
        <v>128.26666666666665</v>
      </c>
      <c r="G63" s="37">
        <v>126.8833333333333</v>
      </c>
      <c r="H63" s="37">
        <v>133.18333333333331</v>
      </c>
      <c r="I63" s="37">
        <v>134.56666666666669</v>
      </c>
      <c r="J63" s="37">
        <v>136.33333333333331</v>
      </c>
      <c r="K63" s="28">
        <v>132.80000000000001</v>
      </c>
      <c r="L63" s="28">
        <v>129.65</v>
      </c>
      <c r="M63" s="28">
        <v>54.095010000000002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163.05000000000001</v>
      </c>
      <c r="D64" s="37">
        <v>163.75</v>
      </c>
      <c r="E64" s="37">
        <v>162</v>
      </c>
      <c r="F64" s="37">
        <v>160.94999999999999</v>
      </c>
      <c r="G64" s="37">
        <v>159.19999999999999</v>
      </c>
      <c r="H64" s="37">
        <v>164.8</v>
      </c>
      <c r="I64" s="37">
        <v>166.55</v>
      </c>
      <c r="J64" s="37">
        <v>167.60000000000002</v>
      </c>
      <c r="K64" s="28">
        <v>165.5</v>
      </c>
      <c r="L64" s="28">
        <v>162.69999999999999</v>
      </c>
      <c r="M64" s="28">
        <v>69.064400000000006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4388.6000000000004</v>
      </c>
      <c r="D65" s="37">
        <v>4415.2</v>
      </c>
      <c r="E65" s="37">
        <v>4337.3999999999996</v>
      </c>
      <c r="F65" s="37">
        <v>4286.2</v>
      </c>
      <c r="G65" s="37">
        <v>4208.3999999999996</v>
      </c>
      <c r="H65" s="37">
        <v>4466.3999999999996</v>
      </c>
      <c r="I65" s="37">
        <v>4544.2000000000007</v>
      </c>
      <c r="J65" s="37">
        <v>4595.3999999999996</v>
      </c>
      <c r="K65" s="28">
        <v>4493</v>
      </c>
      <c r="L65" s="28">
        <v>4364</v>
      </c>
      <c r="M65" s="28">
        <v>2.2374200000000002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1420.2</v>
      </c>
      <c r="D66" s="37">
        <v>1421.8</v>
      </c>
      <c r="E66" s="37">
        <v>1409.5</v>
      </c>
      <c r="F66" s="37">
        <v>1398.8</v>
      </c>
      <c r="G66" s="37">
        <v>1386.5</v>
      </c>
      <c r="H66" s="37">
        <v>1432.5</v>
      </c>
      <c r="I66" s="37">
        <v>1444.7999999999997</v>
      </c>
      <c r="J66" s="37">
        <v>1455.5</v>
      </c>
      <c r="K66" s="28">
        <v>1434.1</v>
      </c>
      <c r="L66" s="28">
        <v>1411.1</v>
      </c>
      <c r="M66" s="28">
        <v>2.6356700000000002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599.54999999999995</v>
      </c>
      <c r="D67" s="37">
        <v>599.69999999999993</v>
      </c>
      <c r="E67" s="37">
        <v>592.89999999999986</v>
      </c>
      <c r="F67" s="37">
        <v>586.24999999999989</v>
      </c>
      <c r="G67" s="37">
        <v>579.44999999999982</v>
      </c>
      <c r="H67" s="37">
        <v>606.34999999999991</v>
      </c>
      <c r="I67" s="37">
        <v>613.14999999999986</v>
      </c>
      <c r="J67" s="37">
        <v>619.79999999999995</v>
      </c>
      <c r="K67" s="28">
        <v>606.5</v>
      </c>
      <c r="L67" s="28">
        <v>593.04999999999995</v>
      </c>
      <c r="M67" s="28">
        <v>10.67084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801.15</v>
      </c>
      <c r="D68" s="37">
        <v>799.76666666666677</v>
      </c>
      <c r="E68" s="37">
        <v>793.43333333333351</v>
      </c>
      <c r="F68" s="37">
        <v>785.7166666666667</v>
      </c>
      <c r="G68" s="37">
        <v>779.38333333333344</v>
      </c>
      <c r="H68" s="37">
        <v>807.48333333333358</v>
      </c>
      <c r="I68" s="37">
        <v>813.81666666666683</v>
      </c>
      <c r="J68" s="37">
        <v>821.53333333333364</v>
      </c>
      <c r="K68" s="28">
        <v>806.1</v>
      </c>
      <c r="L68" s="28">
        <v>792.05</v>
      </c>
      <c r="M68" s="28">
        <v>4.3015699999999999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394.95</v>
      </c>
      <c r="D69" s="37">
        <v>395.76666666666665</v>
      </c>
      <c r="E69" s="37">
        <v>389.68333333333328</v>
      </c>
      <c r="F69" s="37">
        <v>384.41666666666663</v>
      </c>
      <c r="G69" s="37">
        <v>378.33333333333326</v>
      </c>
      <c r="H69" s="37">
        <v>401.0333333333333</v>
      </c>
      <c r="I69" s="37">
        <v>407.11666666666667</v>
      </c>
      <c r="J69" s="37">
        <v>412.38333333333333</v>
      </c>
      <c r="K69" s="28">
        <v>401.85</v>
      </c>
      <c r="L69" s="28">
        <v>390.5</v>
      </c>
      <c r="M69" s="28">
        <v>19.596509999999999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985.2</v>
      </c>
      <c r="D70" s="37">
        <v>977.91666666666663</v>
      </c>
      <c r="E70" s="37">
        <v>963.83333333333326</v>
      </c>
      <c r="F70" s="37">
        <v>942.46666666666658</v>
      </c>
      <c r="G70" s="37">
        <v>928.38333333333321</v>
      </c>
      <c r="H70" s="37">
        <v>999.2833333333333</v>
      </c>
      <c r="I70" s="37">
        <v>1013.3666666666666</v>
      </c>
      <c r="J70" s="37">
        <v>1034.7333333333333</v>
      </c>
      <c r="K70" s="28">
        <v>992</v>
      </c>
      <c r="L70" s="28">
        <v>956.55</v>
      </c>
      <c r="M70" s="28">
        <v>15.04969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365.6</v>
      </c>
      <c r="D71" s="37">
        <v>366.3</v>
      </c>
      <c r="E71" s="37">
        <v>361.70000000000005</v>
      </c>
      <c r="F71" s="37">
        <v>357.8</v>
      </c>
      <c r="G71" s="37">
        <v>353.20000000000005</v>
      </c>
      <c r="H71" s="37">
        <v>370.20000000000005</v>
      </c>
      <c r="I71" s="37">
        <v>374.80000000000007</v>
      </c>
      <c r="J71" s="37">
        <v>378.70000000000005</v>
      </c>
      <c r="K71" s="28">
        <v>370.9</v>
      </c>
      <c r="L71" s="28">
        <v>362.4</v>
      </c>
      <c r="M71" s="28">
        <v>46.989519999999999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554.4</v>
      </c>
      <c r="D72" s="37">
        <v>557.55000000000007</v>
      </c>
      <c r="E72" s="37">
        <v>550.00000000000011</v>
      </c>
      <c r="F72" s="37">
        <v>545.6</v>
      </c>
      <c r="G72" s="37">
        <v>538.05000000000007</v>
      </c>
      <c r="H72" s="37">
        <v>561.95000000000016</v>
      </c>
      <c r="I72" s="37">
        <v>569.50000000000011</v>
      </c>
      <c r="J72" s="37">
        <v>573.9000000000002</v>
      </c>
      <c r="K72" s="28">
        <v>565.1</v>
      </c>
      <c r="L72" s="28">
        <v>553.15</v>
      </c>
      <c r="M72" s="28">
        <v>12.22505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1842.85</v>
      </c>
      <c r="D73" s="37">
        <v>1837.8333333333333</v>
      </c>
      <c r="E73" s="37">
        <v>1810.6666666666665</v>
      </c>
      <c r="F73" s="37">
        <v>1778.4833333333333</v>
      </c>
      <c r="G73" s="37">
        <v>1751.3166666666666</v>
      </c>
      <c r="H73" s="37">
        <v>1870.0166666666664</v>
      </c>
      <c r="I73" s="37">
        <v>1897.1833333333329</v>
      </c>
      <c r="J73" s="37">
        <v>1929.3666666666663</v>
      </c>
      <c r="K73" s="28">
        <v>1865</v>
      </c>
      <c r="L73" s="28">
        <v>1805.65</v>
      </c>
      <c r="M73" s="28">
        <v>3.84735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2085.4499999999998</v>
      </c>
      <c r="D74" s="37">
        <v>2102.9666666666667</v>
      </c>
      <c r="E74" s="37">
        <v>2062.4833333333336</v>
      </c>
      <c r="F74" s="37">
        <v>2039.5166666666669</v>
      </c>
      <c r="G74" s="37">
        <v>1999.0333333333338</v>
      </c>
      <c r="H74" s="37">
        <v>2125.9333333333334</v>
      </c>
      <c r="I74" s="37">
        <v>2166.4166666666661</v>
      </c>
      <c r="J74" s="37">
        <v>2189.3833333333332</v>
      </c>
      <c r="K74" s="28">
        <v>2143.4499999999998</v>
      </c>
      <c r="L74" s="28">
        <v>2080</v>
      </c>
      <c r="M74" s="28">
        <v>4.3636900000000001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132.55000000000001</v>
      </c>
      <c r="D75" s="37">
        <v>134.58333333333334</v>
      </c>
      <c r="E75" s="37">
        <v>129.4666666666667</v>
      </c>
      <c r="F75" s="37">
        <v>126.38333333333335</v>
      </c>
      <c r="G75" s="37">
        <v>121.26666666666671</v>
      </c>
      <c r="H75" s="37">
        <v>137.66666666666669</v>
      </c>
      <c r="I75" s="37">
        <v>142.7833333333333</v>
      </c>
      <c r="J75" s="37">
        <v>145.86666666666667</v>
      </c>
      <c r="K75" s="28">
        <v>139.69999999999999</v>
      </c>
      <c r="L75" s="28">
        <v>131.5</v>
      </c>
      <c r="M75" s="28">
        <v>29.812239999999999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4442.2</v>
      </c>
      <c r="D76" s="37">
        <v>4462.45</v>
      </c>
      <c r="E76" s="37">
        <v>4404.75</v>
      </c>
      <c r="F76" s="37">
        <v>4367.3</v>
      </c>
      <c r="G76" s="37">
        <v>4309.6000000000004</v>
      </c>
      <c r="H76" s="37">
        <v>4499.8999999999996</v>
      </c>
      <c r="I76" s="37">
        <v>4557.5999999999985</v>
      </c>
      <c r="J76" s="37">
        <v>4595.0499999999993</v>
      </c>
      <c r="K76" s="28">
        <v>4520.1499999999996</v>
      </c>
      <c r="L76" s="28">
        <v>4425</v>
      </c>
      <c r="M76" s="28">
        <v>6.0159000000000002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4193.5</v>
      </c>
      <c r="D77" s="37">
        <v>4235.666666666667</v>
      </c>
      <c r="E77" s="37">
        <v>4141.3833333333341</v>
      </c>
      <c r="F77" s="37">
        <v>4089.2666666666673</v>
      </c>
      <c r="G77" s="37">
        <v>3994.9833333333345</v>
      </c>
      <c r="H77" s="37">
        <v>4287.7833333333338</v>
      </c>
      <c r="I77" s="37">
        <v>4382.0666666666666</v>
      </c>
      <c r="J77" s="37">
        <v>4434.1833333333334</v>
      </c>
      <c r="K77" s="28">
        <v>4329.95</v>
      </c>
      <c r="L77" s="28">
        <v>4183.55</v>
      </c>
      <c r="M77" s="28">
        <v>2.8292700000000002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2714.95</v>
      </c>
      <c r="D78" s="37">
        <v>2724.9333333333329</v>
      </c>
      <c r="E78" s="37">
        <v>2690.016666666666</v>
      </c>
      <c r="F78" s="37">
        <v>2665.083333333333</v>
      </c>
      <c r="G78" s="37">
        <v>2630.1666666666661</v>
      </c>
      <c r="H78" s="37">
        <v>2749.8666666666659</v>
      </c>
      <c r="I78" s="37">
        <v>2784.7833333333328</v>
      </c>
      <c r="J78" s="37">
        <v>2809.7166666666658</v>
      </c>
      <c r="K78" s="28">
        <v>2759.85</v>
      </c>
      <c r="L78" s="28">
        <v>2700</v>
      </c>
      <c r="M78" s="28">
        <v>1.30894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4301</v>
      </c>
      <c r="D79" s="37">
        <v>4309.8166666666666</v>
      </c>
      <c r="E79" s="37">
        <v>4284.3833333333332</v>
      </c>
      <c r="F79" s="37">
        <v>4267.7666666666664</v>
      </c>
      <c r="G79" s="37">
        <v>4242.333333333333</v>
      </c>
      <c r="H79" s="37">
        <v>4326.4333333333334</v>
      </c>
      <c r="I79" s="37">
        <v>4351.8666666666659</v>
      </c>
      <c r="J79" s="37">
        <v>4368.4833333333336</v>
      </c>
      <c r="K79" s="28">
        <v>4335.25</v>
      </c>
      <c r="L79" s="28">
        <v>4293.2</v>
      </c>
      <c r="M79" s="28">
        <v>2.2903099999999998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2722.75</v>
      </c>
      <c r="D80" s="37">
        <v>2728.5333333333333</v>
      </c>
      <c r="E80" s="37">
        <v>2694.3166666666666</v>
      </c>
      <c r="F80" s="37">
        <v>2665.8833333333332</v>
      </c>
      <c r="G80" s="37">
        <v>2631.6666666666665</v>
      </c>
      <c r="H80" s="37">
        <v>2756.9666666666667</v>
      </c>
      <c r="I80" s="37">
        <v>2791.1833333333329</v>
      </c>
      <c r="J80" s="37">
        <v>2819.6166666666668</v>
      </c>
      <c r="K80" s="28">
        <v>2762.75</v>
      </c>
      <c r="L80" s="28">
        <v>2700.1</v>
      </c>
      <c r="M80" s="28">
        <v>5.7243199999999996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497</v>
      </c>
      <c r="D81" s="37">
        <v>497.73333333333335</v>
      </c>
      <c r="E81" s="37">
        <v>494.26666666666671</v>
      </c>
      <c r="F81" s="37">
        <v>491.53333333333336</v>
      </c>
      <c r="G81" s="37">
        <v>488.06666666666672</v>
      </c>
      <c r="H81" s="37">
        <v>500.4666666666667</v>
      </c>
      <c r="I81" s="37">
        <v>503.93333333333339</v>
      </c>
      <c r="J81" s="37">
        <v>506.66666666666669</v>
      </c>
      <c r="K81" s="28">
        <v>501.2</v>
      </c>
      <c r="L81" s="28">
        <v>495</v>
      </c>
      <c r="M81" s="28">
        <v>0.67312000000000005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1387.7</v>
      </c>
      <c r="D82" s="37">
        <v>1395.8833333333332</v>
      </c>
      <c r="E82" s="37">
        <v>1372.0166666666664</v>
      </c>
      <c r="F82" s="37">
        <v>1356.3333333333333</v>
      </c>
      <c r="G82" s="37">
        <v>1332.4666666666665</v>
      </c>
      <c r="H82" s="37">
        <v>1411.5666666666664</v>
      </c>
      <c r="I82" s="37">
        <v>1435.4333333333332</v>
      </c>
      <c r="J82" s="37">
        <v>1451.1166666666663</v>
      </c>
      <c r="K82" s="28">
        <v>1419.75</v>
      </c>
      <c r="L82" s="28">
        <v>1380.2</v>
      </c>
      <c r="M82" s="28">
        <v>0.25559999999999999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1856.7</v>
      </c>
      <c r="D83" s="37">
        <v>1857.3166666666666</v>
      </c>
      <c r="E83" s="37">
        <v>1849.6333333333332</v>
      </c>
      <c r="F83" s="37">
        <v>1842.5666666666666</v>
      </c>
      <c r="G83" s="37">
        <v>1834.8833333333332</v>
      </c>
      <c r="H83" s="37">
        <v>1864.3833333333332</v>
      </c>
      <c r="I83" s="37">
        <v>1872.0666666666666</v>
      </c>
      <c r="J83" s="37">
        <v>1879.1333333333332</v>
      </c>
      <c r="K83" s="28">
        <v>1865</v>
      </c>
      <c r="L83" s="28">
        <v>1850.25</v>
      </c>
      <c r="M83" s="28">
        <v>5.1076899999999998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158.05000000000001</v>
      </c>
      <c r="D84" s="37">
        <v>158.79999999999998</v>
      </c>
      <c r="E84" s="37">
        <v>156.84999999999997</v>
      </c>
      <c r="F84" s="37">
        <v>155.64999999999998</v>
      </c>
      <c r="G84" s="37">
        <v>153.69999999999996</v>
      </c>
      <c r="H84" s="37">
        <v>159.99999999999997</v>
      </c>
      <c r="I84" s="37">
        <v>161.94999999999996</v>
      </c>
      <c r="J84" s="37">
        <v>163.14999999999998</v>
      </c>
      <c r="K84" s="28">
        <v>160.75</v>
      </c>
      <c r="L84" s="28">
        <v>157.6</v>
      </c>
      <c r="M84" s="28">
        <v>12.43004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98.5</v>
      </c>
      <c r="D85" s="37">
        <v>98.916666666666671</v>
      </c>
      <c r="E85" s="37">
        <v>97.63333333333334</v>
      </c>
      <c r="F85" s="37">
        <v>96.766666666666666</v>
      </c>
      <c r="G85" s="37">
        <v>95.483333333333334</v>
      </c>
      <c r="H85" s="37">
        <v>99.783333333333346</v>
      </c>
      <c r="I85" s="37">
        <v>101.06666666666668</v>
      </c>
      <c r="J85" s="37">
        <v>101.93333333333335</v>
      </c>
      <c r="K85" s="28">
        <v>100.2</v>
      </c>
      <c r="L85" s="28">
        <v>98.05</v>
      </c>
      <c r="M85" s="28">
        <v>134.37785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263.05</v>
      </c>
      <c r="D86" s="37">
        <v>264.48333333333335</v>
      </c>
      <c r="E86" s="37">
        <v>259.11666666666667</v>
      </c>
      <c r="F86" s="37">
        <v>255.18333333333334</v>
      </c>
      <c r="G86" s="37">
        <v>249.81666666666666</v>
      </c>
      <c r="H86" s="37">
        <v>268.41666666666669</v>
      </c>
      <c r="I86" s="37">
        <v>273.78333333333336</v>
      </c>
      <c r="J86" s="37">
        <v>277.7166666666667</v>
      </c>
      <c r="K86" s="28">
        <v>269.85000000000002</v>
      </c>
      <c r="L86" s="28">
        <v>260.55</v>
      </c>
      <c r="M86" s="28">
        <v>11.884069999999999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139.80000000000001</v>
      </c>
      <c r="D87" s="37">
        <v>140.4</v>
      </c>
      <c r="E87" s="37">
        <v>138.45000000000002</v>
      </c>
      <c r="F87" s="37">
        <v>137.10000000000002</v>
      </c>
      <c r="G87" s="37">
        <v>135.15000000000003</v>
      </c>
      <c r="H87" s="37">
        <v>141.75</v>
      </c>
      <c r="I87" s="37">
        <v>143.69999999999999</v>
      </c>
      <c r="J87" s="37">
        <v>145.04999999999998</v>
      </c>
      <c r="K87" s="28">
        <v>142.35</v>
      </c>
      <c r="L87" s="28">
        <v>139.05000000000001</v>
      </c>
      <c r="M87" s="28">
        <v>63.670639999999999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40.35</v>
      </c>
      <c r="D88" s="37">
        <v>40.449999999999996</v>
      </c>
      <c r="E88" s="37">
        <v>39.79999999999999</v>
      </c>
      <c r="F88" s="37">
        <v>39.249999999999993</v>
      </c>
      <c r="G88" s="37">
        <v>38.599999999999987</v>
      </c>
      <c r="H88" s="37">
        <v>40.999999999999993</v>
      </c>
      <c r="I88" s="37">
        <v>41.65</v>
      </c>
      <c r="J88" s="37">
        <v>42.199999999999996</v>
      </c>
      <c r="K88" s="28">
        <v>41.1</v>
      </c>
      <c r="L88" s="28">
        <v>39.9</v>
      </c>
      <c r="M88" s="28">
        <v>256.86455999999998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3383.2</v>
      </c>
      <c r="D89" s="37">
        <v>3410.3833333333332</v>
      </c>
      <c r="E89" s="37">
        <v>3342.7666666666664</v>
      </c>
      <c r="F89" s="37">
        <v>3302.333333333333</v>
      </c>
      <c r="G89" s="37">
        <v>3234.7166666666662</v>
      </c>
      <c r="H89" s="37">
        <v>3450.8166666666666</v>
      </c>
      <c r="I89" s="37">
        <v>3518.4333333333334</v>
      </c>
      <c r="J89" s="37">
        <v>3558.8666666666668</v>
      </c>
      <c r="K89" s="28">
        <v>3478</v>
      </c>
      <c r="L89" s="28">
        <v>3369.95</v>
      </c>
      <c r="M89" s="28">
        <v>0.64700000000000002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476.35</v>
      </c>
      <c r="D90" s="37">
        <v>481.16666666666669</v>
      </c>
      <c r="E90" s="37">
        <v>470.33333333333337</v>
      </c>
      <c r="F90" s="37">
        <v>464.31666666666666</v>
      </c>
      <c r="G90" s="37">
        <v>453.48333333333335</v>
      </c>
      <c r="H90" s="37">
        <v>487.18333333333339</v>
      </c>
      <c r="I90" s="37">
        <v>498.01666666666677</v>
      </c>
      <c r="J90" s="37">
        <v>504.03333333333342</v>
      </c>
      <c r="K90" s="28">
        <v>492</v>
      </c>
      <c r="L90" s="28">
        <v>475.15</v>
      </c>
      <c r="M90" s="28">
        <v>5.1724399999999999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832.95</v>
      </c>
      <c r="D91" s="37">
        <v>832.75</v>
      </c>
      <c r="E91" s="37">
        <v>826.35</v>
      </c>
      <c r="F91" s="37">
        <v>819.75</v>
      </c>
      <c r="G91" s="37">
        <v>813.35</v>
      </c>
      <c r="H91" s="37">
        <v>839.35</v>
      </c>
      <c r="I91" s="37">
        <v>845.75000000000011</v>
      </c>
      <c r="J91" s="37">
        <v>852.35</v>
      </c>
      <c r="K91" s="28">
        <v>839.15</v>
      </c>
      <c r="L91" s="28">
        <v>826.15</v>
      </c>
      <c r="M91" s="28">
        <v>5.98651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543.29999999999995</v>
      </c>
      <c r="D92" s="37">
        <v>543.0333333333333</v>
      </c>
      <c r="E92" s="37">
        <v>538.26666666666665</v>
      </c>
      <c r="F92" s="37">
        <v>533.23333333333335</v>
      </c>
      <c r="G92" s="37">
        <v>528.4666666666667</v>
      </c>
      <c r="H92" s="37">
        <v>548.06666666666661</v>
      </c>
      <c r="I92" s="37">
        <v>552.83333333333326</v>
      </c>
      <c r="J92" s="37">
        <v>557.86666666666656</v>
      </c>
      <c r="K92" s="28">
        <v>547.79999999999995</v>
      </c>
      <c r="L92" s="28">
        <v>538</v>
      </c>
      <c r="M92" s="28">
        <v>0.89636000000000005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1606.25</v>
      </c>
      <c r="D93" s="37">
        <v>1601.0833333333333</v>
      </c>
      <c r="E93" s="37">
        <v>1590.1666666666665</v>
      </c>
      <c r="F93" s="37">
        <v>1574.0833333333333</v>
      </c>
      <c r="G93" s="37">
        <v>1563.1666666666665</v>
      </c>
      <c r="H93" s="37">
        <v>1617.1666666666665</v>
      </c>
      <c r="I93" s="37">
        <v>1628.083333333333</v>
      </c>
      <c r="J93" s="37">
        <v>1644.1666666666665</v>
      </c>
      <c r="K93" s="28">
        <v>1612</v>
      </c>
      <c r="L93" s="28">
        <v>1585</v>
      </c>
      <c r="M93" s="28">
        <v>9.5933200000000003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1711.25</v>
      </c>
      <c r="D94" s="37">
        <v>1721.0166666666667</v>
      </c>
      <c r="E94" s="37">
        <v>1690.2333333333333</v>
      </c>
      <c r="F94" s="37">
        <v>1669.2166666666667</v>
      </c>
      <c r="G94" s="37">
        <v>1638.4333333333334</v>
      </c>
      <c r="H94" s="37">
        <v>1742.0333333333333</v>
      </c>
      <c r="I94" s="37">
        <v>1772.8166666666666</v>
      </c>
      <c r="J94" s="37">
        <v>1793.8333333333333</v>
      </c>
      <c r="K94" s="28">
        <v>1751.8</v>
      </c>
      <c r="L94" s="28">
        <v>1700</v>
      </c>
      <c r="M94" s="28">
        <v>10.6739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657.3</v>
      </c>
      <c r="D95" s="37">
        <v>659.26666666666665</v>
      </c>
      <c r="E95" s="37">
        <v>652.5333333333333</v>
      </c>
      <c r="F95" s="37">
        <v>647.76666666666665</v>
      </c>
      <c r="G95" s="37">
        <v>641.0333333333333</v>
      </c>
      <c r="H95" s="37">
        <v>664.0333333333333</v>
      </c>
      <c r="I95" s="37">
        <v>670.76666666666665</v>
      </c>
      <c r="J95" s="37">
        <v>675.5333333333333</v>
      </c>
      <c r="K95" s="28">
        <v>666</v>
      </c>
      <c r="L95" s="28">
        <v>654.5</v>
      </c>
      <c r="M95" s="28">
        <v>3.0023200000000001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288.5</v>
      </c>
      <c r="D96" s="37">
        <v>290.76666666666671</v>
      </c>
      <c r="E96" s="37">
        <v>284.83333333333343</v>
      </c>
      <c r="F96" s="37">
        <v>281.16666666666674</v>
      </c>
      <c r="G96" s="37">
        <v>275.23333333333346</v>
      </c>
      <c r="H96" s="37">
        <v>294.43333333333339</v>
      </c>
      <c r="I96" s="37">
        <v>300.36666666666667</v>
      </c>
      <c r="J96" s="37">
        <v>304.03333333333336</v>
      </c>
      <c r="K96" s="28">
        <v>296.7</v>
      </c>
      <c r="L96" s="28">
        <v>287.10000000000002</v>
      </c>
      <c r="M96" s="28">
        <v>4.4442500000000003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1163.05</v>
      </c>
      <c r="D97" s="37">
        <v>1165.6833333333334</v>
      </c>
      <c r="E97" s="37">
        <v>1157.3666666666668</v>
      </c>
      <c r="F97" s="37">
        <v>1151.6833333333334</v>
      </c>
      <c r="G97" s="37">
        <v>1143.3666666666668</v>
      </c>
      <c r="H97" s="37">
        <v>1171.3666666666668</v>
      </c>
      <c r="I97" s="37">
        <v>1179.6833333333334</v>
      </c>
      <c r="J97" s="37">
        <v>1185.3666666666668</v>
      </c>
      <c r="K97" s="28">
        <v>1174</v>
      </c>
      <c r="L97" s="28">
        <v>1160</v>
      </c>
      <c r="M97" s="28">
        <v>16.440550000000002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2205.85</v>
      </c>
      <c r="D98" s="37">
        <v>2202.5666666666666</v>
      </c>
      <c r="E98" s="37">
        <v>2185.333333333333</v>
      </c>
      <c r="F98" s="37">
        <v>2164.8166666666666</v>
      </c>
      <c r="G98" s="37">
        <v>2147.583333333333</v>
      </c>
      <c r="H98" s="37">
        <v>2223.083333333333</v>
      </c>
      <c r="I98" s="37">
        <v>2240.3166666666666</v>
      </c>
      <c r="J98" s="37">
        <v>2260.833333333333</v>
      </c>
      <c r="K98" s="28">
        <v>2219.8000000000002</v>
      </c>
      <c r="L98" s="28">
        <v>2182.0500000000002</v>
      </c>
      <c r="M98" s="28">
        <v>2.5845799999999999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1506.5</v>
      </c>
      <c r="D99" s="37">
        <v>1510.1666666666667</v>
      </c>
      <c r="E99" s="37">
        <v>1498.3333333333335</v>
      </c>
      <c r="F99" s="37">
        <v>1490.1666666666667</v>
      </c>
      <c r="G99" s="37">
        <v>1478.3333333333335</v>
      </c>
      <c r="H99" s="37">
        <v>1518.3333333333335</v>
      </c>
      <c r="I99" s="37">
        <v>1530.166666666667</v>
      </c>
      <c r="J99" s="37">
        <v>1538.3333333333335</v>
      </c>
      <c r="K99" s="28">
        <v>1522</v>
      </c>
      <c r="L99" s="28">
        <v>1502</v>
      </c>
      <c r="M99" s="28">
        <v>36.756039999999999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592.6</v>
      </c>
      <c r="D100" s="37">
        <v>589.75</v>
      </c>
      <c r="E100" s="37">
        <v>584.1</v>
      </c>
      <c r="F100" s="37">
        <v>575.6</v>
      </c>
      <c r="G100" s="37">
        <v>569.95000000000005</v>
      </c>
      <c r="H100" s="37">
        <v>598.25</v>
      </c>
      <c r="I100" s="37">
        <v>603.90000000000009</v>
      </c>
      <c r="J100" s="37">
        <v>612.4</v>
      </c>
      <c r="K100" s="28">
        <v>595.4</v>
      </c>
      <c r="L100" s="28">
        <v>581.25</v>
      </c>
      <c r="M100" s="28">
        <v>35.423259999999999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1206.95</v>
      </c>
      <c r="D101" s="37">
        <v>1206.25</v>
      </c>
      <c r="E101" s="37">
        <v>1193.2</v>
      </c>
      <c r="F101" s="37">
        <v>1179.45</v>
      </c>
      <c r="G101" s="37">
        <v>1166.4000000000001</v>
      </c>
      <c r="H101" s="37">
        <v>1220</v>
      </c>
      <c r="I101" s="37">
        <v>1233.0500000000002</v>
      </c>
      <c r="J101" s="37">
        <v>1246.8</v>
      </c>
      <c r="K101" s="28">
        <v>1219.3</v>
      </c>
      <c r="L101" s="28">
        <v>1192.5</v>
      </c>
      <c r="M101" s="28">
        <v>8.4696300000000004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2793.45</v>
      </c>
      <c r="D102" s="37">
        <v>2815.4333333333329</v>
      </c>
      <c r="E102" s="37">
        <v>2758.5666666666657</v>
      </c>
      <c r="F102" s="37">
        <v>2723.6833333333329</v>
      </c>
      <c r="G102" s="37">
        <v>2666.8166666666657</v>
      </c>
      <c r="H102" s="37">
        <v>2850.3166666666657</v>
      </c>
      <c r="I102" s="37">
        <v>2907.1833333333334</v>
      </c>
      <c r="J102" s="37">
        <v>2942.0666666666657</v>
      </c>
      <c r="K102" s="28">
        <v>2872.3</v>
      </c>
      <c r="L102" s="28">
        <v>2780.55</v>
      </c>
      <c r="M102" s="28">
        <v>11.668850000000001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532.54999999999995</v>
      </c>
      <c r="D103" s="37">
        <v>533.86666666666667</v>
      </c>
      <c r="E103" s="37">
        <v>526.98333333333335</v>
      </c>
      <c r="F103" s="37">
        <v>521.41666666666663</v>
      </c>
      <c r="G103" s="37">
        <v>514.5333333333333</v>
      </c>
      <c r="H103" s="37">
        <v>539.43333333333339</v>
      </c>
      <c r="I103" s="37">
        <v>546.31666666666683</v>
      </c>
      <c r="J103" s="37">
        <v>551.88333333333344</v>
      </c>
      <c r="K103" s="28">
        <v>540.75</v>
      </c>
      <c r="L103" s="28">
        <v>528.29999999999995</v>
      </c>
      <c r="M103" s="28">
        <v>53.404690000000002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1364.55</v>
      </c>
      <c r="D104" s="37">
        <v>1360.0833333333333</v>
      </c>
      <c r="E104" s="37">
        <v>1344.4666666666665</v>
      </c>
      <c r="F104" s="37">
        <v>1324.3833333333332</v>
      </c>
      <c r="G104" s="37">
        <v>1308.7666666666664</v>
      </c>
      <c r="H104" s="37">
        <v>1380.1666666666665</v>
      </c>
      <c r="I104" s="37">
        <v>1395.7833333333333</v>
      </c>
      <c r="J104" s="37">
        <v>1415.8666666666666</v>
      </c>
      <c r="K104" s="28">
        <v>1375.7</v>
      </c>
      <c r="L104" s="28">
        <v>1340</v>
      </c>
      <c r="M104" s="28">
        <v>5.59307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125.5</v>
      </c>
      <c r="D105" s="37">
        <v>126.93333333333334</v>
      </c>
      <c r="E105" s="37">
        <v>123.31666666666666</v>
      </c>
      <c r="F105" s="37">
        <v>121.13333333333333</v>
      </c>
      <c r="G105" s="37">
        <v>117.51666666666665</v>
      </c>
      <c r="H105" s="37">
        <v>129.11666666666667</v>
      </c>
      <c r="I105" s="37">
        <v>132.73333333333335</v>
      </c>
      <c r="J105" s="37">
        <v>134.91666666666669</v>
      </c>
      <c r="K105" s="28">
        <v>130.55000000000001</v>
      </c>
      <c r="L105" s="28">
        <v>124.75</v>
      </c>
      <c r="M105" s="28">
        <v>48.137839999999997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301.3</v>
      </c>
      <c r="D106" s="37">
        <v>301.95</v>
      </c>
      <c r="E106" s="37">
        <v>297.59999999999997</v>
      </c>
      <c r="F106" s="37">
        <v>293.89999999999998</v>
      </c>
      <c r="G106" s="37">
        <v>289.54999999999995</v>
      </c>
      <c r="H106" s="37">
        <v>305.64999999999998</v>
      </c>
      <c r="I106" s="37">
        <v>310</v>
      </c>
      <c r="J106" s="37">
        <v>313.7</v>
      </c>
      <c r="K106" s="28">
        <v>306.3</v>
      </c>
      <c r="L106" s="28">
        <v>298.25</v>
      </c>
      <c r="M106" s="28">
        <v>25.952919999999999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2307.5500000000002</v>
      </c>
      <c r="D107" s="37">
        <v>2298.85</v>
      </c>
      <c r="E107" s="37">
        <v>2284.6999999999998</v>
      </c>
      <c r="F107" s="37">
        <v>2261.85</v>
      </c>
      <c r="G107" s="37">
        <v>2247.6999999999998</v>
      </c>
      <c r="H107" s="37">
        <v>2321.6999999999998</v>
      </c>
      <c r="I107" s="37">
        <v>2335.8500000000004</v>
      </c>
      <c r="J107" s="37">
        <v>2358.6999999999998</v>
      </c>
      <c r="K107" s="28">
        <v>2313</v>
      </c>
      <c r="L107" s="28">
        <v>2276</v>
      </c>
      <c r="M107" s="28">
        <v>8.69374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316.55</v>
      </c>
      <c r="D108" s="37">
        <v>317.83333333333331</v>
      </c>
      <c r="E108" s="37">
        <v>313.71666666666664</v>
      </c>
      <c r="F108" s="37">
        <v>310.88333333333333</v>
      </c>
      <c r="G108" s="37">
        <v>306.76666666666665</v>
      </c>
      <c r="H108" s="37">
        <v>320.66666666666663</v>
      </c>
      <c r="I108" s="37">
        <v>324.7833333333333</v>
      </c>
      <c r="J108" s="37">
        <v>327.61666666666662</v>
      </c>
      <c r="K108" s="28">
        <v>321.95</v>
      </c>
      <c r="L108" s="28">
        <v>315</v>
      </c>
      <c r="M108" s="28">
        <v>3.4677899999999999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2411.8000000000002</v>
      </c>
      <c r="D109" s="37">
        <v>2399.8666666666668</v>
      </c>
      <c r="E109" s="37">
        <v>2373.7333333333336</v>
      </c>
      <c r="F109" s="37">
        <v>2335.666666666667</v>
      </c>
      <c r="G109" s="37">
        <v>2309.5333333333338</v>
      </c>
      <c r="H109" s="37">
        <v>2437.9333333333334</v>
      </c>
      <c r="I109" s="37">
        <v>2464.0666666666666</v>
      </c>
      <c r="J109" s="37">
        <v>2502.1333333333332</v>
      </c>
      <c r="K109" s="28">
        <v>2426</v>
      </c>
      <c r="L109" s="28">
        <v>2361.8000000000002</v>
      </c>
      <c r="M109" s="28">
        <v>53.176789999999997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750.35</v>
      </c>
      <c r="D110" s="37">
        <v>754.63333333333321</v>
      </c>
      <c r="E110" s="37">
        <v>742.01666666666642</v>
      </c>
      <c r="F110" s="37">
        <v>733.68333333333317</v>
      </c>
      <c r="G110" s="37">
        <v>721.06666666666638</v>
      </c>
      <c r="H110" s="37">
        <v>762.96666666666647</v>
      </c>
      <c r="I110" s="37">
        <v>775.58333333333326</v>
      </c>
      <c r="J110" s="37">
        <v>783.91666666666652</v>
      </c>
      <c r="K110" s="28">
        <v>767.25</v>
      </c>
      <c r="L110" s="28">
        <v>746.3</v>
      </c>
      <c r="M110" s="28">
        <v>166.83807999999999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1297</v>
      </c>
      <c r="D111" s="37">
        <v>1295.8</v>
      </c>
      <c r="E111" s="37">
        <v>1285.1999999999998</v>
      </c>
      <c r="F111" s="37">
        <v>1273.3999999999999</v>
      </c>
      <c r="G111" s="37">
        <v>1262.7999999999997</v>
      </c>
      <c r="H111" s="37">
        <v>1307.5999999999999</v>
      </c>
      <c r="I111" s="37">
        <v>1318.1999999999998</v>
      </c>
      <c r="J111" s="37">
        <v>1330</v>
      </c>
      <c r="K111" s="28">
        <v>1306.4000000000001</v>
      </c>
      <c r="L111" s="28">
        <v>1284</v>
      </c>
      <c r="M111" s="28">
        <v>6.5585899999999997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517.9</v>
      </c>
      <c r="D112" s="37">
        <v>512.31666666666661</v>
      </c>
      <c r="E112" s="37">
        <v>503.08333333333326</v>
      </c>
      <c r="F112" s="37">
        <v>488.26666666666665</v>
      </c>
      <c r="G112" s="37">
        <v>479.0333333333333</v>
      </c>
      <c r="H112" s="37">
        <v>527.13333333333321</v>
      </c>
      <c r="I112" s="37">
        <v>536.36666666666656</v>
      </c>
      <c r="J112" s="37">
        <v>551.18333333333317</v>
      </c>
      <c r="K112" s="28">
        <v>521.54999999999995</v>
      </c>
      <c r="L112" s="28">
        <v>497.5</v>
      </c>
      <c r="M112" s="28">
        <v>38.707509999999999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703.7</v>
      </c>
      <c r="D113" s="37">
        <v>708.30000000000007</v>
      </c>
      <c r="E113" s="37">
        <v>696.40000000000009</v>
      </c>
      <c r="F113" s="37">
        <v>689.1</v>
      </c>
      <c r="G113" s="37">
        <v>677.2</v>
      </c>
      <c r="H113" s="37">
        <v>715.60000000000014</v>
      </c>
      <c r="I113" s="37">
        <v>727.5</v>
      </c>
      <c r="J113" s="37">
        <v>734.80000000000018</v>
      </c>
      <c r="K113" s="28">
        <v>720.2</v>
      </c>
      <c r="L113" s="28">
        <v>701</v>
      </c>
      <c r="M113" s="28">
        <v>1.6656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44.7</v>
      </c>
      <c r="D114" s="37">
        <v>44.983333333333327</v>
      </c>
      <c r="E114" s="37">
        <v>44.266666666666652</v>
      </c>
      <c r="F114" s="37">
        <v>43.833333333333321</v>
      </c>
      <c r="G114" s="37">
        <v>43.116666666666646</v>
      </c>
      <c r="H114" s="37">
        <v>45.416666666666657</v>
      </c>
      <c r="I114" s="37">
        <v>46.13333333333334</v>
      </c>
      <c r="J114" s="37">
        <v>46.566666666666663</v>
      </c>
      <c r="K114" s="28">
        <v>45.7</v>
      </c>
      <c r="L114" s="28">
        <v>44.55</v>
      </c>
      <c r="M114" s="28">
        <v>192.92984999999999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222.65</v>
      </c>
      <c r="D115" s="37">
        <v>222.61666666666667</v>
      </c>
      <c r="E115" s="37">
        <v>220.88333333333335</v>
      </c>
      <c r="F115" s="37">
        <v>219.11666666666667</v>
      </c>
      <c r="G115" s="37">
        <v>217.38333333333335</v>
      </c>
      <c r="H115" s="37">
        <v>224.38333333333335</v>
      </c>
      <c r="I115" s="37">
        <v>226.1166666666667</v>
      </c>
      <c r="J115" s="37">
        <v>227.88333333333335</v>
      </c>
      <c r="K115" s="28">
        <v>224.35</v>
      </c>
      <c r="L115" s="28">
        <v>220.85</v>
      </c>
      <c r="M115" s="28">
        <v>140.24149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5008.3500000000004</v>
      </c>
      <c r="D116" s="37">
        <v>5074.833333333333</v>
      </c>
      <c r="E116" s="37">
        <v>4931.6666666666661</v>
      </c>
      <c r="F116" s="37">
        <v>4854.9833333333327</v>
      </c>
      <c r="G116" s="37">
        <v>4711.8166666666657</v>
      </c>
      <c r="H116" s="37">
        <v>5151.5166666666664</v>
      </c>
      <c r="I116" s="37">
        <v>5294.6833333333325</v>
      </c>
      <c r="J116" s="37">
        <v>5371.3666666666668</v>
      </c>
      <c r="K116" s="28">
        <v>5218</v>
      </c>
      <c r="L116" s="28">
        <v>4998.1499999999996</v>
      </c>
      <c r="M116" s="28">
        <v>0.88561000000000001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151.80000000000001</v>
      </c>
      <c r="D117" s="37">
        <v>152.51666666666668</v>
      </c>
      <c r="E117" s="37">
        <v>150.38333333333335</v>
      </c>
      <c r="F117" s="37">
        <v>148.96666666666667</v>
      </c>
      <c r="G117" s="37">
        <v>146.83333333333334</v>
      </c>
      <c r="H117" s="37">
        <v>153.93333333333337</v>
      </c>
      <c r="I117" s="37">
        <v>156.06666666666669</v>
      </c>
      <c r="J117" s="37">
        <v>157.48333333333338</v>
      </c>
      <c r="K117" s="28">
        <v>154.65</v>
      </c>
      <c r="L117" s="28">
        <v>151.1</v>
      </c>
      <c r="M117" s="28">
        <v>15.69528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209.3</v>
      </c>
      <c r="D118" s="37">
        <v>209.04999999999998</v>
      </c>
      <c r="E118" s="37">
        <v>206.59999999999997</v>
      </c>
      <c r="F118" s="37">
        <v>203.89999999999998</v>
      </c>
      <c r="G118" s="37">
        <v>201.44999999999996</v>
      </c>
      <c r="H118" s="37">
        <v>211.74999999999997</v>
      </c>
      <c r="I118" s="37">
        <v>214.19999999999996</v>
      </c>
      <c r="J118" s="37">
        <v>216.89999999999998</v>
      </c>
      <c r="K118" s="28">
        <v>211.5</v>
      </c>
      <c r="L118" s="28">
        <v>206.35</v>
      </c>
      <c r="M118" s="28">
        <v>56.037559999999999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121.4</v>
      </c>
      <c r="D119" s="37">
        <v>121.95</v>
      </c>
      <c r="E119" s="37">
        <v>119.95</v>
      </c>
      <c r="F119" s="37">
        <v>118.5</v>
      </c>
      <c r="G119" s="37">
        <v>116.5</v>
      </c>
      <c r="H119" s="37">
        <v>123.4</v>
      </c>
      <c r="I119" s="37">
        <v>125.4</v>
      </c>
      <c r="J119" s="37">
        <v>126.85000000000001</v>
      </c>
      <c r="K119" s="28">
        <v>123.95</v>
      </c>
      <c r="L119" s="28">
        <v>120.5</v>
      </c>
      <c r="M119" s="28">
        <v>111.83068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821.85</v>
      </c>
      <c r="D120" s="37">
        <v>825.2833333333333</v>
      </c>
      <c r="E120" s="37">
        <v>816.56666666666661</v>
      </c>
      <c r="F120" s="37">
        <v>811.2833333333333</v>
      </c>
      <c r="G120" s="37">
        <v>802.56666666666661</v>
      </c>
      <c r="H120" s="37">
        <v>830.56666666666661</v>
      </c>
      <c r="I120" s="37">
        <v>839.2833333333333</v>
      </c>
      <c r="J120" s="37">
        <v>844.56666666666661</v>
      </c>
      <c r="K120" s="28">
        <v>834</v>
      </c>
      <c r="L120" s="28">
        <v>820</v>
      </c>
      <c r="M120" s="28">
        <v>23.503329999999998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22.45</v>
      </c>
      <c r="D121" s="37">
        <v>22.5</v>
      </c>
      <c r="E121" s="37">
        <v>22.35</v>
      </c>
      <c r="F121" s="37">
        <v>22.25</v>
      </c>
      <c r="G121" s="37">
        <v>22.1</v>
      </c>
      <c r="H121" s="37">
        <v>22.6</v>
      </c>
      <c r="I121" s="37">
        <v>22.75</v>
      </c>
      <c r="J121" s="37">
        <v>22.85</v>
      </c>
      <c r="K121" s="28">
        <v>22.65</v>
      </c>
      <c r="L121" s="28">
        <v>22.4</v>
      </c>
      <c r="M121" s="28">
        <v>29.905460000000001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380.4</v>
      </c>
      <c r="D122" s="37">
        <v>383.2</v>
      </c>
      <c r="E122" s="37">
        <v>376.29999999999995</v>
      </c>
      <c r="F122" s="37">
        <v>372.2</v>
      </c>
      <c r="G122" s="37">
        <v>365.29999999999995</v>
      </c>
      <c r="H122" s="37">
        <v>387.29999999999995</v>
      </c>
      <c r="I122" s="37">
        <v>394.19999999999993</v>
      </c>
      <c r="J122" s="37">
        <v>398.29999999999995</v>
      </c>
      <c r="K122" s="28">
        <v>390.1</v>
      </c>
      <c r="L122" s="28">
        <v>379.1</v>
      </c>
      <c r="M122" s="28">
        <v>18.33886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256.10000000000002</v>
      </c>
      <c r="D123" s="37">
        <v>257.90000000000003</v>
      </c>
      <c r="E123" s="37">
        <v>252.80000000000007</v>
      </c>
      <c r="F123" s="37">
        <v>249.50000000000003</v>
      </c>
      <c r="G123" s="37">
        <v>244.40000000000006</v>
      </c>
      <c r="H123" s="37">
        <v>261.20000000000005</v>
      </c>
      <c r="I123" s="37">
        <v>266.30000000000007</v>
      </c>
      <c r="J123" s="37">
        <v>269.60000000000008</v>
      </c>
      <c r="K123" s="28">
        <v>263</v>
      </c>
      <c r="L123" s="28">
        <v>254.6</v>
      </c>
      <c r="M123" s="28">
        <v>19.67005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955.8</v>
      </c>
      <c r="D124" s="37">
        <v>962.30000000000007</v>
      </c>
      <c r="E124" s="37">
        <v>944.60000000000014</v>
      </c>
      <c r="F124" s="37">
        <v>933.40000000000009</v>
      </c>
      <c r="G124" s="37">
        <v>915.70000000000016</v>
      </c>
      <c r="H124" s="37">
        <v>973.50000000000011</v>
      </c>
      <c r="I124" s="37">
        <v>991.20000000000016</v>
      </c>
      <c r="J124" s="37">
        <v>1002.4000000000001</v>
      </c>
      <c r="K124" s="28">
        <v>980</v>
      </c>
      <c r="L124" s="28">
        <v>951.1</v>
      </c>
      <c r="M124" s="28">
        <v>31.520420000000001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4547.8999999999996</v>
      </c>
      <c r="D125" s="37">
        <v>4568.333333333333</v>
      </c>
      <c r="E125" s="37">
        <v>4504.5666666666657</v>
      </c>
      <c r="F125" s="37">
        <v>4461.2333333333327</v>
      </c>
      <c r="G125" s="37">
        <v>4397.4666666666653</v>
      </c>
      <c r="H125" s="37">
        <v>4611.6666666666661</v>
      </c>
      <c r="I125" s="37">
        <v>4675.4333333333343</v>
      </c>
      <c r="J125" s="37">
        <v>4718.7666666666664</v>
      </c>
      <c r="K125" s="28">
        <v>4632.1000000000004</v>
      </c>
      <c r="L125" s="28">
        <v>4525</v>
      </c>
      <c r="M125" s="28">
        <v>3.4719500000000001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1724.8</v>
      </c>
      <c r="D126" s="37">
        <v>1731.3666666666668</v>
      </c>
      <c r="E126" s="37">
        <v>1713.7333333333336</v>
      </c>
      <c r="F126" s="37">
        <v>1702.6666666666667</v>
      </c>
      <c r="G126" s="37">
        <v>1685.0333333333335</v>
      </c>
      <c r="H126" s="37">
        <v>1742.4333333333336</v>
      </c>
      <c r="I126" s="37">
        <v>1760.0666666666668</v>
      </c>
      <c r="J126" s="37">
        <v>1771.1333333333337</v>
      </c>
      <c r="K126" s="28">
        <v>1749</v>
      </c>
      <c r="L126" s="28">
        <v>1720.3</v>
      </c>
      <c r="M126" s="28">
        <v>39.3795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2156.65</v>
      </c>
      <c r="D127" s="37">
        <v>2176.8833333333332</v>
      </c>
      <c r="E127" s="37">
        <v>2109.7666666666664</v>
      </c>
      <c r="F127" s="37">
        <v>2062.8833333333332</v>
      </c>
      <c r="G127" s="37">
        <v>1995.7666666666664</v>
      </c>
      <c r="H127" s="37">
        <v>2223.7666666666664</v>
      </c>
      <c r="I127" s="37">
        <v>2290.8833333333332</v>
      </c>
      <c r="J127" s="37">
        <v>2337.7666666666664</v>
      </c>
      <c r="K127" s="28">
        <v>2244</v>
      </c>
      <c r="L127" s="28">
        <v>2130</v>
      </c>
      <c r="M127" s="28">
        <v>14.4201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965.05</v>
      </c>
      <c r="D128" s="37">
        <v>973.73333333333323</v>
      </c>
      <c r="E128" s="37">
        <v>946.46666666666647</v>
      </c>
      <c r="F128" s="37">
        <v>927.88333333333321</v>
      </c>
      <c r="G128" s="37">
        <v>900.61666666666645</v>
      </c>
      <c r="H128" s="37">
        <v>992.31666666666649</v>
      </c>
      <c r="I128" s="37">
        <v>1019.5833333333331</v>
      </c>
      <c r="J128" s="37">
        <v>1038.1666666666665</v>
      </c>
      <c r="K128" s="28">
        <v>1001</v>
      </c>
      <c r="L128" s="28">
        <v>955.15</v>
      </c>
      <c r="M128" s="28">
        <v>13.21278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337.85</v>
      </c>
      <c r="D129" s="37">
        <v>334.31666666666666</v>
      </c>
      <c r="E129" s="37">
        <v>328.63333333333333</v>
      </c>
      <c r="F129" s="37">
        <v>319.41666666666669</v>
      </c>
      <c r="G129" s="37">
        <v>313.73333333333335</v>
      </c>
      <c r="H129" s="37">
        <v>343.5333333333333</v>
      </c>
      <c r="I129" s="37">
        <v>349.21666666666658</v>
      </c>
      <c r="J129" s="37">
        <v>358.43333333333328</v>
      </c>
      <c r="K129" s="28">
        <v>340</v>
      </c>
      <c r="L129" s="28">
        <v>325.10000000000002</v>
      </c>
      <c r="M129" s="28">
        <v>10.186590000000001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638.20000000000005</v>
      </c>
      <c r="D130" s="37">
        <v>640.68333333333339</v>
      </c>
      <c r="E130" s="37">
        <v>631.91666666666674</v>
      </c>
      <c r="F130" s="37">
        <v>625.63333333333333</v>
      </c>
      <c r="G130" s="37">
        <v>616.86666666666667</v>
      </c>
      <c r="H130" s="37">
        <v>646.96666666666681</v>
      </c>
      <c r="I130" s="37">
        <v>655.73333333333346</v>
      </c>
      <c r="J130" s="37">
        <v>662.01666666666688</v>
      </c>
      <c r="K130" s="28">
        <v>649.45000000000005</v>
      </c>
      <c r="L130" s="28">
        <v>634.4</v>
      </c>
      <c r="M130" s="28">
        <v>23.82178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415.4</v>
      </c>
      <c r="D131" s="37">
        <v>415.43333333333334</v>
      </c>
      <c r="E131" s="37">
        <v>409.26666666666665</v>
      </c>
      <c r="F131" s="37">
        <v>403.13333333333333</v>
      </c>
      <c r="G131" s="37">
        <v>396.96666666666664</v>
      </c>
      <c r="H131" s="37">
        <v>421.56666666666666</v>
      </c>
      <c r="I131" s="37">
        <v>427.73333333333329</v>
      </c>
      <c r="J131" s="37">
        <v>433.86666666666667</v>
      </c>
      <c r="K131" s="28">
        <v>421.6</v>
      </c>
      <c r="L131" s="28">
        <v>409.3</v>
      </c>
      <c r="M131" s="28">
        <v>48.350929999999998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3030.85</v>
      </c>
      <c r="D132" s="37">
        <v>3052.8166666666671</v>
      </c>
      <c r="E132" s="37">
        <v>2980.483333333334</v>
      </c>
      <c r="F132" s="37">
        <v>2930.1166666666668</v>
      </c>
      <c r="G132" s="37">
        <v>2857.7833333333338</v>
      </c>
      <c r="H132" s="37">
        <v>3103.1833333333343</v>
      </c>
      <c r="I132" s="37">
        <v>3175.5166666666673</v>
      </c>
      <c r="J132" s="37">
        <v>3225.8833333333346</v>
      </c>
      <c r="K132" s="28">
        <v>3125.15</v>
      </c>
      <c r="L132" s="28">
        <v>3002.45</v>
      </c>
      <c r="M132" s="28">
        <v>6.1374500000000003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1817.3</v>
      </c>
      <c r="D133" s="37">
        <v>1823.9833333333336</v>
      </c>
      <c r="E133" s="37">
        <v>1803.7166666666672</v>
      </c>
      <c r="F133" s="37">
        <v>1790.1333333333337</v>
      </c>
      <c r="G133" s="37">
        <v>1769.8666666666672</v>
      </c>
      <c r="H133" s="37">
        <v>1837.5666666666671</v>
      </c>
      <c r="I133" s="37">
        <v>1857.8333333333335</v>
      </c>
      <c r="J133" s="37">
        <v>1871.416666666667</v>
      </c>
      <c r="K133" s="28">
        <v>1844.25</v>
      </c>
      <c r="L133" s="28">
        <v>1810.4</v>
      </c>
      <c r="M133" s="28">
        <v>28.10229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72.05</v>
      </c>
      <c r="D134" s="37">
        <v>72.483333333333334</v>
      </c>
      <c r="E134" s="37">
        <v>71.416666666666671</v>
      </c>
      <c r="F134" s="37">
        <v>70.783333333333331</v>
      </c>
      <c r="G134" s="37">
        <v>69.716666666666669</v>
      </c>
      <c r="H134" s="37">
        <v>73.116666666666674</v>
      </c>
      <c r="I134" s="37">
        <v>74.183333333333337</v>
      </c>
      <c r="J134" s="37">
        <v>74.816666666666677</v>
      </c>
      <c r="K134" s="28">
        <v>73.55</v>
      </c>
      <c r="L134" s="28">
        <v>71.849999999999994</v>
      </c>
      <c r="M134" s="28">
        <v>30.616959999999999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4434.8</v>
      </c>
      <c r="D135" s="37">
        <v>4466.5</v>
      </c>
      <c r="E135" s="37">
        <v>4393.45</v>
      </c>
      <c r="F135" s="37">
        <v>4352.0999999999995</v>
      </c>
      <c r="G135" s="37">
        <v>4279.0499999999993</v>
      </c>
      <c r="H135" s="37">
        <v>4507.8500000000004</v>
      </c>
      <c r="I135" s="37">
        <v>4580.8999999999996</v>
      </c>
      <c r="J135" s="37">
        <v>4622.2500000000009</v>
      </c>
      <c r="K135" s="28">
        <v>4539.55</v>
      </c>
      <c r="L135" s="28">
        <v>4425.1499999999996</v>
      </c>
      <c r="M135" s="28">
        <v>1.7769200000000001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383.65</v>
      </c>
      <c r="D136" s="37">
        <v>387.06666666666666</v>
      </c>
      <c r="E136" s="37">
        <v>377.13333333333333</v>
      </c>
      <c r="F136" s="37">
        <v>370.61666666666667</v>
      </c>
      <c r="G136" s="37">
        <v>360.68333333333334</v>
      </c>
      <c r="H136" s="37">
        <v>393.58333333333331</v>
      </c>
      <c r="I136" s="37">
        <v>403.51666666666659</v>
      </c>
      <c r="J136" s="37">
        <v>410.0333333333333</v>
      </c>
      <c r="K136" s="28">
        <v>397</v>
      </c>
      <c r="L136" s="28">
        <v>380.55</v>
      </c>
      <c r="M136" s="28">
        <v>38.81456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5934.2</v>
      </c>
      <c r="D137" s="37">
        <v>5958.1000000000013</v>
      </c>
      <c r="E137" s="37">
        <v>5896.2000000000025</v>
      </c>
      <c r="F137" s="37">
        <v>5858.2000000000016</v>
      </c>
      <c r="G137" s="37">
        <v>5796.3000000000029</v>
      </c>
      <c r="H137" s="37">
        <v>5996.1000000000022</v>
      </c>
      <c r="I137" s="37">
        <v>6058.0000000000018</v>
      </c>
      <c r="J137" s="37">
        <v>6096.0000000000018</v>
      </c>
      <c r="K137" s="28">
        <v>6020</v>
      </c>
      <c r="L137" s="28">
        <v>5920.1</v>
      </c>
      <c r="M137" s="28">
        <v>1.8591899999999999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1868.7</v>
      </c>
      <c r="D138" s="37">
        <v>1869.2333333333336</v>
      </c>
      <c r="E138" s="37">
        <v>1853.5666666666671</v>
      </c>
      <c r="F138" s="37">
        <v>1838.4333333333334</v>
      </c>
      <c r="G138" s="37">
        <v>1822.7666666666669</v>
      </c>
      <c r="H138" s="37">
        <v>1884.3666666666672</v>
      </c>
      <c r="I138" s="37">
        <v>1900.0333333333338</v>
      </c>
      <c r="J138" s="37">
        <v>1915.1666666666674</v>
      </c>
      <c r="K138" s="28">
        <v>1884.9</v>
      </c>
      <c r="L138" s="28">
        <v>1854.1</v>
      </c>
      <c r="M138" s="28">
        <v>14.59905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549.29999999999995</v>
      </c>
      <c r="D139" s="37">
        <v>551.18333333333328</v>
      </c>
      <c r="E139" s="37">
        <v>541.41666666666652</v>
      </c>
      <c r="F139" s="37">
        <v>533.53333333333319</v>
      </c>
      <c r="G139" s="37">
        <v>523.76666666666642</v>
      </c>
      <c r="H139" s="37">
        <v>559.06666666666661</v>
      </c>
      <c r="I139" s="37">
        <v>568.83333333333326</v>
      </c>
      <c r="J139" s="37">
        <v>576.7166666666667</v>
      </c>
      <c r="K139" s="28">
        <v>560.95000000000005</v>
      </c>
      <c r="L139" s="28">
        <v>543.29999999999995</v>
      </c>
      <c r="M139" s="28">
        <v>23.138169999999999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772.3</v>
      </c>
      <c r="D140" s="37">
        <v>774.88333333333321</v>
      </c>
      <c r="E140" s="37">
        <v>764.46666666666647</v>
      </c>
      <c r="F140" s="37">
        <v>756.63333333333321</v>
      </c>
      <c r="G140" s="37">
        <v>746.21666666666647</v>
      </c>
      <c r="H140" s="37">
        <v>782.71666666666647</v>
      </c>
      <c r="I140" s="37">
        <v>793.13333333333321</v>
      </c>
      <c r="J140" s="37">
        <v>800.96666666666647</v>
      </c>
      <c r="K140" s="28">
        <v>785.3</v>
      </c>
      <c r="L140" s="28">
        <v>767.05</v>
      </c>
      <c r="M140" s="28">
        <v>15.320830000000001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65615.75</v>
      </c>
      <c r="D141" s="37">
        <v>65898.933333333334</v>
      </c>
      <c r="E141" s="37">
        <v>65156.466666666674</v>
      </c>
      <c r="F141" s="37">
        <v>64697.183333333342</v>
      </c>
      <c r="G141" s="37">
        <v>63954.716666666682</v>
      </c>
      <c r="H141" s="37">
        <v>66358.216666666674</v>
      </c>
      <c r="I141" s="37">
        <v>67100.68333333332</v>
      </c>
      <c r="J141" s="37">
        <v>67559.96666666666</v>
      </c>
      <c r="K141" s="28">
        <v>66641.399999999994</v>
      </c>
      <c r="L141" s="28">
        <v>65439.65</v>
      </c>
      <c r="M141" s="28">
        <v>7.7270000000000005E-2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776.25</v>
      </c>
      <c r="D142" s="37">
        <v>782.01666666666677</v>
      </c>
      <c r="E142" s="37">
        <v>769.28333333333353</v>
      </c>
      <c r="F142" s="37">
        <v>762.31666666666672</v>
      </c>
      <c r="G142" s="37">
        <v>749.58333333333348</v>
      </c>
      <c r="H142" s="37">
        <v>788.98333333333358</v>
      </c>
      <c r="I142" s="37">
        <v>801.71666666666692</v>
      </c>
      <c r="J142" s="37">
        <v>808.68333333333362</v>
      </c>
      <c r="K142" s="28">
        <v>794.75</v>
      </c>
      <c r="L142" s="28">
        <v>775.05</v>
      </c>
      <c r="M142" s="28">
        <v>3.7484199999999999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158.30000000000001</v>
      </c>
      <c r="D143" s="37">
        <v>159.46666666666667</v>
      </c>
      <c r="E143" s="37">
        <v>156.43333333333334</v>
      </c>
      <c r="F143" s="37">
        <v>154.56666666666666</v>
      </c>
      <c r="G143" s="37">
        <v>151.53333333333333</v>
      </c>
      <c r="H143" s="37">
        <v>161.33333333333334</v>
      </c>
      <c r="I143" s="37">
        <v>164.3666666666667</v>
      </c>
      <c r="J143" s="37">
        <v>166.23333333333335</v>
      </c>
      <c r="K143" s="28">
        <v>162.5</v>
      </c>
      <c r="L143" s="28">
        <v>157.6</v>
      </c>
      <c r="M143" s="28">
        <v>47.859769999999997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862.25</v>
      </c>
      <c r="D144" s="37">
        <v>866.18333333333339</v>
      </c>
      <c r="E144" s="37">
        <v>855.06666666666683</v>
      </c>
      <c r="F144" s="37">
        <v>847.88333333333344</v>
      </c>
      <c r="G144" s="37">
        <v>836.76666666666688</v>
      </c>
      <c r="H144" s="37">
        <v>873.36666666666679</v>
      </c>
      <c r="I144" s="37">
        <v>884.48333333333335</v>
      </c>
      <c r="J144" s="37">
        <v>891.66666666666674</v>
      </c>
      <c r="K144" s="28">
        <v>877.3</v>
      </c>
      <c r="L144" s="28">
        <v>859</v>
      </c>
      <c r="M144" s="28">
        <v>20.41741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122.65</v>
      </c>
      <c r="D145" s="37">
        <v>123.73333333333333</v>
      </c>
      <c r="E145" s="37">
        <v>120.21666666666667</v>
      </c>
      <c r="F145" s="37">
        <v>117.78333333333333</v>
      </c>
      <c r="G145" s="37">
        <v>114.26666666666667</v>
      </c>
      <c r="H145" s="37">
        <v>126.16666666666667</v>
      </c>
      <c r="I145" s="37">
        <v>129.68333333333334</v>
      </c>
      <c r="J145" s="37">
        <v>132.11666666666667</v>
      </c>
      <c r="K145" s="28">
        <v>127.25</v>
      </c>
      <c r="L145" s="28">
        <v>121.3</v>
      </c>
      <c r="M145" s="28">
        <v>172.03242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506.15</v>
      </c>
      <c r="D146" s="37">
        <v>504.41666666666669</v>
      </c>
      <c r="E146" s="37">
        <v>500.98333333333335</v>
      </c>
      <c r="F146" s="37">
        <v>495.81666666666666</v>
      </c>
      <c r="G146" s="37">
        <v>492.38333333333333</v>
      </c>
      <c r="H146" s="37">
        <v>509.58333333333337</v>
      </c>
      <c r="I146" s="37">
        <v>513.01666666666665</v>
      </c>
      <c r="J146" s="37">
        <v>518.18333333333339</v>
      </c>
      <c r="K146" s="28">
        <v>507.85</v>
      </c>
      <c r="L146" s="28">
        <v>499.25</v>
      </c>
      <c r="M146" s="28">
        <v>8.5594699999999992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8552.4500000000007</v>
      </c>
      <c r="D147" s="37">
        <v>8578.5833333333339</v>
      </c>
      <c r="E147" s="37">
        <v>8498.8666666666686</v>
      </c>
      <c r="F147" s="37">
        <v>8445.2833333333347</v>
      </c>
      <c r="G147" s="37">
        <v>8365.5666666666693</v>
      </c>
      <c r="H147" s="37">
        <v>8632.1666666666679</v>
      </c>
      <c r="I147" s="37">
        <v>8711.8833333333314</v>
      </c>
      <c r="J147" s="37">
        <v>8765.4666666666672</v>
      </c>
      <c r="K147" s="28">
        <v>8658.2999999999993</v>
      </c>
      <c r="L147" s="28">
        <v>8525</v>
      </c>
      <c r="M147" s="28">
        <v>3.0531299999999999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855.3</v>
      </c>
      <c r="D148" s="37">
        <v>852.43333333333339</v>
      </c>
      <c r="E148" s="37">
        <v>845.86666666666679</v>
      </c>
      <c r="F148" s="37">
        <v>836.43333333333339</v>
      </c>
      <c r="G148" s="37">
        <v>829.86666666666679</v>
      </c>
      <c r="H148" s="37">
        <v>861.86666666666679</v>
      </c>
      <c r="I148" s="37">
        <v>868.43333333333339</v>
      </c>
      <c r="J148" s="37">
        <v>877.86666666666679</v>
      </c>
      <c r="K148" s="28">
        <v>859</v>
      </c>
      <c r="L148" s="28">
        <v>843</v>
      </c>
      <c r="M148" s="28">
        <v>3.8462100000000001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3859.45</v>
      </c>
      <c r="D149" s="37">
        <v>3878.7333333333336</v>
      </c>
      <c r="E149" s="37">
        <v>3821.9666666666672</v>
      </c>
      <c r="F149" s="37">
        <v>3784.4833333333336</v>
      </c>
      <c r="G149" s="37">
        <v>3727.7166666666672</v>
      </c>
      <c r="H149" s="37">
        <v>3916.2166666666672</v>
      </c>
      <c r="I149" s="37">
        <v>3972.9833333333336</v>
      </c>
      <c r="J149" s="37">
        <v>4010.4666666666672</v>
      </c>
      <c r="K149" s="28">
        <v>3935.5</v>
      </c>
      <c r="L149" s="28">
        <v>3841.25</v>
      </c>
      <c r="M149" s="28">
        <v>3.8156300000000001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3009.55</v>
      </c>
      <c r="D150" s="37">
        <v>3013.15</v>
      </c>
      <c r="E150" s="37">
        <v>2988.3</v>
      </c>
      <c r="F150" s="37">
        <v>2967.05</v>
      </c>
      <c r="G150" s="37">
        <v>2942.2000000000003</v>
      </c>
      <c r="H150" s="37">
        <v>3034.4</v>
      </c>
      <c r="I150" s="37">
        <v>3059.2499999999995</v>
      </c>
      <c r="J150" s="37">
        <v>3080.5</v>
      </c>
      <c r="K150" s="28">
        <v>3038</v>
      </c>
      <c r="L150" s="28">
        <v>2991.9</v>
      </c>
      <c r="M150" s="28">
        <v>2.8917999999999999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1309.9000000000001</v>
      </c>
      <c r="D151" s="37">
        <v>1325.9333333333334</v>
      </c>
      <c r="E151" s="37">
        <v>1289.9666666666667</v>
      </c>
      <c r="F151" s="37">
        <v>1270.0333333333333</v>
      </c>
      <c r="G151" s="37">
        <v>1234.0666666666666</v>
      </c>
      <c r="H151" s="37">
        <v>1345.8666666666668</v>
      </c>
      <c r="I151" s="37">
        <v>1381.8333333333335</v>
      </c>
      <c r="J151" s="37">
        <v>1401.7666666666669</v>
      </c>
      <c r="K151" s="28">
        <v>1361.9</v>
      </c>
      <c r="L151" s="28">
        <v>1306</v>
      </c>
      <c r="M151" s="28">
        <v>18.774889999999999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882.5</v>
      </c>
      <c r="D152" s="37">
        <v>879.83333333333337</v>
      </c>
      <c r="E152" s="37">
        <v>863.66666666666674</v>
      </c>
      <c r="F152" s="37">
        <v>844.83333333333337</v>
      </c>
      <c r="G152" s="37">
        <v>828.66666666666674</v>
      </c>
      <c r="H152" s="37">
        <v>898.66666666666674</v>
      </c>
      <c r="I152" s="37">
        <v>914.83333333333348</v>
      </c>
      <c r="J152" s="37">
        <v>933.66666666666674</v>
      </c>
      <c r="K152" s="28">
        <v>896</v>
      </c>
      <c r="L152" s="28">
        <v>861</v>
      </c>
      <c r="M152" s="28">
        <v>2.0608200000000001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144.65</v>
      </c>
      <c r="D153" s="37">
        <v>145.54999999999998</v>
      </c>
      <c r="E153" s="37">
        <v>143.09999999999997</v>
      </c>
      <c r="F153" s="37">
        <v>141.54999999999998</v>
      </c>
      <c r="G153" s="37">
        <v>139.09999999999997</v>
      </c>
      <c r="H153" s="37">
        <v>147.09999999999997</v>
      </c>
      <c r="I153" s="37">
        <v>149.54999999999995</v>
      </c>
      <c r="J153" s="37">
        <v>151.09999999999997</v>
      </c>
      <c r="K153" s="28">
        <v>148</v>
      </c>
      <c r="L153" s="28">
        <v>144</v>
      </c>
      <c r="M153" s="28">
        <v>124.54931999999999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132.75</v>
      </c>
      <c r="D154" s="37">
        <v>133.36666666666665</v>
      </c>
      <c r="E154" s="37">
        <v>131.83333333333329</v>
      </c>
      <c r="F154" s="37">
        <v>130.91666666666663</v>
      </c>
      <c r="G154" s="37">
        <v>129.38333333333327</v>
      </c>
      <c r="H154" s="37">
        <v>134.2833333333333</v>
      </c>
      <c r="I154" s="37">
        <v>135.81666666666666</v>
      </c>
      <c r="J154" s="37">
        <v>136.73333333333332</v>
      </c>
      <c r="K154" s="28">
        <v>134.9</v>
      </c>
      <c r="L154" s="28">
        <v>132.44999999999999</v>
      </c>
      <c r="M154" s="28">
        <v>58.119639999999997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117.4</v>
      </c>
      <c r="D155" s="37">
        <v>118.13333333333334</v>
      </c>
      <c r="E155" s="37">
        <v>115.56666666666668</v>
      </c>
      <c r="F155" s="37">
        <v>113.73333333333333</v>
      </c>
      <c r="G155" s="37">
        <v>111.16666666666667</v>
      </c>
      <c r="H155" s="37">
        <v>119.96666666666668</v>
      </c>
      <c r="I155" s="37">
        <v>122.53333333333335</v>
      </c>
      <c r="J155" s="37">
        <v>124.36666666666669</v>
      </c>
      <c r="K155" s="28">
        <v>120.7</v>
      </c>
      <c r="L155" s="28">
        <v>116.3</v>
      </c>
      <c r="M155" s="28">
        <v>160.60493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3925.8</v>
      </c>
      <c r="D156" s="37">
        <v>3893.4499999999994</v>
      </c>
      <c r="E156" s="37">
        <v>3825.7999999999988</v>
      </c>
      <c r="F156" s="37">
        <v>3725.7999999999993</v>
      </c>
      <c r="G156" s="37">
        <v>3658.1499999999987</v>
      </c>
      <c r="H156" s="37">
        <v>3993.4499999999989</v>
      </c>
      <c r="I156" s="37">
        <v>4061.0999999999995</v>
      </c>
      <c r="J156" s="37">
        <v>4161.0999999999985</v>
      </c>
      <c r="K156" s="28">
        <v>3961.1</v>
      </c>
      <c r="L156" s="28">
        <v>3793.45</v>
      </c>
      <c r="M156" s="28">
        <v>2.5718299999999998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18126</v>
      </c>
      <c r="D157" s="37">
        <v>18162.05</v>
      </c>
      <c r="E157" s="37">
        <v>17924.099999999999</v>
      </c>
      <c r="F157" s="37">
        <v>17722.2</v>
      </c>
      <c r="G157" s="37">
        <v>17484.25</v>
      </c>
      <c r="H157" s="37">
        <v>18363.949999999997</v>
      </c>
      <c r="I157" s="37">
        <v>18601.900000000001</v>
      </c>
      <c r="J157" s="37">
        <v>18803.799999999996</v>
      </c>
      <c r="K157" s="28">
        <v>18400</v>
      </c>
      <c r="L157" s="28">
        <v>17960.150000000001</v>
      </c>
      <c r="M157" s="28">
        <v>1.1384000000000001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320.45</v>
      </c>
      <c r="D158" s="37">
        <v>320.34999999999997</v>
      </c>
      <c r="E158" s="37">
        <v>316.09999999999991</v>
      </c>
      <c r="F158" s="37">
        <v>311.74999999999994</v>
      </c>
      <c r="G158" s="37">
        <v>307.49999999999989</v>
      </c>
      <c r="H158" s="37">
        <v>324.69999999999993</v>
      </c>
      <c r="I158" s="37">
        <v>328.95000000000005</v>
      </c>
      <c r="J158" s="37">
        <v>333.29999999999995</v>
      </c>
      <c r="K158" s="28">
        <v>324.60000000000002</v>
      </c>
      <c r="L158" s="28">
        <v>316</v>
      </c>
      <c r="M158" s="28">
        <v>4.7782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897.95</v>
      </c>
      <c r="D159" s="37">
        <v>901.81666666666661</v>
      </c>
      <c r="E159" s="37">
        <v>888.58333333333326</v>
      </c>
      <c r="F159" s="37">
        <v>879.2166666666667</v>
      </c>
      <c r="G159" s="37">
        <v>865.98333333333335</v>
      </c>
      <c r="H159" s="37">
        <v>911.18333333333317</v>
      </c>
      <c r="I159" s="37">
        <v>924.41666666666652</v>
      </c>
      <c r="J159" s="37">
        <v>933.78333333333308</v>
      </c>
      <c r="K159" s="28">
        <v>915.05</v>
      </c>
      <c r="L159" s="28">
        <v>892.45</v>
      </c>
      <c r="M159" s="28">
        <v>3.8803299999999998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171.75</v>
      </c>
      <c r="D160" s="37">
        <v>170.88333333333333</v>
      </c>
      <c r="E160" s="37">
        <v>169.36666666666665</v>
      </c>
      <c r="F160" s="37">
        <v>166.98333333333332</v>
      </c>
      <c r="G160" s="37">
        <v>165.46666666666664</v>
      </c>
      <c r="H160" s="37">
        <v>173.26666666666665</v>
      </c>
      <c r="I160" s="37">
        <v>174.7833333333333</v>
      </c>
      <c r="J160" s="37">
        <v>177.16666666666666</v>
      </c>
      <c r="K160" s="28">
        <v>172.4</v>
      </c>
      <c r="L160" s="28">
        <v>168.5</v>
      </c>
      <c r="M160" s="28">
        <v>246.40790999999999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231.9</v>
      </c>
      <c r="D161" s="37">
        <v>232.66666666666666</v>
      </c>
      <c r="E161" s="37">
        <v>229.33333333333331</v>
      </c>
      <c r="F161" s="37">
        <v>226.76666666666665</v>
      </c>
      <c r="G161" s="37">
        <v>223.43333333333331</v>
      </c>
      <c r="H161" s="37">
        <v>235.23333333333332</v>
      </c>
      <c r="I161" s="37">
        <v>238.56666666666663</v>
      </c>
      <c r="J161" s="37">
        <v>241.13333333333333</v>
      </c>
      <c r="K161" s="28">
        <v>236</v>
      </c>
      <c r="L161" s="28">
        <v>230.1</v>
      </c>
      <c r="M161" s="28">
        <v>13.91522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2609.9</v>
      </c>
      <c r="D162" s="37">
        <v>2612.5499999999997</v>
      </c>
      <c r="E162" s="37">
        <v>2577.6999999999994</v>
      </c>
      <c r="F162" s="37">
        <v>2545.4999999999995</v>
      </c>
      <c r="G162" s="37">
        <v>2510.6499999999992</v>
      </c>
      <c r="H162" s="37">
        <v>2644.7499999999995</v>
      </c>
      <c r="I162" s="37">
        <v>2679.6</v>
      </c>
      <c r="J162" s="37">
        <v>2711.7999999999997</v>
      </c>
      <c r="K162" s="28">
        <v>2647.4</v>
      </c>
      <c r="L162" s="28">
        <v>2580.35</v>
      </c>
      <c r="M162" s="28">
        <v>2.9165700000000001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42236.1</v>
      </c>
      <c r="D163" s="37">
        <v>42279.76666666667</v>
      </c>
      <c r="E163" s="37">
        <v>41456.53333333334</v>
      </c>
      <c r="F163" s="37">
        <v>40676.966666666667</v>
      </c>
      <c r="G163" s="37">
        <v>39853.733333333337</v>
      </c>
      <c r="H163" s="37">
        <v>43059.333333333343</v>
      </c>
      <c r="I163" s="37">
        <v>43882.566666666666</v>
      </c>
      <c r="J163" s="37">
        <v>44662.133333333346</v>
      </c>
      <c r="K163" s="28">
        <v>43103</v>
      </c>
      <c r="L163" s="28">
        <v>41500.199999999997</v>
      </c>
      <c r="M163" s="28">
        <v>0.46012999999999998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216.5</v>
      </c>
      <c r="D164" s="37">
        <v>216.68333333333331</v>
      </c>
      <c r="E164" s="37">
        <v>214.51666666666662</v>
      </c>
      <c r="F164" s="37">
        <v>212.5333333333333</v>
      </c>
      <c r="G164" s="37">
        <v>210.36666666666662</v>
      </c>
      <c r="H164" s="37">
        <v>218.66666666666663</v>
      </c>
      <c r="I164" s="37">
        <v>220.83333333333331</v>
      </c>
      <c r="J164" s="37">
        <v>222.81666666666663</v>
      </c>
      <c r="K164" s="28">
        <v>218.85</v>
      </c>
      <c r="L164" s="28">
        <v>214.7</v>
      </c>
      <c r="M164" s="28">
        <v>18.514800000000001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4374.05</v>
      </c>
      <c r="D165" s="37">
        <v>4392.3166666666666</v>
      </c>
      <c r="E165" s="37">
        <v>4334.7333333333336</v>
      </c>
      <c r="F165" s="37">
        <v>4295.416666666667</v>
      </c>
      <c r="G165" s="37">
        <v>4237.8333333333339</v>
      </c>
      <c r="H165" s="37">
        <v>4431.6333333333332</v>
      </c>
      <c r="I165" s="37">
        <v>4489.2166666666672</v>
      </c>
      <c r="J165" s="37">
        <v>4528.5333333333328</v>
      </c>
      <c r="K165" s="28">
        <v>4449.8999999999996</v>
      </c>
      <c r="L165" s="28">
        <v>4353</v>
      </c>
      <c r="M165" s="28">
        <v>0.15245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2446.8000000000002</v>
      </c>
      <c r="D166" s="37">
        <v>2438.5666666666671</v>
      </c>
      <c r="E166" s="37">
        <v>2419.233333333334</v>
      </c>
      <c r="F166" s="37">
        <v>2391.666666666667</v>
      </c>
      <c r="G166" s="37">
        <v>2372.3333333333339</v>
      </c>
      <c r="H166" s="37">
        <v>2466.1333333333341</v>
      </c>
      <c r="I166" s="37">
        <v>2485.4666666666672</v>
      </c>
      <c r="J166" s="37">
        <v>2513.0333333333342</v>
      </c>
      <c r="K166" s="28">
        <v>2457.9</v>
      </c>
      <c r="L166" s="28">
        <v>2411</v>
      </c>
      <c r="M166" s="28">
        <v>2.1023000000000001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2241.25</v>
      </c>
      <c r="D167" s="37">
        <v>2258.7666666666669</v>
      </c>
      <c r="E167" s="37">
        <v>2212.5333333333338</v>
      </c>
      <c r="F167" s="37">
        <v>2183.8166666666671</v>
      </c>
      <c r="G167" s="37">
        <v>2137.5833333333339</v>
      </c>
      <c r="H167" s="37">
        <v>2287.4833333333336</v>
      </c>
      <c r="I167" s="37">
        <v>2333.7166666666662</v>
      </c>
      <c r="J167" s="37">
        <v>2362.4333333333334</v>
      </c>
      <c r="K167" s="28">
        <v>2305</v>
      </c>
      <c r="L167" s="28">
        <v>2230.0500000000002</v>
      </c>
      <c r="M167" s="28">
        <v>6.2559699999999996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2389.15</v>
      </c>
      <c r="D168" s="37">
        <v>2388.8166666666666</v>
      </c>
      <c r="E168" s="37">
        <v>2360.6333333333332</v>
      </c>
      <c r="F168" s="37">
        <v>2332.1166666666668</v>
      </c>
      <c r="G168" s="37">
        <v>2303.9333333333334</v>
      </c>
      <c r="H168" s="37">
        <v>2417.333333333333</v>
      </c>
      <c r="I168" s="37">
        <v>2445.5166666666664</v>
      </c>
      <c r="J168" s="37">
        <v>2474.0333333333328</v>
      </c>
      <c r="K168" s="28">
        <v>2417</v>
      </c>
      <c r="L168" s="28">
        <v>2360.3000000000002</v>
      </c>
      <c r="M168" s="28">
        <v>2.1320299999999999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119</v>
      </c>
      <c r="D169" s="37">
        <v>119.73333333333333</v>
      </c>
      <c r="E169" s="37">
        <v>117.86666666666667</v>
      </c>
      <c r="F169" s="37">
        <v>116.73333333333333</v>
      </c>
      <c r="G169" s="37">
        <v>114.86666666666667</v>
      </c>
      <c r="H169" s="37">
        <v>120.86666666666667</v>
      </c>
      <c r="I169" s="37">
        <v>122.73333333333332</v>
      </c>
      <c r="J169" s="37">
        <v>123.86666666666667</v>
      </c>
      <c r="K169" s="28">
        <v>121.6</v>
      </c>
      <c r="L169" s="28">
        <v>118.6</v>
      </c>
      <c r="M169" s="28">
        <v>52.148240000000001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197</v>
      </c>
      <c r="D170" s="37">
        <v>197.28333333333333</v>
      </c>
      <c r="E170" s="37">
        <v>195.71666666666667</v>
      </c>
      <c r="F170" s="37">
        <v>194.43333333333334</v>
      </c>
      <c r="G170" s="37">
        <v>192.86666666666667</v>
      </c>
      <c r="H170" s="37">
        <v>198.56666666666666</v>
      </c>
      <c r="I170" s="37">
        <v>200.13333333333333</v>
      </c>
      <c r="J170" s="37">
        <v>201.41666666666666</v>
      </c>
      <c r="K170" s="28">
        <v>198.85</v>
      </c>
      <c r="L170" s="28">
        <v>196</v>
      </c>
      <c r="M170" s="28">
        <v>123.04164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445.75</v>
      </c>
      <c r="D171" s="37">
        <v>448.43333333333334</v>
      </c>
      <c r="E171" s="37">
        <v>439.86666666666667</v>
      </c>
      <c r="F171" s="37">
        <v>433.98333333333335</v>
      </c>
      <c r="G171" s="37">
        <v>425.41666666666669</v>
      </c>
      <c r="H171" s="37">
        <v>454.31666666666666</v>
      </c>
      <c r="I171" s="37">
        <v>462.88333333333338</v>
      </c>
      <c r="J171" s="37">
        <v>468.76666666666665</v>
      </c>
      <c r="K171" s="28">
        <v>457</v>
      </c>
      <c r="L171" s="28">
        <v>442.55</v>
      </c>
      <c r="M171" s="28">
        <v>5.7608600000000001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15774.7</v>
      </c>
      <c r="D172" s="37">
        <v>15691.233333333332</v>
      </c>
      <c r="E172" s="37">
        <v>15583.466666666664</v>
      </c>
      <c r="F172" s="37">
        <v>15392.233333333332</v>
      </c>
      <c r="G172" s="37">
        <v>15284.466666666664</v>
      </c>
      <c r="H172" s="37">
        <v>15882.466666666664</v>
      </c>
      <c r="I172" s="37">
        <v>15990.23333333333</v>
      </c>
      <c r="J172" s="37">
        <v>16181.466666666664</v>
      </c>
      <c r="K172" s="28">
        <v>15799</v>
      </c>
      <c r="L172" s="28">
        <v>15500</v>
      </c>
      <c r="M172" s="28">
        <v>3.6089999999999997E-2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38.049999999999997</v>
      </c>
      <c r="D173" s="37">
        <v>38.233333333333327</v>
      </c>
      <c r="E173" s="37">
        <v>37.716666666666654</v>
      </c>
      <c r="F173" s="37">
        <v>37.383333333333326</v>
      </c>
      <c r="G173" s="37">
        <v>36.866666666666653</v>
      </c>
      <c r="H173" s="37">
        <v>38.566666666666656</v>
      </c>
      <c r="I173" s="37">
        <v>39.083333333333321</v>
      </c>
      <c r="J173" s="37">
        <v>39.416666666666657</v>
      </c>
      <c r="K173" s="28">
        <v>38.75</v>
      </c>
      <c r="L173" s="28">
        <v>37.9</v>
      </c>
      <c r="M173" s="28">
        <v>375.38171999999997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140.35</v>
      </c>
      <c r="D174" s="37">
        <v>141.88333333333335</v>
      </c>
      <c r="E174" s="37">
        <v>138.26666666666671</v>
      </c>
      <c r="F174" s="37">
        <v>136.18333333333337</v>
      </c>
      <c r="G174" s="37">
        <v>132.56666666666672</v>
      </c>
      <c r="H174" s="37">
        <v>143.9666666666667</v>
      </c>
      <c r="I174" s="37">
        <v>147.58333333333331</v>
      </c>
      <c r="J174" s="37">
        <v>149.66666666666669</v>
      </c>
      <c r="K174" s="28">
        <v>145.5</v>
      </c>
      <c r="L174" s="28">
        <v>139.80000000000001</v>
      </c>
      <c r="M174" s="28">
        <v>114.60321999999999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126.85</v>
      </c>
      <c r="D175" s="37">
        <v>128.06666666666666</v>
      </c>
      <c r="E175" s="37">
        <v>125.28333333333333</v>
      </c>
      <c r="F175" s="37">
        <v>123.71666666666667</v>
      </c>
      <c r="G175" s="37">
        <v>120.93333333333334</v>
      </c>
      <c r="H175" s="37">
        <v>129.63333333333333</v>
      </c>
      <c r="I175" s="37">
        <v>132.41666666666663</v>
      </c>
      <c r="J175" s="37">
        <v>133.98333333333332</v>
      </c>
      <c r="K175" s="28">
        <v>130.85</v>
      </c>
      <c r="L175" s="28">
        <v>126.5</v>
      </c>
      <c r="M175" s="28">
        <v>43.56129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2443.5</v>
      </c>
      <c r="D176" s="37">
        <v>2436.1333333333332</v>
      </c>
      <c r="E176" s="37">
        <v>2417.3666666666663</v>
      </c>
      <c r="F176" s="37">
        <v>2391.2333333333331</v>
      </c>
      <c r="G176" s="37">
        <v>2372.4666666666662</v>
      </c>
      <c r="H176" s="37">
        <v>2462.2666666666664</v>
      </c>
      <c r="I176" s="37">
        <v>2481.0333333333328</v>
      </c>
      <c r="J176" s="37">
        <v>2507.1666666666665</v>
      </c>
      <c r="K176" s="28">
        <v>2454.9</v>
      </c>
      <c r="L176" s="28">
        <v>2410</v>
      </c>
      <c r="M176" s="28">
        <v>59.317740000000001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831.7</v>
      </c>
      <c r="D177" s="37">
        <v>832.81666666666661</v>
      </c>
      <c r="E177" s="37">
        <v>824.68333333333317</v>
      </c>
      <c r="F177" s="37">
        <v>817.66666666666652</v>
      </c>
      <c r="G177" s="37">
        <v>809.53333333333308</v>
      </c>
      <c r="H177" s="37">
        <v>839.83333333333326</v>
      </c>
      <c r="I177" s="37">
        <v>847.9666666666667</v>
      </c>
      <c r="J177" s="37">
        <v>854.98333333333335</v>
      </c>
      <c r="K177" s="28">
        <v>840.95</v>
      </c>
      <c r="L177" s="28">
        <v>825.8</v>
      </c>
      <c r="M177" s="28">
        <v>8.49437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1126.3499999999999</v>
      </c>
      <c r="D178" s="37">
        <v>1123.7</v>
      </c>
      <c r="E178" s="37">
        <v>1114.5500000000002</v>
      </c>
      <c r="F178" s="37">
        <v>1102.7500000000002</v>
      </c>
      <c r="G178" s="37">
        <v>1093.6000000000004</v>
      </c>
      <c r="H178" s="37">
        <v>1135.5</v>
      </c>
      <c r="I178" s="37">
        <v>1144.6500000000001</v>
      </c>
      <c r="J178" s="37">
        <v>1156.4499999999998</v>
      </c>
      <c r="K178" s="28">
        <v>1132.8499999999999</v>
      </c>
      <c r="L178" s="28">
        <v>1111.9000000000001</v>
      </c>
      <c r="M178" s="28">
        <v>11.828620000000001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2432.8000000000002</v>
      </c>
      <c r="D179" s="37">
        <v>2451.1333333333337</v>
      </c>
      <c r="E179" s="37">
        <v>2406.3666666666672</v>
      </c>
      <c r="F179" s="37">
        <v>2379.9333333333334</v>
      </c>
      <c r="G179" s="37">
        <v>2335.166666666667</v>
      </c>
      <c r="H179" s="37">
        <v>2477.5666666666675</v>
      </c>
      <c r="I179" s="37">
        <v>2522.3333333333339</v>
      </c>
      <c r="J179" s="37">
        <v>2548.7666666666678</v>
      </c>
      <c r="K179" s="28">
        <v>2495.9</v>
      </c>
      <c r="L179" s="28">
        <v>2424.6999999999998</v>
      </c>
      <c r="M179" s="28">
        <v>4.4660599999999997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7295.25</v>
      </c>
      <c r="D180" s="37">
        <v>7298.666666666667</v>
      </c>
      <c r="E180" s="37">
        <v>7251.5833333333339</v>
      </c>
      <c r="F180" s="37">
        <v>7207.916666666667</v>
      </c>
      <c r="G180" s="37">
        <v>7160.8333333333339</v>
      </c>
      <c r="H180" s="37">
        <v>7342.3333333333339</v>
      </c>
      <c r="I180" s="37">
        <v>7389.4166666666679</v>
      </c>
      <c r="J180" s="37">
        <v>7433.0833333333339</v>
      </c>
      <c r="K180" s="28">
        <v>7345.75</v>
      </c>
      <c r="L180" s="28">
        <v>7255</v>
      </c>
      <c r="M180" s="28">
        <v>3.2340000000000001E-2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24723.85</v>
      </c>
      <c r="D181" s="37">
        <v>24830.95</v>
      </c>
      <c r="E181" s="37">
        <v>24472.15</v>
      </c>
      <c r="F181" s="37">
        <v>24220.45</v>
      </c>
      <c r="G181" s="37">
        <v>23861.65</v>
      </c>
      <c r="H181" s="37">
        <v>25082.65</v>
      </c>
      <c r="I181" s="37">
        <v>25441.449999999997</v>
      </c>
      <c r="J181" s="37">
        <v>25693.15</v>
      </c>
      <c r="K181" s="28">
        <v>25189.75</v>
      </c>
      <c r="L181" s="28">
        <v>24579.25</v>
      </c>
      <c r="M181" s="28">
        <v>0.30441000000000001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1277.45</v>
      </c>
      <c r="D182" s="37">
        <v>1263.0666666666668</v>
      </c>
      <c r="E182" s="37">
        <v>1243.7833333333338</v>
      </c>
      <c r="F182" s="37">
        <v>1210.116666666667</v>
      </c>
      <c r="G182" s="37">
        <v>1190.8333333333339</v>
      </c>
      <c r="H182" s="37">
        <v>1296.7333333333336</v>
      </c>
      <c r="I182" s="37">
        <v>1316.0166666666669</v>
      </c>
      <c r="J182" s="37">
        <v>1349.6833333333334</v>
      </c>
      <c r="K182" s="28">
        <v>1282.3499999999999</v>
      </c>
      <c r="L182" s="28">
        <v>1229.4000000000001</v>
      </c>
      <c r="M182" s="28">
        <v>22.192319999999999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2449.75</v>
      </c>
      <c r="D183" s="37">
        <v>2439.25</v>
      </c>
      <c r="E183" s="37">
        <v>2405.5</v>
      </c>
      <c r="F183" s="37">
        <v>2361.25</v>
      </c>
      <c r="G183" s="37">
        <v>2327.5</v>
      </c>
      <c r="H183" s="37">
        <v>2483.5</v>
      </c>
      <c r="I183" s="37">
        <v>2517.25</v>
      </c>
      <c r="J183" s="37">
        <v>2561.5</v>
      </c>
      <c r="K183" s="28">
        <v>2473</v>
      </c>
      <c r="L183" s="28">
        <v>2395</v>
      </c>
      <c r="M183" s="28">
        <v>5.1445800000000004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512.95000000000005</v>
      </c>
      <c r="D184" s="37">
        <v>514.69999999999993</v>
      </c>
      <c r="E184" s="37">
        <v>509.39999999999986</v>
      </c>
      <c r="F184" s="37">
        <v>505.84999999999991</v>
      </c>
      <c r="G184" s="37">
        <v>500.54999999999984</v>
      </c>
      <c r="H184" s="37">
        <v>518.24999999999989</v>
      </c>
      <c r="I184" s="37">
        <v>523.54999999999984</v>
      </c>
      <c r="J184" s="37">
        <v>527.09999999999991</v>
      </c>
      <c r="K184" s="28">
        <v>520</v>
      </c>
      <c r="L184" s="28">
        <v>511.15</v>
      </c>
      <c r="M184" s="28">
        <v>164.08356000000001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97.35</v>
      </c>
      <c r="D185" s="37">
        <v>97.916666666666671</v>
      </c>
      <c r="E185" s="37">
        <v>96.433333333333337</v>
      </c>
      <c r="F185" s="37">
        <v>95.516666666666666</v>
      </c>
      <c r="G185" s="37">
        <v>94.033333333333331</v>
      </c>
      <c r="H185" s="37">
        <v>98.833333333333343</v>
      </c>
      <c r="I185" s="37">
        <v>100.31666666666666</v>
      </c>
      <c r="J185" s="37">
        <v>101.23333333333335</v>
      </c>
      <c r="K185" s="28">
        <v>99.4</v>
      </c>
      <c r="L185" s="28">
        <v>97</v>
      </c>
      <c r="M185" s="28">
        <v>175.84772000000001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862.55</v>
      </c>
      <c r="D186" s="37">
        <v>865.4</v>
      </c>
      <c r="E186" s="37">
        <v>858.44999999999993</v>
      </c>
      <c r="F186" s="37">
        <v>854.34999999999991</v>
      </c>
      <c r="G186" s="37">
        <v>847.39999999999986</v>
      </c>
      <c r="H186" s="37">
        <v>869.5</v>
      </c>
      <c r="I186" s="37">
        <v>876.45</v>
      </c>
      <c r="J186" s="37">
        <v>880.55000000000007</v>
      </c>
      <c r="K186" s="28">
        <v>872.35</v>
      </c>
      <c r="L186" s="28">
        <v>861.3</v>
      </c>
      <c r="M186" s="28">
        <v>22.752890000000001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493.7</v>
      </c>
      <c r="D187" s="37">
        <v>496.98333333333335</v>
      </c>
      <c r="E187" s="37">
        <v>486.9666666666667</v>
      </c>
      <c r="F187" s="37">
        <v>480.23333333333335</v>
      </c>
      <c r="G187" s="37">
        <v>470.2166666666667</v>
      </c>
      <c r="H187" s="37">
        <v>503.7166666666667</v>
      </c>
      <c r="I187" s="37">
        <v>513.73333333333335</v>
      </c>
      <c r="J187" s="37">
        <v>520.4666666666667</v>
      </c>
      <c r="K187" s="28">
        <v>507</v>
      </c>
      <c r="L187" s="28">
        <v>490.25</v>
      </c>
      <c r="M187" s="28">
        <v>11.391080000000001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577.5</v>
      </c>
      <c r="D188" s="37">
        <v>575.85</v>
      </c>
      <c r="E188" s="37">
        <v>571.65000000000009</v>
      </c>
      <c r="F188" s="37">
        <v>565.80000000000007</v>
      </c>
      <c r="G188" s="37">
        <v>561.60000000000014</v>
      </c>
      <c r="H188" s="37">
        <v>581.70000000000005</v>
      </c>
      <c r="I188" s="37">
        <v>585.90000000000009</v>
      </c>
      <c r="J188" s="37">
        <v>591.75</v>
      </c>
      <c r="K188" s="28">
        <v>580.04999999999995</v>
      </c>
      <c r="L188" s="28">
        <v>570</v>
      </c>
      <c r="M188" s="28">
        <v>3.4095399999999998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671.2</v>
      </c>
      <c r="D189" s="37">
        <v>671.23333333333323</v>
      </c>
      <c r="E189" s="37">
        <v>663.06666666666649</v>
      </c>
      <c r="F189" s="37">
        <v>654.93333333333328</v>
      </c>
      <c r="G189" s="37">
        <v>646.76666666666654</v>
      </c>
      <c r="H189" s="37">
        <v>679.36666666666645</v>
      </c>
      <c r="I189" s="37">
        <v>687.53333333333319</v>
      </c>
      <c r="J189" s="37">
        <v>695.6666666666664</v>
      </c>
      <c r="K189" s="28">
        <v>679.4</v>
      </c>
      <c r="L189" s="28">
        <v>663.1</v>
      </c>
      <c r="M189" s="28">
        <v>32.826219999999999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896.85</v>
      </c>
      <c r="D190" s="37">
        <v>902.58333333333337</v>
      </c>
      <c r="E190" s="37">
        <v>888.26666666666677</v>
      </c>
      <c r="F190" s="37">
        <v>879.68333333333339</v>
      </c>
      <c r="G190" s="37">
        <v>865.36666666666679</v>
      </c>
      <c r="H190" s="37">
        <v>911.16666666666674</v>
      </c>
      <c r="I190" s="37">
        <v>925.48333333333335</v>
      </c>
      <c r="J190" s="37">
        <v>934.06666666666672</v>
      </c>
      <c r="K190" s="28">
        <v>916.9</v>
      </c>
      <c r="L190" s="28">
        <v>894</v>
      </c>
      <c r="M190" s="28">
        <v>11.339320000000001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1243</v>
      </c>
      <c r="D191" s="37">
        <v>1246.6833333333332</v>
      </c>
      <c r="E191" s="37">
        <v>1227.4166666666663</v>
      </c>
      <c r="F191" s="37">
        <v>1211.833333333333</v>
      </c>
      <c r="G191" s="37">
        <v>1192.5666666666662</v>
      </c>
      <c r="H191" s="37">
        <v>1262.2666666666664</v>
      </c>
      <c r="I191" s="37">
        <v>1281.5333333333333</v>
      </c>
      <c r="J191" s="37">
        <v>1297.1166666666666</v>
      </c>
      <c r="K191" s="28">
        <v>1265.95</v>
      </c>
      <c r="L191" s="28">
        <v>1231.0999999999999</v>
      </c>
      <c r="M191" s="28">
        <v>3.8891499999999999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3784.2</v>
      </c>
      <c r="D192" s="37">
        <v>3799.4</v>
      </c>
      <c r="E192" s="37">
        <v>3763.8</v>
      </c>
      <c r="F192" s="37">
        <v>3743.4</v>
      </c>
      <c r="G192" s="37">
        <v>3707.8</v>
      </c>
      <c r="H192" s="37">
        <v>3819.8</v>
      </c>
      <c r="I192" s="37">
        <v>3855.3999999999996</v>
      </c>
      <c r="J192" s="37">
        <v>3875.8</v>
      </c>
      <c r="K192" s="28">
        <v>3835</v>
      </c>
      <c r="L192" s="28">
        <v>3779</v>
      </c>
      <c r="M192" s="28">
        <v>31.343720000000001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720.35</v>
      </c>
      <c r="D193" s="37">
        <v>716</v>
      </c>
      <c r="E193" s="37">
        <v>705.85</v>
      </c>
      <c r="F193" s="37">
        <v>691.35</v>
      </c>
      <c r="G193" s="37">
        <v>681.2</v>
      </c>
      <c r="H193" s="37">
        <v>730.5</v>
      </c>
      <c r="I193" s="37">
        <v>740.65000000000009</v>
      </c>
      <c r="J193" s="37">
        <v>755.15</v>
      </c>
      <c r="K193" s="28">
        <v>726.15</v>
      </c>
      <c r="L193" s="28">
        <v>701.5</v>
      </c>
      <c r="M193" s="28">
        <v>34.420920000000002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6941.25</v>
      </c>
      <c r="D194" s="37">
        <v>7006.416666666667</v>
      </c>
      <c r="E194" s="37">
        <v>6836.9333333333343</v>
      </c>
      <c r="F194" s="37">
        <v>6732.6166666666677</v>
      </c>
      <c r="G194" s="37">
        <v>6563.133333333335</v>
      </c>
      <c r="H194" s="37">
        <v>7110.7333333333336</v>
      </c>
      <c r="I194" s="37">
        <v>7280.2166666666653</v>
      </c>
      <c r="J194" s="37">
        <v>7384.5333333333328</v>
      </c>
      <c r="K194" s="28">
        <v>7175.9</v>
      </c>
      <c r="L194" s="28">
        <v>6902.1</v>
      </c>
      <c r="M194" s="28">
        <v>1.8918299999999999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499.95</v>
      </c>
      <c r="D195" s="37">
        <v>503.25</v>
      </c>
      <c r="E195" s="37">
        <v>495</v>
      </c>
      <c r="F195" s="37">
        <v>490.05</v>
      </c>
      <c r="G195" s="37">
        <v>481.8</v>
      </c>
      <c r="H195" s="37">
        <v>508.2</v>
      </c>
      <c r="I195" s="37">
        <v>516.45000000000005</v>
      </c>
      <c r="J195" s="37">
        <v>521.4</v>
      </c>
      <c r="K195" s="28">
        <v>511.5</v>
      </c>
      <c r="L195" s="28">
        <v>498.3</v>
      </c>
      <c r="M195" s="28">
        <v>279.43077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227.75</v>
      </c>
      <c r="D196" s="37">
        <v>229.53333333333333</v>
      </c>
      <c r="E196" s="37">
        <v>225.21666666666667</v>
      </c>
      <c r="F196" s="37">
        <v>222.68333333333334</v>
      </c>
      <c r="G196" s="37">
        <v>218.36666666666667</v>
      </c>
      <c r="H196" s="37">
        <v>232.06666666666666</v>
      </c>
      <c r="I196" s="37">
        <v>236.38333333333333</v>
      </c>
      <c r="J196" s="37">
        <v>238.91666666666666</v>
      </c>
      <c r="K196" s="28">
        <v>233.85</v>
      </c>
      <c r="L196" s="28">
        <v>227</v>
      </c>
      <c r="M196" s="28">
        <v>233.81353999999999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1190.95</v>
      </c>
      <c r="D197" s="37">
        <v>1195.5333333333333</v>
      </c>
      <c r="E197" s="37">
        <v>1181.5666666666666</v>
      </c>
      <c r="F197" s="37">
        <v>1172.1833333333334</v>
      </c>
      <c r="G197" s="37">
        <v>1158.2166666666667</v>
      </c>
      <c r="H197" s="37">
        <v>1204.9166666666665</v>
      </c>
      <c r="I197" s="37">
        <v>1218.8833333333332</v>
      </c>
      <c r="J197" s="37">
        <v>1228.2666666666664</v>
      </c>
      <c r="K197" s="28">
        <v>1209.5</v>
      </c>
      <c r="L197" s="28">
        <v>1186.1500000000001</v>
      </c>
      <c r="M197" s="28">
        <v>56.557920000000003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1447.55</v>
      </c>
      <c r="D198" s="37">
        <v>1449.75</v>
      </c>
      <c r="E198" s="37">
        <v>1438.05</v>
      </c>
      <c r="F198" s="37">
        <v>1428.55</v>
      </c>
      <c r="G198" s="37">
        <v>1416.85</v>
      </c>
      <c r="H198" s="37">
        <v>1459.25</v>
      </c>
      <c r="I198" s="37">
        <v>1470.9499999999998</v>
      </c>
      <c r="J198" s="37">
        <v>1480.45</v>
      </c>
      <c r="K198" s="28">
        <v>1461.45</v>
      </c>
      <c r="L198" s="28">
        <v>1440.25</v>
      </c>
      <c r="M198" s="28">
        <v>16.69669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859.65</v>
      </c>
      <c r="D199" s="37">
        <v>859.68333333333339</v>
      </c>
      <c r="E199" s="37">
        <v>851.36666666666679</v>
      </c>
      <c r="F199" s="37">
        <v>843.08333333333337</v>
      </c>
      <c r="G199" s="37">
        <v>834.76666666666677</v>
      </c>
      <c r="H199" s="37">
        <v>867.96666666666681</v>
      </c>
      <c r="I199" s="37">
        <v>876.28333333333342</v>
      </c>
      <c r="J199" s="37">
        <v>884.56666666666683</v>
      </c>
      <c r="K199" s="28">
        <v>868</v>
      </c>
      <c r="L199" s="28">
        <v>851.4</v>
      </c>
      <c r="M199" s="28">
        <v>2.6151399999999998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2493.1999999999998</v>
      </c>
      <c r="D200" s="37">
        <v>2505.9</v>
      </c>
      <c r="E200" s="37">
        <v>2474.3000000000002</v>
      </c>
      <c r="F200" s="37">
        <v>2455.4</v>
      </c>
      <c r="G200" s="37">
        <v>2423.8000000000002</v>
      </c>
      <c r="H200" s="37">
        <v>2524.8000000000002</v>
      </c>
      <c r="I200" s="37">
        <v>2556.3999999999996</v>
      </c>
      <c r="J200" s="37">
        <v>2575.3000000000002</v>
      </c>
      <c r="K200" s="28">
        <v>2537.5</v>
      </c>
      <c r="L200" s="28">
        <v>2487</v>
      </c>
      <c r="M200" s="28">
        <v>9.6088500000000003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2592.4499999999998</v>
      </c>
      <c r="D201" s="37">
        <v>2607.0666666666666</v>
      </c>
      <c r="E201" s="37">
        <v>2567.4333333333334</v>
      </c>
      <c r="F201" s="37">
        <v>2542.416666666667</v>
      </c>
      <c r="G201" s="37">
        <v>2502.7833333333338</v>
      </c>
      <c r="H201" s="37">
        <v>2632.083333333333</v>
      </c>
      <c r="I201" s="37">
        <v>2671.7166666666662</v>
      </c>
      <c r="J201" s="37">
        <v>2696.7333333333327</v>
      </c>
      <c r="K201" s="28">
        <v>2646.7</v>
      </c>
      <c r="L201" s="28">
        <v>2582.0500000000002</v>
      </c>
      <c r="M201" s="28">
        <v>1.79295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479.2</v>
      </c>
      <c r="D202" s="37">
        <v>479.7</v>
      </c>
      <c r="E202" s="37">
        <v>474.59999999999997</v>
      </c>
      <c r="F202" s="37">
        <v>470</v>
      </c>
      <c r="G202" s="37">
        <v>464.9</v>
      </c>
      <c r="H202" s="37">
        <v>484.29999999999995</v>
      </c>
      <c r="I202" s="37">
        <v>489.4</v>
      </c>
      <c r="J202" s="37">
        <v>493.99999999999994</v>
      </c>
      <c r="K202" s="28">
        <v>484.8</v>
      </c>
      <c r="L202" s="28">
        <v>475.1</v>
      </c>
      <c r="M202" s="28">
        <v>9.2282299999999999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1062.8</v>
      </c>
      <c r="D203" s="37">
        <v>1062.7166666666665</v>
      </c>
      <c r="E203" s="37">
        <v>1052.2833333333328</v>
      </c>
      <c r="F203" s="37">
        <v>1041.7666666666664</v>
      </c>
      <c r="G203" s="37">
        <v>1031.3333333333328</v>
      </c>
      <c r="H203" s="37">
        <v>1073.2333333333329</v>
      </c>
      <c r="I203" s="37">
        <v>1083.6666666666667</v>
      </c>
      <c r="J203" s="37">
        <v>1094.1833333333329</v>
      </c>
      <c r="K203" s="28">
        <v>1073.1500000000001</v>
      </c>
      <c r="L203" s="28">
        <v>1052.2</v>
      </c>
      <c r="M203" s="28">
        <v>2.87521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727.05</v>
      </c>
      <c r="D204" s="37">
        <v>731.83333333333337</v>
      </c>
      <c r="E204" s="37">
        <v>720.9666666666667</v>
      </c>
      <c r="F204" s="37">
        <v>714.88333333333333</v>
      </c>
      <c r="G204" s="37">
        <v>704.01666666666665</v>
      </c>
      <c r="H204" s="37">
        <v>737.91666666666674</v>
      </c>
      <c r="I204" s="37">
        <v>748.7833333333333</v>
      </c>
      <c r="J204" s="37">
        <v>754.86666666666679</v>
      </c>
      <c r="K204" s="28">
        <v>742.7</v>
      </c>
      <c r="L204" s="28">
        <v>725.75</v>
      </c>
      <c r="M204" s="28">
        <v>11.741339999999999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7045.95</v>
      </c>
      <c r="D205" s="37">
        <v>7100.3166666666666</v>
      </c>
      <c r="E205" s="37">
        <v>6975.6333333333332</v>
      </c>
      <c r="F205" s="37">
        <v>6905.3166666666666</v>
      </c>
      <c r="G205" s="37">
        <v>6780.6333333333332</v>
      </c>
      <c r="H205" s="37">
        <v>7170.6333333333332</v>
      </c>
      <c r="I205" s="37">
        <v>7295.3166666666657</v>
      </c>
      <c r="J205" s="37">
        <v>7365.6333333333332</v>
      </c>
      <c r="K205" s="28">
        <v>7225</v>
      </c>
      <c r="L205" s="28">
        <v>7030</v>
      </c>
      <c r="M205" s="28">
        <v>4.9995500000000002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43.75</v>
      </c>
      <c r="D206" s="37">
        <v>43.966666666666669</v>
      </c>
      <c r="E206" s="37">
        <v>43.13333333333334</v>
      </c>
      <c r="F206" s="37">
        <v>42.516666666666673</v>
      </c>
      <c r="G206" s="37">
        <v>41.683333333333344</v>
      </c>
      <c r="H206" s="37">
        <v>44.583333333333336</v>
      </c>
      <c r="I206" s="37">
        <v>45.416666666666664</v>
      </c>
      <c r="J206" s="37">
        <v>46.033333333333331</v>
      </c>
      <c r="K206" s="28">
        <v>44.8</v>
      </c>
      <c r="L206" s="28">
        <v>43.35</v>
      </c>
      <c r="M206" s="28">
        <v>70.29101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1551</v>
      </c>
      <c r="D207" s="37">
        <v>1556.3333333333333</v>
      </c>
      <c r="E207" s="37">
        <v>1530.9666666666665</v>
      </c>
      <c r="F207" s="37">
        <v>1510.9333333333332</v>
      </c>
      <c r="G207" s="37">
        <v>1485.5666666666664</v>
      </c>
      <c r="H207" s="37">
        <v>1576.3666666666666</v>
      </c>
      <c r="I207" s="37">
        <v>1601.7333333333333</v>
      </c>
      <c r="J207" s="37">
        <v>1621.7666666666667</v>
      </c>
      <c r="K207" s="28">
        <v>1581.7</v>
      </c>
      <c r="L207" s="28">
        <v>1536.3</v>
      </c>
      <c r="M207" s="28">
        <v>2.4115199999999999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851.15</v>
      </c>
      <c r="D208" s="37">
        <v>853.25</v>
      </c>
      <c r="E208" s="37">
        <v>844.55</v>
      </c>
      <c r="F208" s="37">
        <v>837.94999999999993</v>
      </c>
      <c r="G208" s="37">
        <v>829.24999999999989</v>
      </c>
      <c r="H208" s="37">
        <v>859.85</v>
      </c>
      <c r="I208" s="37">
        <v>868.55000000000007</v>
      </c>
      <c r="J208" s="37">
        <v>875.15000000000009</v>
      </c>
      <c r="K208" s="28">
        <v>861.95</v>
      </c>
      <c r="L208" s="28">
        <v>846.65</v>
      </c>
      <c r="M208" s="28">
        <v>9.7759900000000002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930.65</v>
      </c>
      <c r="D209" s="37">
        <v>936.2166666666667</v>
      </c>
      <c r="E209" s="37">
        <v>921.43333333333339</v>
      </c>
      <c r="F209" s="37">
        <v>912.2166666666667</v>
      </c>
      <c r="G209" s="37">
        <v>897.43333333333339</v>
      </c>
      <c r="H209" s="37">
        <v>945.43333333333339</v>
      </c>
      <c r="I209" s="37">
        <v>960.2166666666667</v>
      </c>
      <c r="J209" s="37">
        <v>969.43333333333339</v>
      </c>
      <c r="K209" s="28">
        <v>951</v>
      </c>
      <c r="L209" s="28">
        <v>927</v>
      </c>
      <c r="M209" s="28">
        <v>3.4402499999999998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368.95</v>
      </c>
      <c r="D210" s="37">
        <v>369.3</v>
      </c>
      <c r="E210" s="37">
        <v>365.25</v>
      </c>
      <c r="F210" s="37">
        <v>361.55</v>
      </c>
      <c r="G210" s="37">
        <v>357.5</v>
      </c>
      <c r="H210" s="37">
        <v>373</v>
      </c>
      <c r="I210" s="37">
        <v>377.05000000000007</v>
      </c>
      <c r="J210" s="37">
        <v>380.75</v>
      </c>
      <c r="K210" s="28">
        <v>373.35</v>
      </c>
      <c r="L210" s="28">
        <v>365.6</v>
      </c>
      <c r="M210" s="28">
        <v>71.773579999999995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10.55</v>
      </c>
      <c r="D211" s="37">
        <v>10.566666666666668</v>
      </c>
      <c r="E211" s="37">
        <v>10.383333333333336</v>
      </c>
      <c r="F211" s="37">
        <v>10.216666666666669</v>
      </c>
      <c r="G211" s="37">
        <v>10.033333333333337</v>
      </c>
      <c r="H211" s="37">
        <v>10.733333333333336</v>
      </c>
      <c r="I211" s="37">
        <v>10.91666666666667</v>
      </c>
      <c r="J211" s="37">
        <v>11.083333333333336</v>
      </c>
      <c r="K211" s="28">
        <v>10.75</v>
      </c>
      <c r="L211" s="28">
        <v>10.4</v>
      </c>
      <c r="M211" s="28">
        <v>1293.6695199999999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1219.45</v>
      </c>
      <c r="D212" s="37">
        <v>1215.4666666666669</v>
      </c>
      <c r="E212" s="37">
        <v>1206.0333333333338</v>
      </c>
      <c r="F212" s="37">
        <v>1192.6166666666668</v>
      </c>
      <c r="G212" s="37">
        <v>1183.1833333333336</v>
      </c>
      <c r="H212" s="37">
        <v>1228.8833333333339</v>
      </c>
      <c r="I212" s="37">
        <v>1238.3166666666668</v>
      </c>
      <c r="J212" s="37">
        <v>1251.733333333334</v>
      </c>
      <c r="K212" s="28">
        <v>1224.9000000000001</v>
      </c>
      <c r="L212" s="28">
        <v>1202.05</v>
      </c>
      <c r="M212" s="28">
        <v>4.6186600000000002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1721.35</v>
      </c>
      <c r="D213" s="37">
        <v>1722.3666666666668</v>
      </c>
      <c r="E213" s="37">
        <v>1701.7333333333336</v>
      </c>
      <c r="F213" s="37">
        <v>1682.1166666666668</v>
      </c>
      <c r="G213" s="37">
        <v>1661.4833333333336</v>
      </c>
      <c r="H213" s="37">
        <v>1741.9833333333336</v>
      </c>
      <c r="I213" s="37">
        <v>1762.6166666666668</v>
      </c>
      <c r="J213" s="37">
        <v>1782.2333333333336</v>
      </c>
      <c r="K213" s="28">
        <v>1743</v>
      </c>
      <c r="L213" s="28">
        <v>1702.75</v>
      </c>
      <c r="M213" s="28">
        <v>0.63927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564.9</v>
      </c>
      <c r="D214" s="37">
        <v>566.15</v>
      </c>
      <c r="E214" s="37">
        <v>559.9</v>
      </c>
      <c r="F214" s="37">
        <v>554.9</v>
      </c>
      <c r="G214" s="37">
        <v>548.65</v>
      </c>
      <c r="H214" s="37">
        <v>571.15</v>
      </c>
      <c r="I214" s="37">
        <v>577.4</v>
      </c>
      <c r="J214" s="37">
        <v>582.4</v>
      </c>
      <c r="K214" s="37">
        <v>572.4</v>
      </c>
      <c r="L214" s="37">
        <v>561.15</v>
      </c>
      <c r="M214" s="37">
        <v>71.144199999999998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13.8</v>
      </c>
      <c r="D215" s="37">
        <v>13.700000000000001</v>
      </c>
      <c r="E215" s="37">
        <v>13.500000000000002</v>
      </c>
      <c r="F215" s="37">
        <v>13.200000000000001</v>
      </c>
      <c r="G215" s="37">
        <v>13.000000000000002</v>
      </c>
      <c r="H215" s="37">
        <v>14.000000000000002</v>
      </c>
      <c r="I215" s="37">
        <v>14.200000000000001</v>
      </c>
      <c r="J215" s="37">
        <v>14.500000000000002</v>
      </c>
      <c r="K215" s="37">
        <v>13.9</v>
      </c>
      <c r="L215" s="37">
        <v>13.4</v>
      </c>
      <c r="M215" s="37">
        <v>880.68465000000003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263</v>
      </c>
      <c r="D216" s="37">
        <v>264.61666666666667</v>
      </c>
      <c r="E216" s="37">
        <v>260.23333333333335</v>
      </c>
      <c r="F216" s="37">
        <v>257.4666666666667</v>
      </c>
      <c r="G216" s="37">
        <v>253.08333333333337</v>
      </c>
      <c r="H216" s="37">
        <v>267.38333333333333</v>
      </c>
      <c r="I216" s="37">
        <v>271.76666666666665</v>
      </c>
      <c r="J216" s="37">
        <v>274.5333333333333</v>
      </c>
      <c r="K216" s="37">
        <v>269</v>
      </c>
      <c r="L216" s="37">
        <v>261.85000000000002</v>
      </c>
      <c r="M216" s="37">
        <v>57.410130000000002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7"/>
      <c r="B1" s="47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2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0" t="s">
        <v>16</v>
      </c>
      <c r="B9" s="472" t="s">
        <v>18</v>
      </c>
      <c r="C9" s="476" t="s">
        <v>20</v>
      </c>
      <c r="D9" s="476" t="s">
        <v>21</v>
      </c>
      <c r="E9" s="467" t="s">
        <v>22</v>
      </c>
      <c r="F9" s="468"/>
      <c r="G9" s="469"/>
      <c r="H9" s="467" t="s">
        <v>23</v>
      </c>
      <c r="I9" s="468"/>
      <c r="J9" s="469"/>
      <c r="K9" s="23"/>
      <c r="L9" s="24"/>
      <c r="M9" s="50"/>
      <c r="N9" s="1"/>
      <c r="O9" s="1"/>
    </row>
    <row r="10" spans="1:15" ht="42.75" customHeight="1">
      <c r="A10" s="474"/>
      <c r="B10" s="475"/>
      <c r="C10" s="475"/>
      <c r="D10" s="4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7" t="s">
        <v>289</v>
      </c>
      <c r="C11" s="349">
        <v>22004.5</v>
      </c>
      <c r="D11" s="350">
        <v>21968.183333333334</v>
      </c>
      <c r="E11" s="350">
        <v>21746.366666666669</v>
      </c>
      <c r="F11" s="350">
        <v>21488.233333333334</v>
      </c>
      <c r="G11" s="350">
        <v>21266.416666666668</v>
      </c>
      <c r="H11" s="350">
        <v>22226.316666666669</v>
      </c>
      <c r="I11" s="350">
        <v>22448.133333333335</v>
      </c>
      <c r="J11" s="350">
        <v>22706.26666666667</v>
      </c>
      <c r="K11" s="349">
        <v>22190</v>
      </c>
      <c r="L11" s="349">
        <v>21710.05</v>
      </c>
      <c r="M11" s="349">
        <v>3.3779999999999998E-2</v>
      </c>
      <c r="N11" s="1"/>
      <c r="O11" s="1"/>
    </row>
    <row r="12" spans="1:15" ht="12" customHeight="1">
      <c r="A12" s="30">
        <v>2</v>
      </c>
      <c r="B12" s="378" t="s">
        <v>294</v>
      </c>
      <c r="C12" s="349">
        <v>502</v>
      </c>
      <c r="D12" s="350">
        <v>503.09999999999997</v>
      </c>
      <c r="E12" s="350">
        <v>499.19999999999993</v>
      </c>
      <c r="F12" s="350">
        <v>496.4</v>
      </c>
      <c r="G12" s="350">
        <v>492.49999999999994</v>
      </c>
      <c r="H12" s="350">
        <v>505.89999999999992</v>
      </c>
      <c r="I12" s="350">
        <v>509.7999999999999</v>
      </c>
      <c r="J12" s="350">
        <v>512.59999999999991</v>
      </c>
      <c r="K12" s="349">
        <v>507</v>
      </c>
      <c r="L12" s="349">
        <v>500.3</v>
      </c>
      <c r="M12" s="349">
        <v>0.68910000000000005</v>
      </c>
      <c r="N12" s="1"/>
      <c r="O12" s="1"/>
    </row>
    <row r="13" spans="1:15" ht="12" customHeight="1">
      <c r="A13" s="30">
        <v>3</v>
      </c>
      <c r="B13" s="378" t="s">
        <v>39</v>
      </c>
      <c r="C13" s="349">
        <v>974.85</v>
      </c>
      <c r="D13" s="350">
        <v>979.08333333333337</v>
      </c>
      <c r="E13" s="350">
        <v>965.56666666666672</v>
      </c>
      <c r="F13" s="350">
        <v>956.2833333333333</v>
      </c>
      <c r="G13" s="350">
        <v>942.76666666666665</v>
      </c>
      <c r="H13" s="350">
        <v>988.36666666666679</v>
      </c>
      <c r="I13" s="350">
        <v>1001.8833333333334</v>
      </c>
      <c r="J13" s="350">
        <v>1011.1666666666669</v>
      </c>
      <c r="K13" s="349">
        <v>992.6</v>
      </c>
      <c r="L13" s="349">
        <v>969.8</v>
      </c>
      <c r="M13" s="349">
        <v>5.4157200000000003</v>
      </c>
      <c r="N13" s="1"/>
      <c r="O13" s="1"/>
    </row>
    <row r="14" spans="1:15" ht="12" customHeight="1">
      <c r="A14" s="30">
        <v>4</v>
      </c>
      <c r="B14" s="378" t="s">
        <v>295</v>
      </c>
      <c r="C14" s="349">
        <v>3093.65</v>
      </c>
      <c r="D14" s="350">
        <v>3055.7333333333336</v>
      </c>
      <c r="E14" s="350">
        <v>3011.4666666666672</v>
      </c>
      <c r="F14" s="350">
        <v>2929.2833333333338</v>
      </c>
      <c r="G14" s="350">
        <v>2885.0166666666673</v>
      </c>
      <c r="H14" s="350">
        <v>3137.916666666667</v>
      </c>
      <c r="I14" s="350">
        <v>3182.1833333333334</v>
      </c>
      <c r="J14" s="350">
        <v>3264.3666666666668</v>
      </c>
      <c r="K14" s="349">
        <v>3100</v>
      </c>
      <c r="L14" s="349">
        <v>2973.55</v>
      </c>
      <c r="M14" s="349">
        <v>1.88246</v>
      </c>
      <c r="N14" s="1"/>
      <c r="O14" s="1"/>
    </row>
    <row r="15" spans="1:15" ht="12" customHeight="1">
      <c r="A15" s="30">
        <v>5</v>
      </c>
      <c r="B15" s="378" t="s">
        <v>290</v>
      </c>
      <c r="C15" s="349">
        <v>2055.9</v>
      </c>
      <c r="D15" s="350">
        <v>2049.0666666666666</v>
      </c>
      <c r="E15" s="350">
        <v>2030.1333333333332</v>
      </c>
      <c r="F15" s="350">
        <v>2004.3666666666666</v>
      </c>
      <c r="G15" s="350">
        <v>1985.4333333333332</v>
      </c>
      <c r="H15" s="350">
        <v>2074.833333333333</v>
      </c>
      <c r="I15" s="350">
        <v>2093.7666666666664</v>
      </c>
      <c r="J15" s="350">
        <v>2119.5333333333333</v>
      </c>
      <c r="K15" s="349">
        <v>2068</v>
      </c>
      <c r="L15" s="349">
        <v>2023.3</v>
      </c>
      <c r="M15" s="349">
        <v>3.5082200000000001</v>
      </c>
      <c r="N15" s="1"/>
      <c r="O15" s="1"/>
    </row>
    <row r="16" spans="1:15" ht="12" customHeight="1">
      <c r="A16" s="30">
        <v>6</v>
      </c>
      <c r="B16" s="378" t="s">
        <v>239</v>
      </c>
      <c r="C16" s="349">
        <v>16762.3</v>
      </c>
      <c r="D16" s="350">
        <v>16893.016666666666</v>
      </c>
      <c r="E16" s="350">
        <v>16536.033333333333</v>
      </c>
      <c r="F16" s="350">
        <v>16309.766666666666</v>
      </c>
      <c r="G16" s="350">
        <v>15952.783333333333</v>
      </c>
      <c r="H16" s="350">
        <v>17119.283333333333</v>
      </c>
      <c r="I16" s="350">
        <v>17476.266666666663</v>
      </c>
      <c r="J16" s="350">
        <v>17702.533333333333</v>
      </c>
      <c r="K16" s="349">
        <v>17250</v>
      </c>
      <c r="L16" s="349">
        <v>16666.75</v>
      </c>
      <c r="M16" s="349">
        <v>0.22194</v>
      </c>
      <c r="N16" s="1"/>
      <c r="O16" s="1"/>
    </row>
    <row r="17" spans="1:15" ht="12" customHeight="1">
      <c r="A17" s="30">
        <v>7</v>
      </c>
      <c r="B17" s="378" t="s">
        <v>243</v>
      </c>
      <c r="C17" s="349">
        <v>113.3</v>
      </c>
      <c r="D17" s="350">
        <v>114.13333333333333</v>
      </c>
      <c r="E17" s="350">
        <v>112.06666666666665</v>
      </c>
      <c r="F17" s="350">
        <v>110.83333333333333</v>
      </c>
      <c r="G17" s="350">
        <v>108.76666666666665</v>
      </c>
      <c r="H17" s="350">
        <v>115.36666666666665</v>
      </c>
      <c r="I17" s="350">
        <v>117.43333333333331</v>
      </c>
      <c r="J17" s="350">
        <v>118.66666666666664</v>
      </c>
      <c r="K17" s="349">
        <v>116.2</v>
      </c>
      <c r="L17" s="349">
        <v>112.9</v>
      </c>
      <c r="M17" s="349">
        <v>29.883790000000001</v>
      </c>
      <c r="N17" s="1"/>
      <c r="O17" s="1"/>
    </row>
    <row r="18" spans="1:15" ht="12" customHeight="1">
      <c r="A18" s="30">
        <v>8</v>
      </c>
      <c r="B18" s="378" t="s">
        <v>41</v>
      </c>
      <c r="C18" s="349">
        <v>274.3</v>
      </c>
      <c r="D18" s="350">
        <v>275.55</v>
      </c>
      <c r="E18" s="350">
        <v>271.15000000000003</v>
      </c>
      <c r="F18" s="350">
        <v>268</v>
      </c>
      <c r="G18" s="350">
        <v>263.60000000000002</v>
      </c>
      <c r="H18" s="350">
        <v>278.70000000000005</v>
      </c>
      <c r="I18" s="350">
        <v>283.10000000000002</v>
      </c>
      <c r="J18" s="350">
        <v>286.25000000000006</v>
      </c>
      <c r="K18" s="349">
        <v>279.95</v>
      </c>
      <c r="L18" s="349">
        <v>272.39999999999998</v>
      </c>
      <c r="M18" s="349">
        <v>14.683210000000001</v>
      </c>
      <c r="N18" s="1"/>
      <c r="O18" s="1"/>
    </row>
    <row r="19" spans="1:15" ht="12" customHeight="1">
      <c r="A19" s="30">
        <v>9</v>
      </c>
      <c r="B19" s="378" t="s">
        <v>43</v>
      </c>
      <c r="C19" s="349">
        <v>2226.85</v>
      </c>
      <c r="D19" s="350">
        <v>2236.7166666666667</v>
      </c>
      <c r="E19" s="350">
        <v>2205.8833333333332</v>
      </c>
      <c r="F19" s="350">
        <v>2184.9166666666665</v>
      </c>
      <c r="G19" s="350">
        <v>2154.083333333333</v>
      </c>
      <c r="H19" s="350">
        <v>2257.6833333333334</v>
      </c>
      <c r="I19" s="350">
        <v>2288.5166666666664</v>
      </c>
      <c r="J19" s="350">
        <v>2309.4833333333336</v>
      </c>
      <c r="K19" s="349">
        <v>2267.5500000000002</v>
      </c>
      <c r="L19" s="349">
        <v>2215.75</v>
      </c>
      <c r="M19" s="349">
        <v>2.18668</v>
      </c>
      <c r="N19" s="1"/>
      <c r="O19" s="1"/>
    </row>
    <row r="20" spans="1:15" ht="12" customHeight="1">
      <c r="A20" s="30">
        <v>10</v>
      </c>
      <c r="B20" s="378" t="s">
        <v>45</v>
      </c>
      <c r="C20" s="349">
        <v>1730.95</v>
      </c>
      <c r="D20" s="350">
        <v>1738.9833333333333</v>
      </c>
      <c r="E20" s="350">
        <v>1715.9666666666667</v>
      </c>
      <c r="F20" s="350">
        <v>1700.9833333333333</v>
      </c>
      <c r="G20" s="350">
        <v>1677.9666666666667</v>
      </c>
      <c r="H20" s="350">
        <v>1753.9666666666667</v>
      </c>
      <c r="I20" s="350">
        <v>1776.9833333333336</v>
      </c>
      <c r="J20" s="350">
        <v>1791.9666666666667</v>
      </c>
      <c r="K20" s="349">
        <v>1762</v>
      </c>
      <c r="L20" s="349">
        <v>1724</v>
      </c>
      <c r="M20" s="349">
        <v>10.75487</v>
      </c>
      <c r="N20" s="1"/>
      <c r="O20" s="1"/>
    </row>
    <row r="21" spans="1:15" ht="12" customHeight="1">
      <c r="A21" s="30">
        <v>11</v>
      </c>
      <c r="B21" s="378" t="s">
        <v>240</v>
      </c>
      <c r="C21" s="349">
        <v>2047.6</v>
      </c>
      <c r="D21" s="350">
        <v>2025.2166666666665</v>
      </c>
      <c r="E21" s="350">
        <v>1955.6333333333328</v>
      </c>
      <c r="F21" s="350">
        <v>1863.6666666666663</v>
      </c>
      <c r="G21" s="350">
        <v>1794.0833333333326</v>
      </c>
      <c r="H21" s="350">
        <v>2117.1833333333329</v>
      </c>
      <c r="I21" s="350">
        <v>2186.7666666666664</v>
      </c>
      <c r="J21" s="350">
        <v>2278.7333333333331</v>
      </c>
      <c r="K21" s="349">
        <v>2094.8000000000002</v>
      </c>
      <c r="L21" s="349">
        <v>1933.25</v>
      </c>
      <c r="M21" s="349">
        <v>16.658390000000001</v>
      </c>
      <c r="N21" s="1"/>
      <c r="O21" s="1"/>
    </row>
    <row r="22" spans="1:15" ht="12" customHeight="1">
      <c r="A22" s="30">
        <v>12</v>
      </c>
      <c r="B22" s="378" t="s">
        <v>46</v>
      </c>
      <c r="C22" s="349">
        <v>734.2</v>
      </c>
      <c r="D22" s="350">
        <v>736.85</v>
      </c>
      <c r="E22" s="350">
        <v>728.7</v>
      </c>
      <c r="F22" s="350">
        <v>723.2</v>
      </c>
      <c r="G22" s="350">
        <v>715.05000000000007</v>
      </c>
      <c r="H22" s="350">
        <v>742.35</v>
      </c>
      <c r="I22" s="350">
        <v>750.49999999999989</v>
      </c>
      <c r="J22" s="350">
        <v>756</v>
      </c>
      <c r="K22" s="349">
        <v>745</v>
      </c>
      <c r="L22" s="349">
        <v>731.35</v>
      </c>
      <c r="M22" s="349">
        <v>34.07347</v>
      </c>
      <c r="N22" s="1"/>
      <c r="O22" s="1"/>
    </row>
    <row r="23" spans="1:15" ht="12.75" customHeight="1">
      <c r="A23" s="30">
        <v>13</v>
      </c>
      <c r="B23" s="378" t="s">
        <v>242</v>
      </c>
      <c r="C23" s="349">
        <v>2020.85</v>
      </c>
      <c r="D23" s="350">
        <v>1995.9666666666665</v>
      </c>
      <c r="E23" s="350">
        <v>1964.9333333333329</v>
      </c>
      <c r="F23" s="350">
        <v>1909.0166666666664</v>
      </c>
      <c r="G23" s="350">
        <v>1877.9833333333329</v>
      </c>
      <c r="H23" s="350">
        <v>2051.8833333333332</v>
      </c>
      <c r="I23" s="350">
        <v>2082.9166666666661</v>
      </c>
      <c r="J23" s="350">
        <v>2138.833333333333</v>
      </c>
      <c r="K23" s="349">
        <v>2027</v>
      </c>
      <c r="L23" s="349">
        <v>1940.05</v>
      </c>
      <c r="M23" s="349">
        <v>2.32186</v>
      </c>
      <c r="N23" s="1"/>
      <c r="O23" s="1"/>
    </row>
    <row r="24" spans="1:15" ht="12.75" customHeight="1">
      <c r="A24" s="30">
        <v>14</v>
      </c>
      <c r="B24" s="378" t="s">
        <v>296</v>
      </c>
      <c r="C24" s="349">
        <v>300.45</v>
      </c>
      <c r="D24" s="350">
        <v>303.2833333333333</v>
      </c>
      <c r="E24" s="350">
        <v>296.16666666666663</v>
      </c>
      <c r="F24" s="350">
        <v>291.88333333333333</v>
      </c>
      <c r="G24" s="350">
        <v>284.76666666666665</v>
      </c>
      <c r="H24" s="350">
        <v>307.56666666666661</v>
      </c>
      <c r="I24" s="350">
        <v>314.68333333333328</v>
      </c>
      <c r="J24" s="350">
        <v>318.96666666666658</v>
      </c>
      <c r="K24" s="349">
        <v>310.39999999999998</v>
      </c>
      <c r="L24" s="349">
        <v>299</v>
      </c>
      <c r="M24" s="349">
        <v>0.88507999999999998</v>
      </c>
      <c r="N24" s="1"/>
      <c r="O24" s="1"/>
    </row>
    <row r="25" spans="1:15" ht="12.75" customHeight="1">
      <c r="A25" s="30">
        <v>15</v>
      </c>
      <c r="B25" s="378" t="s">
        <v>297</v>
      </c>
      <c r="C25" s="349">
        <v>223.5</v>
      </c>
      <c r="D25" s="350">
        <v>222.61666666666667</v>
      </c>
      <c r="E25" s="350">
        <v>216.98333333333335</v>
      </c>
      <c r="F25" s="350">
        <v>210.46666666666667</v>
      </c>
      <c r="G25" s="350">
        <v>204.83333333333334</v>
      </c>
      <c r="H25" s="350">
        <v>229.13333333333335</v>
      </c>
      <c r="I25" s="350">
        <v>234.76666666666668</v>
      </c>
      <c r="J25" s="350">
        <v>241.28333333333336</v>
      </c>
      <c r="K25" s="349">
        <v>228.25</v>
      </c>
      <c r="L25" s="349">
        <v>216.1</v>
      </c>
      <c r="M25" s="349">
        <v>14.75179</v>
      </c>
      <c r="N25" s="1"/>
      <c r="O25" s="1"/>
    </row>
    <row r="26" spans="1:15" ht="12.75" customHeight="1">
      <c r="A26" s="30">
        <v>16</v>
      </c>
      <c r="B26" s="378" t="s">
        <v>298</v>
      </c>
      <c r="C26" s="349">
        <v>1228.55</v>
      </c>
      <c r="D26" s="350">
        <v>1217.8333333333333</v>
      </c>
      <c r="E26" s="350">
        <v>1198.6666666666665</v>
      </c>
      <c r="F26" s="350">
        <v>1168.7833333333333</v>
      </c>
      <c r="G26" s="350">
        <v>1149.6166666666666</v>
      </c>
      <c r="H26" s="350">
        <v>1247.7166666666665</v>
      </c>
      <c r="I26" s="350">
        <v>1266.883333333333</v>
      </c>
      <c r="J26" s="350">
        <v>1296.7666666666664</v>
      </c>
      <c r="K26" s="349">
        <v>1237</v>
      </c>
      <c r="L26" s="349">
        <v>1187.95</v>
      </c>
      <c r="M26" s="349">
        <v>5.2899399999999996</v>
      </c>
      <c r="N26" s="1"/>
      <c r="O26" s="1"/>
    </row>
    <row r="27" spans="1:15" ht="12.75" customHeight="1">
      <c r="A27" s="30">
        <v>17</v>
      </c>
      <c r="B27" s="378" t="s">
        <v>292</v>
      </c>
      <c r="C27" s="349">
        <v>1796.75</v>
      </c>
      <c r="D27" s="350">
        <v>1798.8666666666668</v>
      </c>
      <c r="E27" s="350">
        <v>1782.8833333333337</v>
      </c>
      <c r="F27" s="350">
        <v>1769.0166666666669</v>
      </c>
      <c r="G27" s="350">
        <v>1753.0333333333338</v>
      </c>
      <c r="H27" s="350">
        <v>1812.7333333333336</v>
      </c>
      <c r="I27" s="350">
        <v>1828.7166666666667</v>
      </c>
      <c r="J27" s="350">
        <v>1842.5833333333335</v>
      </c>
      <c r="K27" s="349">
        <v>1814.85</v>
      </c>
      <c r="L27" s="349">
        <v>1785</v>
      </c>
      <c r="M27" s="349">
        <v>0.26128000000000001</v>
      </c>
      <c r="N27" s="1"/>
      <c r="O27" s="1"/>
    </row>
    <row r="28" spans="1:15" ht="12.75" customHeight="1">
      <c r="A28" s="30">
        <v>18</v>
      </c>
      <c r="B28" s="378" t="s">
        <v>244</v>
      </c>
      <c r="C28" s="349">
        <v>2012.75</v>
      </c>
      <c r="D28" s="350">
        <v>2019.8500000000001</v>
      </c>
      <c r="E28" s="350">
        <v>1994.9000000000003</v>
      </c>
      <c r="F28" s="350">
        <v>1977.0500000000002</v>
      </c>
      <c r="G28" s="350">
        <v>1952.1000000000004</v>
      </c>
      <c r="H28" s="350">
        <v>2037.7000000000003</v>
      </c>
      <c r="I28" s="350">
        <v>2062.65</v>
      </c>
      <c r="J28" s="350">
        <v>2080.5</v>
      </c>
      <c r="K28" s="349">
        <v>2044.8</v>
      </c>
      <c r="L28" s="349">
        <v>2002</v>
      </c>
      <c r="M28" s="349">
        <v>0.15456</v>
      </c>
      <c r="N28" s="1"/>
      <c r="O28" s="1"/>
    </row>
    <row r="29" spans="1:15" ht="12.75" customHeight="1">
      <c r="A29" s="30">
        <v>19</v>
      </c>
      <c r="B29" s="378" t="s">
        <v>299</v>
      </c>
      <c r="C29" s="349">
        <v>93.75</v>
      </c>
      <c r="D29" s="350">
        <v>94.433333333333337</v>
      </c>
      <c r="E29" s="350">
        <v>92.366666666666674</v>
      </c>
      <c r="F29" s="350">
        <v>90.983333333333334</v>
      </c>
      <c r="G29" s="350">
        <v>88.916666666666671</v>
      </c>
      <c r="H29" s="350">
        <v>95.816666666666677</v>
      </c>
      <c r="I29" s="350">
        <v>97.88333333333334</v>
      </c>
      <c r="J29" s="350">
        <v>99.26666666666668</v>
      </c>
      <c r="K29" s="349">
        <v>96.5</v>
      </c>
      <c r="L29" s="349">
        <v>93.05</v>
      </c>
      <c r="M29" s="349">
        <v>1.37009</v>
      </c>
      <c r="N29" s="1"/>
      <c r="O29" s="1"/>
    </row>
    <row r="30" spans="1:15" ht="12.75" customHeight="1">
      <c r="A30" s="30">
        <v>20</v>
      </c>
      <c r="B30" s="378" t="s">
        <v>48</v>
      </c>
      <c r="C30" s="349">
        <v>3380.15</v>
      </c>
      <c r="D30" s="350">
        <v>3370.0499999999997</v>
      </c>
      <c r="E30" s="350">
        <v>3340.0999999999995</v>
      </c>
      <c r="F30" s="350">
        <v>3300.0499999999997</v>
      </c>
      <c r="G30" s="350">
        <v>3270.0999999999995</v>
      </c>
      <c r="H30" s="350">
        <v>3410.0999999999995</v>
      </c>
      <c r="I30" s="350">
        <v>3440.0499999999993</v>
      </c>
      <c r="J30" s="350">
        <v>3480.0999999999995</v>
      </c>
      <c r="K30" s="349">
        <v>3400</v>
      </c>
      <c r="L30" s="349">
        <v>3330</v>
      </c>
      <c r="M30" s="349">
        <v>0.36502000000000001</v>
      </c>
      <c r="N30" s="1"/>
      <c r="O30" s="1"/>
    </row>
    <row r="31" spans="1:15" ht="12.75" customHeight="1">
      <c r="A31" s="30">
        <v>21</v>
      </c>
      <c r="B31" s="378" t="s">
        <v>300</v>
      </c>
      <c r="C31" s="349">
        <v>3118.2</v>
      </c>
      <c r="D31" s="350">
        <v>3128.15</v>
      </c>
      <c r="E31" s="350">
        <v>3092.15</v>
      </c>
      <c r="F31" s="350">
        <v>3066.1</v>
      </c>
      <c r="G31" s="350">
        <v>3030.1</v>
      </c>
      <c r="H31" s="350">
        <v>3154.2000000000003</v>
      </c>
      <c r="I31" s="350">
        <v>3190.2000000000003</v>
      </c>
      <c r="J31" s="350">
        <v>3216.2500000000005</v>
      </c>
      <c r="K31" s="349">
        <v>3164.15</v>
      </c>
      <c r="L31" s="349">
        <v>3102.1</v>
      </c>
      <c r="M31" s="349">
        <v>0.30858000000000002</v>
      </c>
      <c r="N31" s="1"/>
      <c r="O31" s="1"/>
    </row>
    <row r="32" spans="1:15" ht="12.75" customHeight="1">
      <c r="A32" s="30">
        <v>22</v>
      </c>
      <c r="B32" s="378" t="s">
        <v>301</v>
      </c>
      <c r="C32" s="349">
        <v>27.7</v>
      </c>
      <c r="D32" s="350">
        <v>27.849999999999998</v>
      </c>
      <c r="E32" s="350">
        <v>27.399999999999995</v>
      </c>
      <c r="F32" s="350">
        <v>27.099999999999998</v>
      </c>
      <c r="G32" s="350">
        <v>26.649999999999995</v>
      </c>
      <c r="H32" s="350">
        <v>28.149999999999995</v>
      </c>
      <c r="I32" s="350">
        <v>28.599999999999998</v>
      </c>
      <c r="J32" s="350">
        <v>28.899999999999995</v>
      </c>
      <c r="K32" s="349">
        <v>28.3</v>
      </c>
      <c r="L32" s="349">
        <v>27.55</v>
      </c>
      <c r="M32" s="349">
        <v>86.418329999999997</v>
      </c>
      <c r="N32" s="1"/>
      <c r="O32" s="1"/>
    </row>
    <row r="33" spans="1:15" ht="12.75" customHeight="1">
      <c r="A33" s="30">
        <v>23</v>
      </c>
      <c r="B33" s="378" t="s">
        <v>50</v>
      </c>
      <c r="C33" s="349">
        <v>596.95000000000005</v>
      </c>
      <c r="D33" s="350">
        <v>600.38333333333333</v>
      </c>
      <c r="E33" s="350">
        <v>591.76666666666665</v>
      </c>
      <c r="F33" s="350">
        <v>586.58333333333337</v>
      </c>
      <c r="G33" s="350">
        <v>577.9666666666667</v>
      </c>
      <c r="H33" s="350">
        <v>605.56666666666661</v>
      </c>
      <c r="I33" s="350">
        <v>614.18333333333317</v>
      </c>
      <c r="J33" s="350">
        <v>619.36666666666656</v>
      </c>
      <c r="K33" s="349">
        <v>609</v>
      </c>
      <c r="L33" s="349">
        <v>595.20000000000005</v>
      </c>
      <c r="M33" s="349">
        <v>6.3851399999999998</v>
      </c>
      <c r="N33" s="1"/>
      <c r="O33" s="1"/>
    </row>
    <row r="34" spans="1:15" ht="12.75" customHeight="1">
      <c r="A34" s="30">
        <v>24</v>
      </c>
      <c r="B34" s="378" t="s">
        <v>302</v>
      </c>
      <c r="C34" s="349">
        <v>3405.3</v>
      </c>
      <c r="D34" s="350">
        <v>3407.8166666666671</v>
      </c>
      <c r="E34" s="350">
        <v>3365.6333333333341</v>
      </c>
      <c r="F34" s="350">
        <v>3325.9666666666672</v>
      </c>
      <c r="G34" s="350">
        <v>3283.7833333333342</v>
      </c>
      <c r="H34" s="350">
        <v>3447.483333333334</v>
      </c>
      <c r="I34" s="350">
        <v>3489.6666666666674</v>
      </c>
      <c r="J34" s="350">
        <v>3529.3333333333339</v>
      </c>
      <c r="K34" s="349">
        <v>3450</v>
      </c>
      <c r="L34" s="349">
        <v>3368.15</v>
      </c>
      <c r="M34" s="349">
        <v>0.37441999999999998</v>
      </c>
      <c r="N34" s="1"/>
      <c r="O34" s="1"/>
    </row>
    <row r="35" spans="1:15" ht="12.75" customHeight="1">
      <c r="A35" s="30">
        <v>25</v>
      </c>
      <c r="B35" s="378" t="s">
        <v>51</v>
      </c>
      <c r="C35" s="349">
        <v>359.8</v>
      </c>
      <c r="D35" s="350">
        <v>360.59999999999997</v>
      </c>
      <c r="E35" s="350">
        <v>356.69999999999993</v>
      </c>
      <c r="F35" s="350">
        <v>353.59999999999997</v>
      </c>
      <c r="G35" s="350">
        <v>349.69999999999993</v>
      </c>
      <c r="H35" s="350">
        <v>363.69999999999993</v>
      </c>
      <c r="I35" s="350">
        <v>367.59999999999991</v>
      </c>
      <c r="J35" s="350">
        <v>370.69999999999993</v>
      </c>
      <c r="K35" s="349">
        <v>364.5</v>
      </c>
      <c r="L35" s="349">
        <v>357.5</v>
      </c>
      <c r="M35" s="349">
        <v>14.39893</v>
      </c>
      <c r="N35" s="1"/>
      <c r="O35" s="1"/>
    </row>
    <row r="36" spans="1:15" ht="12.75" customHeight="1">
      <c r="A36" s="30">
        <v>26</v>
      </c>
      <c r="B36" s="378" t="s">
        <v>855</v>
      </c>
      <c r="C36" s="349">
        <v>1307.45</v>
      </c>
      <c r="D36" s="350">
        <v>1312.1499999999999</v>
      </c>
      <c r="E36" s="350">
        <v>1295.2999999999997</v>
      </c>
      <c r="F36" s="350">
        <v>1283.1499999999999</v>
      </c>
      <c r="G36" s="350">
        <v>1266.2999999999997</v>
      </c>
      <c r="H36" s="350">
        <v>1324.2999999999997</v>
      </c>
      <c r="I36" s="350">
        <v>1341.1499999999996</v>
      </c>
      <c r="J36" s="350">
        <v>1353.2999999999997</v>
      </c>
      <c r="K36" s="349">
        <v>1329</v>
      </c>
      <c r="L36" s="349">
        <v>1300</v>
      </c>
      <c r="M36" s="349">
        <v>2.1846399999999999</v>
      </c>
      <c r="N36" s="1"/>
      <c r="O36" s="1"/>
    </row>
    <row r="37" spans="1:15" ht="12.75" customHeight="1">
      <c r="A37" s="30">
        <v>27</v>
      </c>
      <c r="B37" s="378" t="s">
        <v>815</v>
      </c>
      <c r="C37" s="349">
        <v>919.1</v>
      </c>
      <c r="D37" s="350">
        <v>923.6</v>
      </c>
      <c r="E37" s="350">
        <v>906.75</v>
      </c>
      <c r="F37" s="350">
        <v>894.4</v>
      </c>
      <c r="G37" s="350">
        <v>877.55</v>
      </c>
      <c r="H37" s="350">
        <v>935.95</v>
      </c>
      <c r="I37" s="350">
        <v>952.80000000000018</v>
      </c>
      <c r="J37" s="350">
        <v>965.15000000000009</v>
      </c>
      <c r="K37" s="349">
        <v>940.45</v>
      </c>
      <c r="L37" s="349">
        <v>911.25</v>
      </c>
      <c r="M37" s="349">
        <v>0.50751999999999997</v>
      </c>
      <c r="N37" s="1"/>
      <c r="O37" s="1"/>
    </row>
    <row r="38" spans="1:15" ht="12.75" customHeight="1">
      <c r="A38" s="30">
        <v>28</v>
      </c>
      <c r="B38" s="378" t="s">
        <v>293</v>
      </c>
      <c r="C38" s="349">
        <v>833.2</v>
      </c>
      <c r="D38" s="350">
        <v>834.38333333333333</v>
      </c>
      <c r="E38" s="350">
        <v>818.81666666666661</v>
      </c>
      <c r="F38" s="350">
        <v>804.43333333333328</v>
      </c>
      <c r="G38" s="350">
        <v>788.86666666666656</v>
      </c>
      <c r="H38" s="350">
        <v>848.76666666666665</v>
      </c>
      <c r="I38" s="350">
        <v>864.33333333333348</v>
      </c>
      <c r="J38" s="350">
        <v>878.7166666666667</v>
      </c>
      <c r="K38" s="349">
        <v>849.95</v>
      </c>
      <c r="L38" s="349">
        <v>820</v>
      </c>
      <c r="M38" s="349">
        <v>3.6346699999999998</v>
      </c>
      <c r="N38" s="1"/>
      <c r="O38" s="1"/>
    </row>
    <row r="39" spans="1:15" ht="12.75" customHeight="1">
      <c r="A39" s="30">
        <v>29</v>
      </c>
      <c r="B39" s="378" t="s">
        <v>52</v>
      </c>
      <c r="C39" s="349">
        <v>714.7</v>
      </c>
      <c r="D39" s="350">
        <v>722.01666666666677</v>
      </c>
      <c r="E39" s="350">
        <v>704.33333333333348</v>
      </c>
      <c r="F39" s="350">
        <v>693.9666666666667</v>
      </c>
      <c r="G39" s="350">
        <v>676.28333333333342</v>
      </c>
      <c r="H39" s="350">
        <v>732.38333333333355</v>
      </c>
      <c r="I39" s="350">
        <v>750.06666666666672</v>
      </c>
      <c r="J39" s="350">
        <v>760.43333333333362</v>
      </c>
      <c r="K39" s="349">
        <v>739.7</v>
      </c>
      <c r="L39" s="349">
        <v>711.65</v>
      </c>
      <c r="M39" s="349">
        <v>4.1056600000000003</v>
      </c>
      <c r="N39" s="1"/>
      <c r="O39" s="1"/>
    </row>
    <row r="40" spans="1:15" ht="12.75" customHeight="1">
      <c r="A40" s="30">
        <v>30</v>
      </c>
      <c r="B40" s="378" t="s">
        <v>53</v>
      </c>
      <c r="C40" s="349">
        <v>4564.7</v>
      </c>
      <c r="D40" s="350">
        <v>4594.0666666666666</v>
      </c>
      <c r="E40" s="350">
        <v>4520.6333333333332</v>
      </c>
      <c r="F40" s="350">
        <v>4476.5666666666666</v>
      </c>
      <c r="G40" s="350">
        <v>4403.1333333333332</v>
      </c>
      <c r="H40" s="350">
        <v>4638.1333333333332</v>
      </c>
      <c r="I40" s="350">
        <v>4711.5666666666657</v>
      </c>
      <c r="J40" s="350">
        <v>4755.6333333333332</v>
      </c>
      <c r="K40" s="349">
        <v>4667.5</v>
      </c>
      <c r="L40" s="349">
        <v>4550</v>
      </c>
      <c r="M40" s="349">
        <v>5.2045000000000003</v>
      </c>
      <c r="N40" s="1"/>
      <c r="O40" s="1"/>
    </row>
    <row r="41" spans="1:15" ht="12.75" customHeight="1">
      <c r="A41" s="30">
        <v>31</v>
      </c>
      <c r="B41" s="378" t="s">
        <v>54</v>
      </c>
      <c r="C41" s="349">
        <v>213.7</v>
      </c>
      <c r="D41" s="350">
        <v>214.44999999999996</v>
      </c>
      <c r="E41" s="350">
        <v>211.44999999999993</v>
      </c>
      <c r="F41" s="350">
        <v>209.19999999999996</v>
      </c>
      <c r="G41" s="350">
        <v>206.19999999999993</v>
      </c>
      <c r="H41" s="350">
        <v>216.69999999999993</v>
      </c>
      <c r="I41" s="350">
        <v>219.7</v>
      </c>
      <c r="J41" s="350">
        <v>221.94999999999993</v>
      </c>
      <c r="K41" s="349">
        <v>217.45</v>
      </c>
      <c r="L41" s="349">
        <v>212.2</v>
      </c>
      <c r="M41" s="349">
        <v>23.961580000000001</v>
      </c>
      <c r="N41" s="1"/>
      <c r="O41" s="1"/>
    </row>
    <row r="42" spans="1:15" ht="12.75" customHeight="1">
      <c r="A42" s="30">
        <v>32</v>
      </c>
      <c r="B42" s="378" t="s">
        <v>303</v>
      </c>
      <c r="C42" s="349">
        <v>508.8</v>
      </c>
      <c r="D42" s="350">
        <v>512.93333333333328</v>
      </c>
      <c r="E42" s="350">
        <v>500.86666666666656</v>
      </c>
      <c r="F42" s="350">
        <v>492.93333333333328</v>
      </c>
      <c r="G42" s="350">
        <v>480.86666666666656</v>
      </c>
      <c r="H42" s="350">
        <v>520.86666666666656</v>
      </c>
      <c r="I42" s="350">
        <v>532.93333333333339</v>
      </c>
      <c r="J42" s="350">
        <v>540.86666666666656</v>
      </c>
      <c r="K42" s="349">
        <v>525</v>
      </c>
      <c r="L42" s="349">
        <v>505</v>
      </c>
      <c r="M42" s="349">
        <v>1.3348100000000001</v>
      </c>
      <c r="N42" s="1"/>
      <c r="O42" s="1"/>
    </row>
    <row r="43" spans="1:15" ht="12.75" customHeight="1">
      <c r="A43" s="30">
        <v>33</v>
      </c>
      <c r="B43" s="378" t="s">
        <v>304</v>
      </c>
      <c r="C43" s="349">
        <v>96.35</v>
      </c>
      <c r="D43" s="350">
        <v>96.133333333333326</v>
      </c>
      <c r="E43" s="350">
        <v>95.016666666666652</v>
      </c>
      <c r="F43" s="350">
        <v>93.683333333333323</v>
      </c>
      <c r="G43" s="350">
        <v>92.566666666666649</v>
      </c>
      <c r="H43" s="350">
        <v>97.466666666666654</v>
      </c>
      <c r="I43" s="350">
        <v>98.583333333333329</v>
      </c>
      <c r="J43" s="350">
        <v>99.916666666666657</v>
      </c>
      <c r="K43" s="349">
        <v>97.25</v>
      </c>
      <c r="L43" s="349">
        <v>94.8</v>
      </c>
      <c r="M43" s="349">
        <v>9.2407800000000009</v>
      </c>
      <c r="N43" s="1"/>
      <c r="O43" s="1"/>
    </row>
    <row r="44" spans="1:15" ht="12.75" customHeight="1">
      <c r="A44" s="30">
        <v>34</v>
      </c>
      <c r="B44" s="378" t="s">
        <v>55</v>
      </c>
      <c r="C44" s="349">
        <v>126.8</v>
      </c>
      <c r="D44" s="350">
        <v>127.46666666666668</v>
      </c>
      <c r="E44" s="350">
        <v>125.13333333333335</v>
      </c>
      <c r="F44" s="350">
        <v>123.46666666666667</v>
      </c>
      <c r="G44" s="350">
        <v>121.13333333333334</v>
      </c>
      <c r="H44" s="350">
        <v>129.13333333333338</v>
      </c>
      <c r="I44" s="350">
        <v>131.4666666666667</v>
      </c>
      <c r="J44" s="350">
        <v>133.13333333333338</v>
      </c>
      <c r="K44" s="349">
        <v>129.80000000000001</v>
      </c>
      <c r="L44" s="349">
        <v>125.8</v>
      </c>
      <c r="M44" s="349">
        <v>122.17805</v>
      </c>
      <c r="N44" s="1"/>
      <c r="O44" s="1"/>
    </row>
    <row r="45" spans="1:15" ht="12.75" customHeight="1">
      <c r="A45" s="30">
        <v>35</v>
      </c>
      <c r="B45" s="378" t="s">
        <v>57</v>
      </c>
      <c r="C45" s="349">
        <v>3265.85</v>
      </c>
      <c r="D45" s="350">
        <v>3265.7333333333331</v>
      </c>
      <c r="E45" s="350">
        <v>3236.5166666666664</v>
      </c>
      <c r="F45" s="350">
        <v>3207.1833333333334</v>
      </c>
      <c r="G45" s="350">
        <v>3177.9666666666667</v>
      </c>
      <c r="H45" s="350">
        <v>3295.0666666666662</v>
      </c>
      <c r="I45" s="350">
        <v>3324.2833333333324</v>
      </c>
      <c r="J45" s="350">
        <v>3353.6166666666659</v>
      </c>
      <c r="K45" s="349">
        <v>3294.95</v>
      </c>
      <c r="L45" s="349">
        <v>3236.4</v>
      </c>
      <c r="M45" s="349">
        <v>6.3673500000000001</v>
      </c>
      <c r="N45" s="1"/>
      <c r="O45" s="1"/>
    </row>
    <row r="46" spans="1:15" ht="12.75" customHeight="1">
      <c r="A46" s="30">
        <v>36</v>
      </c>
      <c r="B46" s="378" t="s">
        <v>305</v>
      </c>
      <c r="C46" s="349">
        <v>182.25</v>
      </c>
      <c r="D46" s="350">
        <v>183.68333333333331</v>
      </c>
      <c r="E46" s="350">
        <v>178.66666666666663</v>
      </c>
      <c r="F46" s="350">
        <v>175.08333333333331</v>
      </c>
      <c r="G46" s="350">
        <v>170.06666666666663</v>
      </c>
      <c r="H46" s="350">
        <v>187.26666666666662</v>
      </c>
      <c r="I46" s="350">
        <v>192.28333333333333</v>
      </c>
      <c r="J46" s="350">
        <v>195.86666666666662</v>
      </c>
      <c r="K46" s="349">
        <v>188.7</v>
      </c>
      <c r="L46" s="349">
        <v>180.1</v>
      </c>
      <c r="M46" s="349">
        <v>2.1015799999999998</v>
      </c>
      <c r="N46" s="1"/>
      <c r="O46" s="1"/>
    </row>
    <row r="47" spans="1:15" ht="12.75" customHeight="1">
      <c r="A47" s="30">
        <v>37</v>
      </c>
      <c r="B47" s="378" t="s">
        <v>307</v>
      </c>
      <c r="C47" s="349">
        <v>1876.6</v>
      </c>
      <c r="D47" s="350">
        <v>1892.2666666666667</v>
      </c>
      <c r="E47" s="350">
        <v>1851.5833333333333</v>
      </c>
      <c r="F47" s="350">
        <v>1826.5666666666666</v>
      </c>
      <c r="G47" s="350">
        <v>1785.8833333333332</v>
      </c>
      <c r="H47" s="350">
        <v>1917.2833333333333</v>
      </c>
      <c r="I47" s="350">
        <v>1957.9666666666667</v>
      </c>
      <c r="J47" s="350">
        <v>1982.9833333333333</v>
      </c>
      <c r="K47" s="349">
        <v>1932.95</v>
      </c>
      <c r="L47" s="349">
        <v>1867.25</v>
      </c>
      <c r="M47" s="349">
        <v>5.5691199999999998</v>
      </c>
      <c r="N47" s="1"/>
      <c r="O47" s="1"/>
    </row>
    <row r="48" spans="1:15" ht="12.75" customHeight="1">
      <c r="A48" s="30">
        <v>38</v>
      </c>
      <c r="B48" s="378" t="s">
        <v>306</v>
      </c>
      <c r="C48" s="349">
        <v>2701.5</v>
      </c>
      <c r="D48" s="350">
        <v>2709.2333333333336</v>
      </c>
      <c r="E48" s="350">
        <v>2682.666666666667</v>
      </c>
      <c r="F48" s="350">
        <v>2663.8333333333335</v>
      </c>
      <c r="G48" s="350">
        <v>2637.2666666666669</v>
      </c>
      <c r="H48" s="350">
        <v>2728.0666666666671</v>
      </c>
      <c r="I48" s="350">
        <v>2754.6333333333337</v>
      </c>
      <c r="J48" s="350">
        <v>2773.4666666666672</v>
      </c>
      <c r="K48" s="349">
        <v>2735.8</v>
      </c>
      <c r="L48" s="349">
        <v>2690.4</v>
      </c>
      <c r="M48" s="349">
        <v>9.5350000000000004E-2</v>
      </c>
      <c r="N48" s="1"/>
      <c r="O48" s="1"/>
    </row>
    <row r="49" spans="1:15" ht="12.75" customHeight="1">
      <c r="A49" s="30">
        <v>39</v>
      </c>
      <c r="B49" s="378" t="s">
        <v>241</v>
      </c>
      <c r="C49" s="349">
        <v>1726.85</v>
      </c>
      <c r="D49" s="350">
        <v>1718.5833333333333</v>
      </c>
      <c r="E49" s="350">
        <v>1689.2666666666664</v>
      </c>
      <c r="F49" s="350">
        <v>1651.6833333333332</v>
      </c>
      <c r="G49" s="350">
        <v>1622.3666666666663</v>
      </c>
      <c r="H49" s="350">
        <v>1756.1666666666665</v>
      </c>
      <c r="I49" s="350">
        <v>1785.4833333333336</v>
      </c>
      <c r="J49" s="350">
        <v>1823.0666666666666</v>
      </c>
      <c r="K49" s="349">
        <v>1747.9</v>
      </c>
      <c r="L49" s="349">
        <v>1681</v>
      </c>
      <c r="M49" s="349">
        <v>1.4596499999999999</v>
      </c>
      <c r="N49" s="1"/>
      <c r="O49" s="1"/>
    </row>
    <row r="50" spans="1:15" ht="12.75" customHeight="1">
      <c r="A50" s="30">
        <v>40</v>
      </c>
      <c r="B50" s="378" t="s">
        <v>308</v>
      </c>
      <c r="C50" s="349">
        <v>9181.4500000000007</v>
      </c>
      <c r="D50" s="350">
        <v>9287.15</v>
      </c>
      <c r="E50" s="350">
        <v>9024.2999999999993</v>
      </c>
      <c r="F50" s="350">
        <v>8867.15</v>
      </c>
      <c r="G50" s="350">
        <v>8604.2999999999993</v>
      </c>
      <c r="H50" s="350">
        <v>9444.2999999999993</v>
      </c>
      <c r="I50" s="350">
        <v>9707.1500000000015</v>
      </c>
      <c r="J50" s="350">
        <v>9864.2999999999993</v>
      </c>
      <c r="K50" s="349">
        <v>9550</v>
      </c>
      <c r="L50" s="349">
        <v>9130</v>
      </c>
      <c r="M50" s="349">
        <v>0.35854000000000003</v>
      </c>
      <c r="N50" s="1"/>
      <c r="O50" s="1"/>
    </row>
    <row r="51" spans="1:15" ht="12.75" customHeight="1">
      <c r="A51" s="30">
        <v>41</v>
      </c>
      <c r="B51" s="378" t="s">
        <v>59</v>
      </c>
      <c r="C51" s="349">
        <v>1269.6500000000001</v>
      </c>
      <c r="D51" s="350">
        <v>1271.5833333333333</v>
      </c>
      <c r="E51" s="350">
        <v>1250.1666666666665</v>
      </c>
      <c r="F51" s="350">
        <v>1230.6833333333332</v>
      </c>
      <c r="G51" s="350">
        <v>1209.2666666666664</v>
      </c>
      <c r="H51" s="350">
        <v>1291.0666666666666</v>
      </c>
      <c r="I51" s="350">
        <v>1312.4833333333331</v>
      </c>
      <c r="J51" s="350">
        <v>1331.9666666666667</v>
      </c>
      <c r="K51" s="349">
        <v>1293</v>
      </c>
      <c r="L51" s="349">
        <v>1252.0999999999999</v>
      </c>
      <c r="M51" s="349">
        <v>8.1335200000000007</v>
      </c>
      <c r="N51" s="1"/>
      <c r="O51" s="1"/>
    </row>
    <row r="52" spans="1:15" ht="12.75" customHeight="1">
      <c r="A52" s="30">
        <v>42</v>
      </c>
      <c r="B52" s="378" t="s">
        <v>60</v>
      </c>
      <c r="C52" s="349">
        <v>674.65</v>
      </c>
      <c r="D52" s="350">
        <v>681.35</v>
      </c>
      <c r="E52" s="350">
        <v>666.25</v>
      </c>
      <c r="F52" s="350">
        <v>657.85</v>
      </c>
      <c r="G52" s="350">
        <v>642.75</v>
      </c>
      <c r="H52" s="350">
        <v>689.75</v>
      </c>
      <c r="I52" s="350">
        <v>704.85000000000014</v>
      </c>
      <c r="J52" s="350">
        <v>713.25</v>
      </c>
      <c r="K52" s="349">
        <v>696.45</v>
      </c>
      <c r="L52" s="349">
        <v>672.95</v>
      </c>
      <c r="M52" s="349">
        <v>21.991340000000001</v>
      </c>
      <c r="N52" s="1"/>
      <c r="O52" s="1"/>
    </row>
    <row r="53" spans="1:15" ht="12.75" customHeight="1">
      <c r="A53" s="30">
        <v>43</v>
      </c>
      <c r="B53" s="378" t="s">
        <v>309</v>
      </c>
      <c r="C53" s="349">
        <v>541.4</v>
      </c>
      <c r="D53" s="350">
        <v>540.7166666666667</v>
      </c>
      <c r="E53" s="350">
        <v>533.68333333333339</v>
      </c>
      <c r="F53" s="350">
        <v>525.9666666666667</v>
      </c>
      <c r="G53" s="350">
        <v>518.93333333333339</v>
      </c>
      <c r="H53" s="350">
        <v>548.43333333333339</v>
      </c>
      <c r="I53" s="350">
        <v>555.4666666666667</v>
      </c>
      <c r="J53" s="350">
        <v>563.18333333333339</v>
      </c>
      <c r="K53" s="349">
        <v>547.75</v>
      </c>
      <c r="L53" s="349">
        <v>533</v>
      </c>
      <c r="M53" s="349">
        <v>1.4594199999999999</v>
      </c>
      <c r="N53" s="1"/>
      <c r="O53" s="1"/>
    </row>
    <row r="54" spans="1:15" ht="12.75" customHeight="1">
      <c r="A54" s="30">
        <v>44</v>
      </c>
      <c r="B54" s="378" t="s">
        <v>61</v>
      </c>
      <c r="C54" s="349">
        <v>782.8</v>
      </c>
      <c r="D54" s="350">
        <v>788.43333333333339</v>
      </c>
      <c r="E54" s="350">
        <v>774.86666666666679</v>
      </c>
      <c r="F54" s="350">
        <v>766.93333333333339</v>
      </c>
      <c r="G54" s="350">
        <v>753.36666666666679</v>
      </c>
      <c r="H54" s="350">
        <v>796.36666666666679</v>
      </c>
      <c r="I54" s="350">
        <v>809.93333333333339</v>
      </c>
      <c r="J54" s="350">
        <v>817.86666666666679</v>
      </c>
      <c r="K54" s="349">
        <v>802</v>
      </c>
      <c r="L54" s="349">
        <v>780.5</v>
      </c>
      <c r="M54" s="349">
        <v>65.163079999999994</v>
      </c>
      <c r="N54" s="1"/>
      <c r="O54" s="1"/>
    </row>
    <row r="55" spans="1:15" ht="12.75" customHeight="1">
      <c r="A55" s="30">
        <v>45</v>
      </c>
      <c r="B55" s="378" t="s">
        <v>62</v>
      </c>
      <c r="C55" s="349">
        <v>3597.3</v>
      </c>
      <c r="D55" s="350">
        <v>3615.7999999999997</v>
      </c>
      <c r="E55" s="350">
        <v>3571.5999999999995</v>
      </c>
      <c r="F55" s="350">
        <v>3545.8999999999996</v>
      </c>
      <c r="G55" s="350">
        <v>3501.6999999999994</v>
      </c>
      <c r="H55" s="350">
        <v>3641.4999999999995</v>
      </c>
      <c r="I55" s="350">
        <v>3685.6999999999994</v>
      </c>
      <c r="J55" s="350">
        <v>3711.3999999999996</v>
      </c>
      <c r="K55" s="349">
        <v>3660</v>
      </c>
      <c r="L55" s="349">
        <v>3590.1</v>
      </c>
      <c r="M55" s="349">
        <v>5.13917</v>
      </c>
      <c r="N55" s="1"/>
      <c r="O55" s="1"/>
    </row>
    <row r="56" spans="1:15" ht="12.75" customHeight="1">
      <c r="A56" s="30">
        <v>46</v>
      </c>
      <c r="B56" s="378" t="s">
        <v>313</v>
      </c>
      <c r="C56" s="349">
        <v>170.85</v>
      </c>
      <c r="D56" s="350">
        <v>170.45</v>
      </c>
      <c r="E56" s="350">
        <v>167.95</v>
      </c>
      <c r="F56" s="350">
        <v>165.05</v>
      </c>
      <c r="G56" s="350">
        <v>162.55000000000001</v>
      </c>
      <c r="H56" s="350">
        <v>173.34999999999997</v>
      </c>
      <c r="I56" s="350">
        <v>175.84999999999997</v>
      </c>
      <c r="J56" s="350">
        <v>178.74999999999994</v>
      </c>
      <c r="K56" s="349">
        <v>172.95</v>
      </c>
      <c r="L56" s="349">
        <v>167.55</v>
      </c>
      <c r="M56" s="349">
        <v>6.4370900000000004</v>
      </c>
      <c r="N56" s="1"/>
      <c r="O56" s="1"/>
    </row>
    <row r="57" spans="1:15" ht="12.75" customHeight="1">
      <c r="A57" s="30">
        <v>47</v>
      </c>
      <c r="B57" s="378" t="s">
        <v>314</v>
      </c>
      <c r="C57" s="349">
        <v>1187.0999999999999</v>
      </c>
      <c r="D57" s="350">
        <v>1188.0333333333333</v>
      </c>
      <c r="E57" s="350">
        <v>1171.0666666666666</v>
      </c>
      <c r="F57" s="350">
        <v>1155.0333333333333</v>
      </c>
      <c r="G57" s="350">
        <v>1138.0666666666666</v>
      </c>
      <c r="H57" s="350">
        <v>1204.0666666666666</v>
      </c>
      <c r="I57" s="350">
        <v>1221.0333333333333</v>
      </c>
      <c r="J57" s="350">
        <v>1237.0666666666666</v>
      </c>
      <c r="K57" s="349">
        <v>1205</v>
      </c>
      <c r="L57" s="349">
        <v>1172</v>
      </c>
      <c r="M57" s="349">
        <v>1.6817800000000001</v>
      </c>
      <c r="N57" s="1"/>
      <c r="O57" s="1"/>
    </row>
    <row r="58" spans="1:15" ht="12.75" customHeight="1">
      <c r="A58" s="30">
        <v>48</v>
      </c>
      <c r="B58" s="378" t="s">
        <v>64</v>
      </c>
      <c r="C58" s="349">
        <v>16181.2</v>
      </c>
      <c r="D58" s="350">
        <v>16226.833333333334</v>
      </c>
      <c r="E58" s="350">
        <v>16035.366666666669</v>
      </c>
      <c r="F58" s="350">
        <v>15889.533333333335</v>
      </c>
      <c r="G58" s="350">
        <v>15698.066666666669</v>
      </c>
      <c r="H58" s="350">
        <v>16372.666666666668</v>
      </c>
      <c r="I58" s="350">
        <v>16564.133333333331</v>
      </c>
      <c r="J58" s="350">
        <v>16709.966666666667</v>
      </c>
      <c r="K58" s="349">
        <v>16418.3</v>
      </c>
      <c r="L58" s="349">
        <v>16081</v>
      </c>
      <c r="M58" s="349">
        <v>2.1443300000000001</v>
      </c>
      <c r="N58" s="1"/>
      <c r="O58" s="1"/>
    </row>
    <row r="59" spans="1:15" ht="12" customHeight="1">
      <c r="A59" s="30">
        <v>49</v>
      </c>
      <c r="B59" s="378" t="s">
        <v>246</v>
      </c>
      <c r="C59" s="349">
        <v>5361.2</v>
      </c>
      <c r="D59" s="350">
        <v>5337.4666666666672</v>
      </c>
      <c r="E59" s="350">
        <v>5308.9333333333343</v>
      </c>
      <c r="F59" s="350">
        <v>5256.666666666667</v>
      </c>
      <c r="G59" s="350">
        <v>5228.1333333333341</v>
      </c>
      <c r="H59" s="350">
        <v>5389.7333333333345</v>
      </c>
      <c r="I59" s="350">
        <v>5418.2666666666673</v>
      </c>
      <c r="J59" s="350">
        <v>5470.5333333333347</v>
      </c>
      <c r="K59" s="349">
        <v>5366</v>
      </c>
      <c r="L59" s="349">
        <v>5285.2</v>
      </c>
      <c r="M59" s="349">
        <v>0.16225000000000001</v>
      </c>
      <c r="N59" s="1"/>
      <c r="O59" s="1"/>
    </row>
    <row r="60" spans="1:15" ht="12.75" customHeight="1">
      <c r="A60" s="30">
        <v>50</v>
      </c>
      <c r="B60" s="378" t="s">
        <v>65</v>
      </c>
      <c r="C60" s="349">
        <v>7082.45</v>
      </c>
      <c r="D60" s="350">
        <v>7064.1500000000005</v>
      </c>
      <c r="E60" s="350">
        <v>7000.3000000000011</v>
      </c>
      <c r="F60" s="350">
        <v>6918.1500000000005</v>
      </c>
      <c r="G60" s="350">
        <v>6854.3000000000011</v>
      </c>
      <c r="H60" s="350">
        <v>7146.3000000000011</v>
      </c>
      <c r="I60" s="350">
        <v>7210.1500000000015</v>
      </c>
      <c r="J60" s="350">
        <v>7292.3000000000011</v>
      </c>
      <c r="K60" s="349">
        <v>7128</v>
      </c>
      <c r="L60" s="349">
        <v>6982</v>
      </c>
      <c r="M60" s="349">
        <v>9.0361600000000006</v>
      </c>
      <c r="N60" s="1"/>
      <c r="O60" s="1"/>
    </row>
    <row r="61" spans="1:15" ht="12.75" customHeight="1">
      <c r="A61" s="30">
        <v>51</v>
      </c>
      <c r="B61" s="378" t="s">
        <v>315</v>
      </c>
      <c r="C61" s="349">
        <v>3051.95</v>
      </c>
      <c r="D61" s="350">
        <v>3051.9500000000003</v>
      </c>
      <c r="E61" s="350">
        <v>3012.0000000000005</v>
      </c>
      <c r="F61" s="350">
        <v>2972.05</v>
      </c>
      <c r="G61" s="350">
        <v>2932.1000000000004</v>
      </c>
      <c r="H61" s="350">
        <v>3091.9000000000005</v>
      </c>
      <c r="I61" s="350">
        <v>3131.8500000000004</v>
      </c>
      <c r="J61" s="350">
        <v>3171.8000000000006</v>
      </c>
      <c r="K61" s="349">
        <v>3091.9</v>
      </c>
      <c r="L61" s="349">
        <v>3012</v>
      </c>
      <c r="M61" s="349">
        <v>0.59419</v>
      </c>
      <c r="N61" s="1"/>
      <c r="O61" s="1"/>
    </row>
    <row r="62" spans="1:15" ht="12.75" customHeight="1">
      <c r="A62" s="30">
        <v>52</v>
      </c>
      <c r="B62" s="378" t="s">
        <v>66</v>
      </c>
      <c r="C62" s="349">
        <v>2005.7</v>
      </c>
      <c r="D62" s="350">
        <v>2014.4833333333333</v>
      </c>
      <c r="E62" s="350">
        <v>1971.9666666666667</v>
      </c>
      <c r="F62" s="350">
        <v>1938.2333333333333</v>
      </c>
      <c r="G62" s="350">
        <v>1895.7166666666667</v>
      </c>
      <c r="H62" s="350">
        <v>2048.2166666666667</v>
      </c>
      <c r="I62" s="350">
        <v>2090.7333333333336</v>
      </c>
      <c r="J62" s="350">
        <v>2124.4666666666667</v>
      </c>
      <c r="K62" s="349">
        <v>2057</v>
      </c>
      <c r="L62" s="349">
        <v>1980.75</v>
      </c>
      <c r="M62" s="349">
        <v>7.4723199999999999</v>
      </c>
      <c r="N62" s="1"/>
      <c r="O62" s="1"/>
    </row>
    <row r="63" spans="1:15" ht="12.75" customHeight="1">
      <c r="A63" s="30">
        <v>53</v>
      </c>
      <c r="B63" s="378" t="s">
        <v>316</v>
      </c>
      <c r="C63" s="349">
        <v>406.55</v>
      </c>
      <c r="D63" s="350">
        <v>409.41666666666669</v>
      </c>
      <c r="E63" s="350">
        <v>401.53333333333336</v>
      </c>
      <c r="F63" s="350">
        <v>396.51666666666665</v>
      </c>
      <c r="G63" s="350">
        <v>388.63333333333333</v>
      </c>
      <c r="H63" s="350">
        <v>414.43333333333339</v>
      </c>
      <c r="I63" s="350">
        <v>422.31666666666672</v>
      </c>
      <c r="J63" s="350">
        <v>427.33333333333343</v>
      </c>
      <c r="K63" s="349">
        <v>417.3</v>
      </c>
      <c r="L63" s="349">
        <v>404.4</v>
      </c>
      <c r="M63" s="349">
        <v>12.38372</v>
      </c>
      <c r="N63" s="1"/>
      <c r="O63" s="1"/>
    </row>
    <row r="64" spans="1:15" ht="12.75" customHeight="1">
      <c r="A64" s="30">
        <v>54</v>
      </c>
      <c r="B64" s="378" t="s">
        <v>67</v>
      </c>
      <c r="C64" s="349">
        <v>321.95</v>
      </c>
      <c r="D64" s="350">
        <v>323.41666666666669</v>
      </c>
      <c r="E64" s="350">
        <v>319.33333333333337</v>
      </c>
      <c r="F64" s="350">
        <v>316.7166666666667</v>
      </c>
      <c r="G64" s="350">
        <v>312.63333333333338</v>
      </c>
      <c r="H64" s="350">
        <v>326.03333333333336</v>
      </c>
      <c r="I64" s="350">
        <v>330.11666666666673</v>
      </c>
      <c r="J64" s="350">
        <v>332.73333333333335</v>
      </c>
      <c r="K64" s="349">
        <v>327.5</v>
      </c>
      <c r="L64" s="349">
        <v>320.8</v>
      </c>
      <c r="M64" s="349">
        <v>45.356830000000002</v>
      </c>
      <c r="N64" s="1"/>
      <c r="O64" s="1"/>
    </row>
    <row r="65" spans="1:15" ht="12.75" customHeight="1">
      <c r="A65" s="30">
        <v>55</v>
      </c>
      <c r="B65" s="378" t="s">
        <v>68</v>
      </c>
      <c r="C65" s="349">
        <v>105.7</v>
      </c>
      <c r="D65" s="350">
        <v>106.46666666666665</v>
      </c>
      <c r="E65" s="350">
        <v>104.63333333333331</v>
      </c>
      <c r="F65" s="350">
        <v>103.56666666666666</v>
      </c>
      <c r="G65" s="350">
        <v>101.73333333333332</v>
      </c>
      <c r="H65" s="350">
        <v>107.5333333333333</v>
      </c>
      <c r="I65" s="350">
        <v>109.36666666666665</v>
      </c>
      <c r="J65" s="350">
        <v>110.43333333333329</v>
      </c>
      <c r="K65" s="349">
        <v>108.3</v>
      </c>
      <c r="L65" s="349">
        <v>105.4</v>
      </c>
      <c r="M65" s="349">
        <v>299.11158999999998</v>
      </c>
      <c r="N65" s="1"/>
      <c r="O65" s="1"/>
    </row>
    <row r="66" spans="1:15" ht="12.75" customHeight="1">
      <c r="A66" s="30">
        <v>56</v>
      </c>
      <c r="B66" s="378" t="s">
        <v>247</v>
      </c>
      <c r="C66" s="349">
        <v>52.2</v>
      </c>
      <c r="D66" s="350">
        <v>52.65</v>
      </c>
      <c r="E66" s="350">
        <v>51.599999999999994</v>
      </c>
      <c r="F66" s="350">
        <v>50.999999999999993</v>
      </c>
      <c r="G66" s="350">
        <v>49.949999999999989</v>
      </c>
      <c r="H66" s="350">
        <v>53.25</v>
      </c>
      <c r="I66" s="350">
        <v>54.3</v>
      </c>
      <c r="J66" s="350">
        <v>54.900000000000006</v>
      </c>
      <c r="K66" s="349">
        <v>53.7</v>
      </c>
      <c r="L66" s="349">
        <v>52.05</v>
      </c>
      <c r="M66" s="349">
        <v>45.286929999999998</v>
      </c>
      <c r="N66" s="1"/>
      <c r="O66" s="1"/>
    </row>
    <row r="67" spans="1:15" ht="12.75" customHeight="1">
      <c r="A67" s="30">
        <v>57</v>
      </c>
      <c r="B67" s="378" t="s">
        <v>310</v>
      </c>
      <c r="C67" s="349">
        <v>2799.35</v>
      </c>
      <c r="D67" s="350">
        <v>2814.2666666666664</v>
      </c>
      <c r="E67" s="350">
        <v>2780.583333333333</v>
      </c>
      <c r="F67" s="350">
        <v>2761.8166666666666</v>
      </c>
      <c r="G67" s="350">
        <v>2728.1333333333332</v>
      </c>
      <c r="H67" s="350">
        <v>2833.0333333333328</v>
      </c>
      <c r="I67" s="350">
        <v>2866.7166666666662</v>
      </c>
      <c r="J67" s="350">
        <v>2885.4833333333327</v>
      </c>
      <c r="K67" s="349">
        <v>2847.95</v>
      </c>
      <c r="L67" s="349">
        <v>2795.5</v>
      </c>
      <c r="M67" s="349">
        <v>0.1789</v>
      </c>
      <c r="N67" s="1"/>
      <c r="O67" s="1"/>
    </row>
    <row r="68" spans="1:15" ht="12.75" customHeight="1">
      <c r="A68" s="30">
        <v>58</v>
      </c>
      <c r="B68" s="378" t="s">
        <v>69</v>
      </c>
      <c r="C68" s="349">
        <v>1908.2</v>
      </c>
      <c r="D68" s="350">
        <v>1914.5500000000002</v>
      </c>
      <c r="E68" s="350">
        <v>1889.2000000000003</v>
      </c>
      <c r="F68" s="350">
        <v>1870.2</v>
      </c>
      <c r="G68" s="350">
        <v>1844.8500000000001</v>
      </c>
      <c r="H68" s="350">
        <v>1933.5500000000004</v>
      </c>
      <c r="I68" s="350">
        <v>1958.9000000000003</v>
      </c>
      <c r="J68" s="350">
        <v>1977.9000000000005</v>
      </c>
      <c r="K68" s="349">
        <v>1939.9</v>
      </c>
      <c r="L68" s="349">
        <v>1895.55</v>
      </c>
      <c r="M68" s="349">
        <v>2.5864199999999999</v>
      </c>
      <c r="N68" s="1"/>
      <c r="O68" s="1"/>
    </row>
    <row r="69" spans="1:15" ht="12.75" customHeight="1">
      <c r="A69" s="30">
        <v>59</v>
      </c>
      <c r="B69" s="378" t="s">
        <v>318</v>
      </c>
      <c r="C69" s="349">
        <v>4494.95</v>
      </c>
      <c r="D69" s="350">
        <v>4522.1500000000005</v>
      </c>
      <c r="E69" s="350">
        <v>4452.5000000000009</v>
      </c>
      <c r="F69" s="350">
        <v>4410.05</v>
      </c>
      <c r="G69" s="350">
        <v>4340.4000000000005</v>
      </c>
      <c r="H69" s="350">
        <v>4564.6000000000013</v>
      </c>
      <c r="I69" s="350">
        <v>4634.2500000000009</v>
      </c>
      <c r="J69" s="350">
        <v>4676.7000000000016</v>
      </c>
      <c r="K69" s="349">
        <v>4591.8</v>
      </c>
      <c r="L69" s="349">
        <v>4479.7</v>
      </c>
      <c r="M69" s="349">
        <v>0.43067</v>
      </c>
      <c r="N69" s="1"/>
      <c r="O69" s="1"/>
    </row>
    <row r="70" spans="1:15" ht="12.75" customHeight="1">
      <c r="A70" s="30">
        <v>60</v>
      </c>
      <c r="B70" s="378" t="s">
        <v>248</v>
      </c>
      <c r="C70" s="349">
        <v>1012.7</v>
      </c>
      <c r="D70" s="350">
        <v>1018.7333333333335</v>
      </c>
      <c r="E70" s="350">
        <v>1002.5666666666668</v>
      </c>
      <c r="F70" s="350">
        <v>992.43333333333339</v>
      </c>
      <c r="G70" s="350">
        <v>976.26666666666677</v>
      </c>
      <c r="H70" s="350">
        <v>1028.8666666666668</v>
      </c>
      <c r="I70" s="350">
        <v>1045.0333333333338</v>
      </c>
      <c r="J70" s="350">
        <v>1055.166666666667</v>
      </c>
      <c r="K70" s="349">
        <v>1034.9000000000001</v>
      </c>
      <c r="L70" s="349">
        <v>1008.6</v>
      </c>
      <c r="M70" s="349">
        <v>0.33224999999999999</v>
      </c>
      <c r="N70" s="1"/>
      <c r="O70" s="1"/>
    </row>
    <row r="71" spans="1:15" ht="12.75" customHeight="1">
      <c r="A71" s="30">
        <v>61</v>
      </c>
      <c r="B71" s="378" t="s">
        <v>319</v>
      </c>
      <c r="C71" s="349">
        <v>475.3</v>
      </c>
      <c r="D71" s="350">
        <v>471.83333333333331</v>
      </c>
      <c r="E71" s="350">
        <v>463.56666666666661</v>
      </c>
      <c r="F71" s="350">
        <v>451.83333333333331</v>
      </c>
      <c r="G71" s="350">
        <v>443.56666666666661</v>
      </c>
      <c r="H71" s="350">
        <v>483.56666666666661</v>
      </c>
      <c r="I71" s="350">
        <v>491.83333333333337</v>
      </c>
      <c r="J71" s="350">
        <v>503.56666666666661</v>
      </c>
      <c r="K71" s="349">
        <v>480.1</v>
      </c>
      <c r="L71" s="349">
        <v>460.1</v>
      </c>
      <c r="M71" s="349">
        <v>5.92563</v>
      </c>
      <c r="N71" s="1"/>
      <c r="O71" s="1"/>
    </row>
    <row r="72" spans="1:15" ht="12.75" customHeight="1">
      <c r="A72" s="30">
        <v>62</v>
      </c>
      <c r="B72" s="378" t="s">
        <v>71</v>
      </c>
      <c r="C72" s="349">
        <v>201</v>
      </c>
      <c r="D72" s="350">
        <v>201.36666666666665</v>
      </c>
      <c r="E72" s="350">
        <v>198.08333333333329</v>
      </c>
      <c r="F72" s="350">
        <v>195.16666666666663</v>
      </c>
      <c r="G72" s="350">
        <v>191.88333333333327</v>
      </c>
      <c r="H72" s="350">
        <v>204.2833333333333</v>
      </c>
      <c r="I72" s="350">
        <v>207.56666666666666</v>
      </c>
      <c r="J72" s="350">
        <v>210.48333333333332</v>
      </c>
      <c r="K72" s="349">
        <v>204.65</v>
      </c>
      <c r="L72" s="349">
        <v>198.45</v>
      </c>
      <c r="M72" s="349">
        <v>63.88823</v>
      </c>
      <c r="N72" s="1"/>
      <c r="O72" s="1"/>
    </row>
    <row r="73" spans="1:15" ht="12.75" customHeight="1">
      <c r="A73" s="30">
        <v>63</v>
      </c>
      <c r="B73" s="378" t="s">
        <v>311</v>
      </c>
      <c r="C73" s="349">
        <v>1730.55</v>
      </c>
      <c r="D73" s="350">
        <v>1737.4166666666667</v>
      </c>
      <c r="E73" s="350">
        <v>1721.1333333333334</v>
      </c>
      <c r="F73" s="350">
        <v>1711.7166666666667</v>
      </c>
      <c r="G73" s="350">
        <v>1695.4333333333334</v>
      </c>
      <c r="H73" s="350">
        <v>1746.8333333333335</v>
      </c>
      <c r="I73" s="350">
        <v>1763.1166666666668</v>
      </c>
      <c r="J73" s="350">
        <v>1772.5333333333335</v>
      </c>
      <c r="K73" s="349">
        <v>1753.7</v>
      </c>
      <c r="L73" s="349">
        <v>1728</v>
      </c>
      <c r="M73" s="349">
        <v>1.7496400000000001</v>
      </c>
      <c r="N73" s="1"/>
      <c r="O73" s="1"/>
    </row>
    <row r="74" spans="1:15" ht="12.75" customHeight="1">
      <c r="A74" s="30">
        <v>64</v>
      </c>
      <c r="B74" s="378" t="s">
        <v>72</v>
      </c>
      <c r="C74" s="349">
        <v>725.6</v>
      </c>
      <c r="D74" s="350">
        <v>724.79999999999984</v>
      </c>
      <c r="E74" s="350">
        <v>717.59999999999968</v>
      </c>
      <c r="F74" s="350">
        <v>709.5999999999998</v>
      </c>
      <c r="G74" s="350">
        <v>702.39999999999964</v>
      </c>
      <c r="H74" s="350">
        <v>732.79999999999973</v>
      </c>
      <c r="I74" s="350">
        <v>739.99999999999977</v>
      </c>
      <c r="J74" s="350">
        <v>747.99999999999977</v>
      </c>
      <c r="K74" s="349">
        <v>732</v>
      </c>
      <c r="L74" s="349">
        <v>716.8</v>
      </c>
      <c r="M74" s="349">
        <v>3.1518299999999999</v>
      </c>
      <c r="N74" s="1"/>
      <c r="O74" s="1"/>
    </row>
    <row r="75" spans="1:15" ht="12.75" customHeight="1">
      <c r="A75" s="30">
        <v>65</v>
      </c>
      <c r="B75" s="378" t="s">
        <v>73</v>
      </c>
      <c r="C75" s="349">
        <v>703.9</v>
      </c>
      <c r="D75" s="350">
        <v>710.65</v>
      </c>
      <c r="E75" s="350">
        <v>693.3</v>
      </c>
      <c r="F75" s="350">
        <v>682.69999999999993</v>
      </c>
      <c r="G75" s="350">
        <v>665.34999999999991</v>
      </c>
      <c r="H75" s="350">
        <v>721.25</v>
      </c>
      <c r="I75" s="350">
        <v>738.60000000000014</v>
      </c>
      <c r="J75" s="350">
        <v>749.2</v>
      </c>
      <c r="K75" s="349">
        <v>728</v>
      </c>
      <c r="L75" s="349">
        <v>700.05</v>
      </c>
      <c r="M75" s="349">
        <v>14.18393</v>
      </c>
      <c r="N75" s="1"/>
      <c r="O75" s="1"/>
    </row>
    <row r="76" spans="1:15" ht="12.75" customHeight="1">
      <c r="A76" s="30">
        <v>66</v>
      </c>
      <c r="B76" s="378" t="s">
        <v>320</v>
      </c>
      <c r="C76" s="349">
        <v>12781.8</v>
      </c>
      <c r="D76" s="350">
        <v>12690.6</v>
      </c>
      <c r="E76" s="350">
        <v>12331.2</v>
      </c>
      <c r="F76" s="350">
        <v>11880.6</v>
      </c>
      <c r="G76" s="350">
        <v>11521.2</v>
      </c>
      <c r="H76" s="350">
        <v>13141.2</v>
      </c>
      <c r="I76" s="350">
        <v>13500.599999999999</v>
      </c>
      <c r="J76" s="350">
        <v>13951.2</v>
      </c>
      <c r="K76" s="349">
        <v>13050</v>
      </c>
      <c r="L76" s="349">
        <v>12240</v>
      </c>
      <c r="M76" s="349">
        <v>3.7530000000000001E-2</v>
      </c>
      <c r="N76" s="1"/>
      <c r="O76" s="1"/>
    </row>
    <row r="77" spans="1:15" ht="12.75" customHeight="1">
      <c r="A77" s="30">
        <v>67</v>
      </c>
      <c r="B77" s="378" t="s">
        <v>75</v>
      </c>
      <c r="C77" s="349">
        <v>717</v>
      </c>
      <c r="D77" s="350">
        <v>719.83333333333337</v>
      </c>
      <c r="E77" s="350">
        <v>712.16666666666674</v>
      </c>
      <c r="F77" s="350">
        <v>707.33333333333337</v>
      </c>
      <c r="G77" s="350">
        <v>699.66666666666674</v>
      </c>
      <c r="H77" s="350">
        <v>724.66666666666674</v>
      </c>
      <c r="I77" s="350">
        <v>732.33333333333348</v>
      </c>
      <c r="J77" s="350">
        <v>737.16666666666674</v>
      </c>
      <c r="K77" s="349">
        <v>727.5</v>
      </c>
      <c r="L77" s="349">
        <v>715</v>
      </c>
      <c r="M77" s="349">
        <v>51.077080000000002</v>
      </c>
      <c r="N77" s="1"/>
      <c r="O77" s="1"/>
    </row>
    <row r="78" spans="1:15" ht="12.75" customHeight="1">
      <c r="A78" s="30">
        <v>68</v>
      </c>
      <c r="B78" s="378" t="s">
        <v>76</v>
      </c>
      <c r="C78" s="349">
        <v>54.25</v>
      </c>
      <c r="D78" s="350">
        <v>54.9</v>
      </c>
      <c r="E78" s="350">
        <v>53.449999999999996</v>
      </c>
      <c r="F78" s="350">
        <v>52.65</v>
      </c>
      <c r="G78" s="350">
        <v>51.199999999999996</v>
      </c>
      <c r="H78" s="350">
        <v>55.699999999999996</v>
      </c>
      <c r="I78" s="350">
        <v>57.15</v>
      </c>
      <c r="J78" s="350">
        <v>57.949999999999996</v>
      </c>
      <c r="K78" s="349">
        <v>56.35</v>
      </c>
      <c r="L78" s="349">
        <v>54.1</v>
      </c>
      <c r="M78" s="349">
        <v>459.00731000000002</v>
      </c>
      <c r="N78" s="1"/>
      <c r="O78" s="1"/>
    </row>
    <row r="79" spans="1:15" ht="12.75" customHeight="1">
      <c r="A79" s="30">
        <v>69</v>
      </c>
      <c r="B79" s="378" t="s">
        <v>77</v>
      </c>
      <c r="C79" s="349">
        <v>395.7</v>
      </c>
      <c r="D79" s="350">
        <v>398.25</v>
      </c>
      <c r="E79" s="350">
        <v>390.75</v>
      </c>
      <c r="F79" s="350">
        <v>385.8</v>
      </c>
      <c r="G79" s="350">
        <v>378.3</v>
      </c>
      <c r="H79" s="350">
        <v>403.2</v>
      </c>
      <c r="I79" s="350">
        <v>410.7</v>
      </c>
      <c r="J79" s="350">
        <v>415.65</v>
      </c>
      <c r="K79" s="349">
        <v>405.75</v>
      </c>
      <c r="L79" s="349">
        <v>393.3</v>
      </c>
      <c r="M79" s="349">
        <v>11.31202</v>
      </c>
      <c r="N79" s="1"/>
      <c r="O79" s="1"/>
    </row>
    <row r="80" spans="1:15" ht="12.75" customHeight="1">
      <c r="A80" s="30">
        <v>70</v>
      </c>
      <c r="B80" s="378" t="s">
        <v>321</v>
      </c>
      <c r="C80" s="349">
        <v>1158.95</v>
      </c>
      <c r="D80" s="350">
        <v>1161.0166666666667</v>
      </c>
      <c r="E80" s="350">
        <v>1149.8333333333333</v>
      </c>
      <c r="F80" s="350">
        <v>1140.7166666666667</v>
      </c>
      <c r="G80" s="350">
        <v>1129.5333333333333</v>
      </c>
      <c r="H80" s="350">
        <v>1170.1333333333332</v>
      </c>
      <c r="I80" s="350">
        <v>1181.3166666666666</v>
      </c>
      <c r="J80" s="350">
        <v>1190.4333333333332</v>
      </c>
      <c r="K80" s="349">
        <v>1172.2</v>
      </c>
      <c r="L80" s="349">
        <v>1151.9000000000001</v>
      </c>
      <c r="M80" s="349">
        <v>0.76846999999999999</v>
      </c>
      <c r="N80" s="1"/>
      <c r="O80" s="1"/>
    </row>
    <row r="81" spans="1:15" ht="12.75" customHeight="1">
      <c r="A81" s="30">
        <v>71</v>
      </c>
      <c r="B81" s="378" t="s">
        <v>323</v>
      </c>
      <c r="C81" s="349">
        <v>6423.7</v>
      </c>
      <c r="D81" s="350">
        <v>6442.2166666666672</v>
      </c>
      <c r="E81" s="350">
        <v>6344.4833333333345</v>
      </c>
      <c r="F81" s="350">
        <v>6265.2666666666673</v>
      </c>
      <c r="G81" s="350">
        <v>6167.5333333333347</v>
      </c>
      <c r="H81" s="350">
        <v>6521.4333333333343</v>
      </c>
      <c r="I81" s="350">
        <v>6619.1666666666679</v>
      </c>
      <c r="J81" s="350">
        <v>6698.3833333333341</v>
      </c>
      <c r="K81" s="349">
        <v>6539.95</v>
      </c>
      <c r="L81" s="349">
        <v>6363</v>
      </c>
      <c r="M81" s="349">
        <v>4.9399999999999999E-2</v>
      </c>
      <c r="N81" s="1"/>
      <c r="O81" s="1"/>
    </row>
    <row r="82" spans="1:15" ht="12.75" customHeight="1">
      <c r="A82" s="30">
        <v>72</v>
      </c>
      <c r="B82" s="378" t="s">
        <v>324</v>
      </c>
      <c r="C82" s="349">
        <v>1078.4000000000001</v>
      </c>
      <c r="D82" s="350">
        <v>1091.6333333333334</v>
      </c>
      <c r="E82" s="350">
        <v>1049.2666666666669</v>
      </c>
      <c r="F82" s="350">
        <v>1020.1333333333334</v>
      </c>
      <c r="G82" s="350">
        <v>977.76666666666688</v>
      </c>
      <c r="H82" s="350">
        <v>1120.7666666666669</v>
      </c>
      <c r="I82" s="350">
        <v>1163.1333333333332</v>
      </c>
      <c r="J82" s="350">
        <v>1192.2666666666669</v>
      </c>
      <c r="K82" s="349">
        <v>1134</v>
      </c>
      <c r="L82" s="349">
        <v>1062.5</v>
      </c>
      <c r="M82" s="349">
        <v>3.6021299999999998</v>
      </c>
      <c r="N82" s="1"/>
      <c r="O82" s="1"/>
    </row>
    <row r="83" spans="1:15" ht="12.75" customHeight="1">
      <c r="A83" s="30">
        <v>73</v>
      </c>
      <c r="B83" s="378" t="s">
        <v>78</v>
      </c>
      <c r="C83" s="349">
        <v>16003</v>
      </c>
      <c r="D83" s="350">
        <v>16015.316666666666</v>
      </c>
      <c r="E83" s="350">
        <v>15887.683333333331</v>
      </c>
      <c r="F83" s="350">
        <v>15772.366666666665</v>
      </c>
      <c r="G83" s="350">
        <v>15644.73333333333</v>
      </c>
      <c r="H83" s="350">
        <v>16130.633333333331</v>
      </c>
      <c r="I83" s="350">
        <v>16258.266666666666</v>
      </c>
      <c r="J83" s="350">
        <v>16373.583333333332</v>
      </c>
      <c r="K83" s="349">
        <v>16142.95</v>
      </c>
      <c r="L83" s="349">
        <v>15900</v>
      </c>
      <c r="M83" s="349">
        <v>0.18032999999999999</v>
      </c>
      <c r="N83" s="1"/>
      <c r="O83" s="1"/>
    </row>
    <row r="84" spans="1:15" ht="12.75" customHeight="1">
      <c r="A84" s="30">
        <v>74</v>
      </c>
      <c r="B84" s="378" t="s">
        <v>80</v>
      </c>
      <c r="C84" s="349">
        <v>373</v>
      </c>
      <c r="D84" s="350">
        <v>373.75</v>
      </c>
      <c r="E84" s="350">
        <v>370.25</v>
      </c>
      <c r="F84" s="350">
        <v>367.5</v>
      </c>
      <c r="G84" s="350">
        <v>364</v>
      </c>
      <c r="H84" s="350">
        <v>376.5</v>
      </c>
      <c r="I84" s="350">
        <v>380</v>
      </c>
      <c r="J84" s="350">
        <v>382.75</v>
      </c>
      <c r="K84" s="349">
        <v>377.25</v>
      </c>
      <c r="L84" s="349">
        <v>371</v>
      </c>
      <c r="M84" s="349">
        <v>26.121600000000001</v>
      </c>
      <c r="N84" s="1"/>
      <c r="O84" s="1"/>
    </row>
    <row r="85" spans="1:15" ht="12.75" customHeight="1">
      <c r="A85" s="30">
        <v>75</v>
      </c>
      <c r="B85" s="378" t="s">
        <v>325</v>
      </c>
      <c r="C85" s="349">
        <v>499.25</v>
      </c>
      <c r="D85" s="350">
        <v>498.75</v>
      </c>
      <c r="E85" s="350">
        <v>489.75</v>
      </c>
      <c r="F85" s="350">
        <v>480.25</v>
      </c>
      <c r="G85" s="350">
        <v>471.25</v>
      </c>
      <c r="H85" s="350">
        <v>508.25</v>
      </c>
      <c r="I85" s="350">
        <v>517.25</v>
      </c>
      <c r="J85" s="350">
        <v>526.75</v>
      </c>
      <c r="K85" s="349">
        <v>507.75</v>
      </c>
      <c r="L85" s="349">
        <v>489.25</v>
      </c>
      <c r="M85" s="349">
        <v>3.5061200000000001</v>
      </c>
      <c r="N85" s="1"/>
      <c r="O85" s="1"/>
    </row>
    <row r="86" spans="1:15" ht="12.75" customHeight="1">
      <c r="A86" s="30">
        <v>76</v>
      </c>
      <c r="B86" s="378" t="s">
        <v>81</v>
      </c>
      <c r="C86" s="349">
        <v>3464.1</v>
      </c>
      <c r="D86" s="350">
        <v>3459.0333333333333</v>
      </c>
      <c r="E86" s="350">
        <v>3435.0666666666666</v>
      </c>
      <c r="F86" s="350">
        <v>3406.0333333333333</v>
      </c>
      <c r="G86" s="350">
        <v>3382.0666666666666</v>
      </c>
      <c r="H86" s="350">
        <v>3488.0666666666666</v>
      </c>
      <c r="I86" s="350">
        <v>3512.0333333333328</v>
      </c>
      <c r="J86" s="350">
        <v>3541.0666666666666</v>
      </c>
      <c r="K86" s="349">
        <v>3483</v>
      </c>
      <c r="L86" s="349">
        <v>3430</v>
      </c>
      <c r="M86" s="349">
        <v>1.7336199999999999</v>
      </c>
      <c r="N86" s="1"/>
      <c r="O86" s="1"/>
    </row>
    <row r="87" spans="1:15" ht="12.75" customHeight="1">
      <c r="A87" s="30">
        <v>77</v>
      </c>
      <c r="B87" s="378" t="s">
        <v>312</v>
      </c>
      <c r="C87" s="349">
        <v>2282.6999999999998</v>
      </c>
      <c r="D87" s="350">
        <v>2287.9</v>
      </c>
      <c r="E87" s="350">
        <v>2231.8000000000002</v>
      </c>
      <c r="F87" s="350">
        <v>2180.9</v>
      </c>
      <c r="G87" s="350">
        <v>2124.8000000000002</v>
      </c>
      <c r="H87" s="350">
        <v>2338.8000000000002</v>
      </c>
      <c r="I87" s="350">
        <v>2394.8999999999996</v>
      </c>
      <c r="J87" s="350">
        <v>2445.8000000000002</v>
      </c>
      <c r="K87" s="349">
        <v>2344</v>
      </c>
      <c r="L87" s="349">
        <v>2237</v>
      </c>
      <c r="M87" s="349">
        <v>23.423400000000001</v>
      </c>
      <c r="N87" s="1"/>
      <c r="O87" s="1"/>
    </row>
    <row r="88" spans="1:15" ht="12.75" customHeight="1">
      <c r="A88" s="30">
        <v>78</v>
      </c>
      <c r="B88" s="378" t="s">
        <v>322</v>
      </c>
      <c r="C88" s="349">
        <v>439.85</v>
      </c>
      <c r="D88" s="350">
        <v>441.7166666666667</v>
      </c>
      <c r="E88" s="350">
        <v>433.73333333333341</v>
      </c>
      <c r="F88" s="350">
        <v>427.61666666666673</v>
      </c>
      <c r="G88" s="350">
        <v>419.63333333333344</v>
      </c>
      <c r="H88" s="350">
        <v>447.83333333333337</v>
      </c>
      <c r="I88" s="350">
        <v>455.81666666666672</v>
      </c>
      <c r="J88" s="350">
        <v>461.93333333333334</v>
      </c>
      <c r="K88" s="349">
        <v>449.7</v>
      </c>
      <c r="L88" s="349">
        <v>435.6</v>
      </c>
      <c r="M88" s="349">
        <v>14.401999999999999</v>
      </c>
      <c r="N88" s="1"/>
      <c r="O88" s="1"/>
    </row>
    <row r="89" spans="1:15" ht="12.75" customHeight="1">
      <c r="A89" s="30">
        <v>79</v>
      </c>
      <c r="B89" s="378" t="s">
        <v>326</v>
      </c>
      <c r="C89" s="349" t="e">
        <v>#N/A</v>
      </c>
      <c r="D89" s="350" t="e">
        <v>#N/A</v>
      </c>
      <c r="E89" s="350" t="e">
        <v>#N/A</v>
      </c>
      <c r="F89" s="350" t="e">
        <v>#N/A</v>
      </c>
      <c r="G89" s="350" t="e">
        <v>#N/A</v>
      </c>
      <c r="H89" s="350" t="e">
        <v>#N/A</v>
      </c>
      <c r="I89" s="350" t="e">
        <v>#N/A</v>
      </c>
      <c r="J89" s="350" t="e">
        <v>#N/A</v>
      </c>
      <c r="K89" s="349" t="e">
        <v>#N/A</v>
      </c>
      <c r="L89" s="349" t="e">
        <v>#N/A</v>
      </c>
      <c r="M89" s="349" t="e">
        <v>#N/A</v>
      </c>
      <c r="N89" s="1"/>
      <c r="O89" s="1"/>
    </row>
    <row r="90" spans="1:15" ht="12.75" customHeight="1">
      <c r="A90" s="30">
        <v>80</v>
      </c>
      <c r="B90" s="378" t="s">
        <v>82</v>
      </c>
      <c r="C90" s="349">
        <v>382.9</v>
      </c>
      <c r="D90" s="350">
        <v>383.7833333333333</v>
      </c>
      <c r="E90" s="350">
        <v>380.21666666666658</v>
      </c>
      <c r="F90" s="350">
        <v>377.5333333333333</v>
      </c>
      <c r="G90" s="350">
        <v>373.96666666666658</v>
      </c>
      <c r="H90" s="350">
        <v>386.46666666666658</v>
      </c>
      <c r="I90" s="350">
        <v>390.0333333333333</v>
      </c>
      <c r="J90" s="350">
        <v>392.71666666666658</v>
      </c>
      <c r="K90" s="349">
        <v>387.35</v>
      </c>
      <c r="L90" s="349">
        <v>381.1</v>
      </c>
      <c r="M90" s="349">
        <v>9.3375699999999995</v>
      </c>
      <c r="N90" s="1"/>
      <c r="O90" s="1"/>
    </row>
    <row r="91" spans="1:15" ht="12.75" customHeight="1">
      <c r="A91" s="30">
        <v>81</v>
      </c>
      <c r="B91" s="378" t="s">
        <v>344</v>
      </c>
      <c r="C91" s="349">
        <v>2493.35</v>
      </c>
      <c r="D91" s="350">
        <v>2521.4500000000003</v>
      </c>
      <c r="E91" s="350">
        <v>2453.9000000000005</v>
      </c>
      <c r="F91" s="350">
        <v>2414.4500000000003</v>
      </c>
      <c r="G91" s="350">
        <v>2346.9000000000005</v>
      </c>
      <c r="H91" s="350">
        <v>2560.9000000000005</v>
      </c>
      <c r="I91" s="350">
        <v>2628.4500000000007</v>
      </c>
      <c r="J91" s="350">
        <v>2667.9000000000005</v>
      </c>
      <c r="K91" s="349">
        <v>2589</v>
      </c>
      <c r="L91" s="349">
        <v>2482</v>
      </c>
      <c r="M91" s="349">
        <v>1.61337</v>
      </c>
      <c r="N91" s="1"/>
      <c r="O91" s="1"/>
    </row>
    <row r="92" spans="1:15" ht="12.75" customHeight="1">
      <c r="A92" s="30">
        <v>82</v>
      </c>
      <c r="B92" s="378" t="s">
        <v>83</v>
      </c>
      <c r="C92" s="349">
        <v>239.4</v>
      </c>
      <c r="D92" s="350">
        <v>241.54999999999998</v>
      </c>
      <c r="E92" s="350">
        <v>236.59999999999997</v>
      </c>
      <c r="F92" s="350">
        <v>233.79999999999998</v>
      </c>
      <c r="G92" s="350">
        <v>228.84999999999997</v>
      </c>
      <c r="H92" s="350">
        <v>244.34999999999997</v>
      </c>
      <c r="I92" s="350">
        <v>249.29999999999995</v>
      </c>
      <c r="J92" s="350">
        <v>252.09999999999997</v>
      </c>
      <c r="K92" s="349">
        <v>246.5</v>
      </c>
      <c r="L92" s="349">
        <v>238.75</v>
      </c>
      <c r="M92" s="349">
        <v>72.85051</v>
      </c>
      <c r="N92" s="1"/>
      <c r="O92" s="1"/>
    </row>
    <row r="93" spans="1:15" ht="12.75" customHeight="1">
      <c r="A93" s="30">
        <v>83</v>
      </c>
      <c r="B93" s="378" t="s">
        <v>330</v>
      </c>
      <c r="C93" s="349">
        <v>606.15</v>
      </c>
      <c r="D93" s="350">
        <v>611.63333333333333</v>
      </c>
      <c r="E93" s="350">
        <v>598.41666666666663</v>
      </c>
      <c r="F93" s="350">
        <v>590.68333333333328</v>
      </c>
      <c r="G93" s="350">
        <v>577.46666666666658</v>
      </c>
      <c r="H93" s="350">
        <v>619.36666666666667</v>
      </c>
      <c r="I93" s="350">
        <v>632.58333333333337</v>
      </c>
      <c r="J93" s="350">
        <v>640.31666666666672</v>
      </c>
      <c r="K93" s="349">
        <v>624.85</v>
      </c>
      <c r="L93" s="349">
        <v>603.9</v>
      </c>
      <c r="M93" s="349">
        <v>4.20282</v>
      </c>
      <c r="N93" s="1"/>
      <c r="O93" s="1"/>
    </row>
    <row r="94" spans="1:15" ht="12.75" customHeight="1">
      <c r="A94" s="30">
        <v>84</v>
      </c>
      <c r="B94" s="378" t="s">
        <v>331</v>
      </c>
      <c r="C94" s="349">
        <v>785.45</v>
      </c>
      <c r="D94" s="350">
        <v>783.51666666666677</v>
      </c>
      <c r="E94" s="350">
        <v>777.03333333333353</v>
      </c>
      <c r="F94" s="350">
        <v>768.61666666666679</v>
      </c>
      <c r="G94" s="350">
        <v>762.13333333333355</v>
      </c>
      <c r="H94" s="350">
        <v>791.93333333333351</v>
      </c>
      <c r="I94" s="350">
        <v>798.41666666666686</v>
      </c>
      <c r="J94" s="350">
        <v>806.83333333333348</v>
      </c>
      <c r="K94" s="349">
        <v>790</v>
      </c>
      <c r="L94" s="349">
        <v>775.1</v>
      </c>
      <c r="M94" s="349">
        <v>0.32684000000000002</v>
      </c>
      <c r="N94" s="1"/>
      <c r="O94" s="1"/>
    </row>
    <row r="95" spans="1:15" ht="12.75" customHeight="1">
      <c r="A95" s="30">
        <v>85</v>
      </c>
      <c r="B95" s="378" t="s">
        <v>333</v>
      </c>
      <c r="C95" s="349">
        <v>860.95</v>
      </c>
      <c r="D95" s="350">
        <v>859.68333333333339</v>
      </c>
      <c r="E95" s="350">
        <v>851.31666666666683</v>
      </c>
      <c r="F95" s="350">
        <v>841.68333333333339</v>
      </c>
      <c r="G95" s="350">
        <v>833.31666666666683</v>
      </c>
      <c r="H95" s="350">
        <v>869.31666666666683</v>
      </c>
      <c r="I95" s="350">
        <v>877.68333333333339</v>
      </c>
      <c r="J95" s="350">
        <v>887.31666666666683</v>
      </c>
      <c r="K95" s="349">
        <v>868.05</v>
      </c>
      <c r="L95" s="349">
        <v>850.05</v>
      </c>
      <c r="M95" s="349">
        <v>0.86173999999999995</v>
      </c>
      <c r="N95" s="1"/>
      <c r="O95" s="1"/>
    </row>
    <row r="96" spans="1:15" ht="12.75" customHeight="1">
      <c r="A96" s="30">
        <v>86</v>
      </c>
      <c r="B96" s="378" t="s">
        <v>250</v>
      </c>
      <c r="C96" s="349">
        <v>116.45</v>
      </c>
      <c r="D96" s="350">
        <v>116.73333333333333</v>
      </c>
      <c r="E96" s="350">
        <v>115.71666666666667</v>
      </c>
      <c r="F96" s="350">
        <v>114.98333333333333</v>
      </c>
      <c r="G96" s="350">
        <v>113.96666666666667</v>
      </c>
      <c r="H96" s="350">
        <v>117.46666666666667</v>
      </c>
      <c r="I96" s="350">
        <v>118.48333333333335</v>
      </c>
      <c r="J96" s="350">
        <v>119.21666666666667</v>
      </c>
      <c r="K96" s="349">
        <v>117.75</v>
      </c>
      <c r="L96" s="349">
        <v>116</v>
      </c>
      <c r="M96" s="349">
        <v>5.1778199999999996</v>
      </c>
      <c r="N96" s="1"/>
      <c r="O96" s="1"/>
    </row>
    <row r="97" spans="1:15" ht="12.75" customHeight="1">
      <c r="A97" s="30">
        <v>87</v>
      </c>
      <c r="B97" s="378" t="s">
        <v>327</v>
      </c>
      <c r="C97" s="349">
        <v>461.35</v>
      </c>
      <c r="D97" s="350">
        <v>461.14999999999992</v>
      </c>
      <c r="E97" s="350">
        <v>455.09999999999985</v>
      </c>
      <c r="F97" s="350">
        <v>448.84999999999991</v>
      </c>
      <c r="G97" s="350">
        <v>442.79999999999984</v>
      </c>
      <c r="H97" s="350">
        <v>467.39999999999986</v>
      </c>
      <c r="I97" s="350">
        <v>473.44999999999993</v>
      </c>
      <c r="J97" s="350">
        <v>479.69999999999987</v>
      </c>
      <c r="K97" s="349">
        <v>467.2</v>
      </c>
      <c r="L97" s="349">
        <v>454.9</v>
      </c>
      <c r="M97" s="349">
        <v>10.44102</v>
      </c>
      <c r="N97" s="1"/>
      <c r="O97" s="1"/>
    </row>
    <row r="98" spans="1:15" ht="12.75" customHeight="1">
      <c r="A98" s="30">
        <v>88</v>
      </c>
      <c r="B98" s="378" t="s">
        <v>336</v>
      </c>
      <c r="C98" s="349">
        <v>1478.65</v>
      </c>
      <c r="D98" s="350">
        <v>1487.55</v>
      </c>
      <c r="E98" s="350">
        <v>1466.1</v>
      </c>
      <c r="F98" s="350">
        <v>1453.55</v>
      </c>
      <c r="G98" s="350">
        <v>1432.1</v>
      </c>
      <c r="H98" s="350">
        <v>1500.1</v>
      </c>
      <c r="I98" s="350">
        <v>1521.5500000000002</v>
      </c>
      <c r="J98" s="350">
        <v>1534.1</v>
      </c>
      <c r="K98" s="349">
        <v>1509</v>
      </c>
      <c r="L98" s="349">
        <v>1475</v>
      </c>
      <c r="M98" s="349">
        <v>4.6829700000000001</v>
      </c>
      <c r="N98" s="1"/>
      <c r="O98" s="1"/>
    </row>
    <row r="99" spans="1:15" ht="12.75" customHeight="1">
      <c r="A99" s="30">
        <v>89</v>
      </c>
      <c r="B99" s="378" t="s">
        <v>334</v>
      </c>
      <c r="C99" s="349">
        <v>1038.3499999999999</v>
      </c>
      <c r="D99" s="350">
        <v>1039.8</v>
      </c>
      <c r="E99" s="350">
        <v>1028.6499999999999</v>
      </c>
      <c r="F99" s="350">
        <v>1018.9499999999998</v>
      </c>
      <c r="G99" s="350">
        <v>1007.7999999999997</v>
      </c>
      <c r="H99" s="350">
        <v>1049.5</v>
      </c>
      <c r="I99" s="350">
        <v>1060.6500000000001</v>
      </c>
      <c r="J99" s="350">
        <v>1070.3500000000001</v>
      </c>
      <c r="K99" s="349">
        <v>1050.95</v>
      </c>
      <c r="L99" s="349">
        <v>1030.0999999999999</v>
      </c>
      <c r="M99" s="349">
        <v>0.29715999999999998</v>
      </c>
      <c r="N99" s="1"/>
      <c r="O99" s="1"/>
    </row>
    <row r="100" spans="1:15" ht="12.75" customHeight="1">
      <c r="A100" s="30">
        <v>90</v>
      </c>
      <c r="B100" s="378" t="s">
        <v>335</v>
      </c>
      <c r="C100" s="349">
        <v>20.3</v>
      </c>
      <c r="D100" s="350">
        <v>20.45</v>
      </c>
      <c r="E100" s="350">
        <v>20.099999999999998</v>
      </c>
      <c r="F100" s="350">
        <v>19.899999999999999</v>
      </c>
      <c r="G100" s="350">
        <v>19.549999999999997</v>
      </c>
      <c r="H100" s="350">
        <v>20.65</v>
      </c>
      <c r="I100" s="350">
        <v>21</v>
      </c>
      <c r="J100" s="350">
        <v>21.2</v>
      </c>
      <c r="K100" s="349">
        <v>20.8</v>
      </c>
      <c r="L100" s="349">
        <v>20.25</v>
      </c>
      <c r="M100" s="349">
        <v>14.80503</v>
      </c>
      <c r="N100" s="1"/>
      <c r="O100" s="1"/>
    </row>
    <row r="101" spans="1:15" ht="12.75" customHeight="1">
      <c r="A101" s="30">
        <v>91</v>
      </c>
      <c r="B101" s="378" t="s">
        <v>337</v>
      </c>
      <c r="C101" s="349">
        <v>601.20000000000005</v>
      </c>
      <c r="D101" s="350">
        <v>603.36666666666667</v>
      </c>
      <c r="E101" s="350">
        <v>592.83333333333337</v>
      </c>
      <c r="F101" s="350">
        <v>584.4666666666667</v>
      </c>
      <c r="G101" s="350">
        <v>573.93333333333339</v>
      </c>
      <c r="H101" s="350">
        <v>611.73333333333335</v>
      </c>
      <c r="I101" s="350">
        <v>622.26666666666665</v>
      </c>
      <c r="J101" s="350">
        <v>630.63333333333333</v>
      </c>
      <c r="K101" s="349">
        <v>613.9</v>
      </c>
      <c r="L101" s="349">
        <v>595</v>
      </c>
      <c r="M101" s="349">
        <v>1.58297</v>
      </c>
      <c r="N101" s="1"/>
      <c r="O101" s="1"/>
    </row>
    <row r="102" spans="1:15" ht="12.75" customHeight="1">
      <c r="A102" s="30">
        <v>92</v>
      </c>
      <c r="B102" s="378" t="s">
        <v>338</v>
      </c>
      <c r="C102" s="349">
        <v>802.25</v>
      </c>
      <c r="D102" s="350">
        <v>810.13333333333333</v>
      </c>
      <c r="E102" s="350">
        <v>792.2166666666667</v>
      </c>
      <c r="F102" s="350">
        <v>782.18333333333339</v>
      </c>
      <c r="G102" s="350">
        <v>764.26666666666677</v>
      </c>
      <c r="H102" s="350">
        <v>820.16666666666663</v>
      </c>
      <c r="I102" s="350">
        <v>838.08333333333337</v>
      </c>
      <c r="J102" s="350">
        <v>848.11666666666656</v>
      </c>
      <c r="K102" s="349">
        <v>828.05</v>
      </c>
      <c r="L102" s="349">
        <v>800.1</v>
      </c>
      <c r="M102" s="349">
        <v>1.54742</v>
      </c>
      <c r="N102" s="1"/>
      <c r="O102" s="1"/>
    </row>
    <row r="103" spans="1:15" ht="12.75" customHeight="1">
      <c r="A103" s="30">
        <v>93</v>
      </c>
      <c r="B103" s="378" t="s">
        <v>339</v>
      </c>
      <c r="C103" s="349">
        <v>4309.45</v>
      </c>
      <c r="D103" s="350">
        <v>4325.4666666666662</v>
      </c>
      <c r="E103" s="350">
        <v>4263.9833333333327</v>
      </c>
      <c r="F103" s="350">
        <v>4218.5166666666664</v>
      </c>
      <c r="G103" s="350">
        <v>4157.0333333333328</v>
      </c>
      <c r="H103" s="350">
        <v>4370.9333333333325</v>
      </c>
      <c r="I103" s="350">
        <v>4432.4166666666661</v>
      </c>
      <c r="J103" s="350">
        <v>4477.8833333333323</v>
      </c>
      <c r="K103" s="349">
        <v>4386.95</v>
      </c>
      <c r="L103" s="349">
        <v>4280</v>
      </c>
      <c r="M103" s="349">
        <v>6.6570000000000004E-2</v>
      </c>
      <c r="N103" s="1"/>
      <c r="O103" s="1"/>
    </row>
    <row r="104" spans="1:15" ht="12.75" customHeight="1">
      <c r="A104" s="30">
        <v>94</v>
      </c>
      <c r="B104" s="378" t="s">
        <v>249</v>
      </c>
      <c r="C104" s="349">
        <v>79.099999999999994</v>
      </c>
      <c r="D104" s="350">
        <v>79.499999999999986</v>
      </c>
      <c r="E104" s="350">
        <v>78.199999999999974</v>
      </c>
      <c r="F104" s="350">
        <v>77.299999999999983</v>
      </c>
      <c r="G104" s="350">
        <v>75.999999999999972</v>
      </c>
      <c r="H104" s="350">
        <v>80.399999999999977</v>
      </c>
      <c r="I104" s="350">
        <v>81.699999999999989</v>
      </c>
      <c r="J104" s="350">
        <v>82.59999999999998</v>
      </c>
      <c r="K104" s="349">
        <v>80.8</v>
      </c>
      <c r="L104" s="349">
        <v>78.599999999999994</v>
      </c>
      <c r="M104" s="349">
        <v>18.983879999999999</v>
      </c>
      <c r="N104" s="1"/>
      <c r="O104" s="1"/>
    </row>
    <row r="105" spans="1:15" ht="12.75" customHeight="1">
      <c r="A105" s="30">
        <v>95</v>
      </c>
      <c r="B105" s="378" t="s">
        <v>332</v>
      </c>
      <c r="C105" s="349">
        <v>590.6</v>
      </c>
      <c r="D105" s="350">
        <v>593.15</v>
      </c>
      <c r="E105" s="350">
        <v>587.44999999999993</v>
      </c>
      <c r="F105" s="350">
        <v>584.29999999999995</v>
      </c>
      <c r="G105" s="350">
        <v>578.59999999999991</v>
      </c>
      <c r="H105" s="350">
        <v>596.29999999999995</v>
      </c>
      <c r="I105" s="350">
        <v>602</v>
      </c>
      <c r="J105" s="350">
        <v>605.15</v>
      </c>
      <c r="K105" s="349">
        <v>598.85</v>
      </c>
      <c r="L105" s="349">
        <v>590</v>
      </c>
      <c r="M105" s="349">
        <v>2.2190500000000002</v>
      </c>
      <c r="N105" s="1"/>
      <c r="O105" s="1"/>
    </row>
    <row r="106" spans="1:15" ht="12.75" customHeight="1">
      <c r="A106" s="30">
        <v>96</v>
      </c>
      <c r="B106" s="378" t="s">
        <v>833</v>
      </c>
      <c r="C106" s="349">
        <v>173.35</v>
      </c>
      <c r="D106" s="350">
        <v>171.25</v>
      </c>
      <c r="E106" s="350">
        <v>167.4</v>
      </c>
      <c r="F106" s="350">
        <v>161.45000000000002</v>
      </c>
      <c r="G106" s="350">
        <v>157.60000000000002</v>
      </c>
      <c r="H106" s="350">
        <v>177.2</v>
      </c>
      <c r="I106" s="350">
        <v>181.05</v>
      </c>
      <c r="J106" s="350">
        <v>186.99999999999997</v>
      </c>
      <c r="K106" s="349">
        <v>175.1</v>
      </c>
      <c r="L106" s="349">
        <v>165.3</v>
      </c>
      <c r="M106" s="349">
        <v>9.0602499999999999</v>
      </c>
      <c r="N106" s="1"/>
      <c r="O106" s="1"/>
    </row>
    <row r="107" spans="1:15" ht="12.75" customHeight="1">
      <c r="A107" s="30">
        <v>97</v>
      </c>
      <c r="B107" s="378" t="s">
        <v>340</v>
      </c>
      <c r="C107" s="349">
        <v>245.2</v>
      </c>
      <c r="D107" s="350">
        <v>247.9</v>
      </c>
      <c r="E107" s="350">
        <v>239.60000000000002</v>
      </c>
      <c r="F107" s="350">
        <v>234.00000000000003</v>
      </c>
      <c r="G107" s="350">
        <v>225.70000000000005</v>
      </c>
      <c r="H107" s="350">
        <v>253.5</v>
      </c>
      <c r="I107" s="350">
        <v>261.8</v>
      </c>
      <c r="J107" s="350">
        <v>267.39999999999998</v>
      </c>
      <c r="K107" s="349">
        <v>256.2</v>
      </c>
      <c r="L107" s="349">
        <v>242.3</v>
      </c>
      <c r="M107" s="349">
        <v>3.1161799999999999</v>
      </c>
      <c r="N107" s="1"/>
      <c r="O107" s="1"/>
    </row>
    <row r="108" spans="1:15" ht="12.75" customHeight="1">
      <c r="A108" s="30">
        <v>98</v>
      </c>
      <c r="B108" s="378" t="s">
        <v>341</v>
      </c>
      <c r="C108" s="349">
        <v>393.4</v>
      </c>
      <c r="D108" s="350">
        <v>393.68333333333334</v>
      </c>
      <c r="E108" s="350">
        <v>388.9666666666667</v>
      </c>
      <c r="F108" s="350">
        <v>384.53333333333336</v>
      </c>
      <c r="G108" s="350">
        <v>379.81666666666672</v>
      </c>
      <c r="H108" s="350">
        <v>398.11666666666667</v>
      </c>
      <c r="I108" s="350">
        <v>402.83333333333326</v>
      </c>
      <c r="J108" s="350">
        <v>407.26666666666665</v>
      </c>
      <c r="K108" s="349">
        <v>398.4</v>
      </c>
      <c r="L108" s="349">
        <v>389.25</v>
      </c>
      <c r="M108" s="349">
        <v>17.107859999999999</v>
      </c>
      <c r="N108" s="1"/>
      <c r="O108" s="1"/>
    </row>
    <row r="109" spans="1:15" ht="12.75" customHeight="1">
      <c r="A109" s="30">
        <v>99</v>
      </c>
      <c r="B109" s="378" t="s">
        <v>84</v>
      </c>
      <c r="C109" s="349">
        <v>675.7</v>
      </c>
      <c r="D109" s="350">
        <v>673.85</v>
      </c>
      <c r="E109" s="350">
        <v>668</v>
      </c>
      <c r="F109" s="350">
        <v>660.3</v>
      </c>
      <c r="G109" s="350">
        <v>654.44999999999993</v>
      </c>
      <c r="H109" s="350">
        <v>681.55000000000007</v>
      </c>
      <c r="I109" s="350">
        <v>687.4000000000002</v>
      </c>
      <c r="J109" s="350">
        <v>695.10000000000014</v>
      </c>
      <c r="K109" s="349">
        <v>679.7</v>
      </c>
      <c r="L109" s="349">
        <v>666.15</v>
      </c>
      <c r="M109" s="349">
        <v>13.84998</v>
      </c>
      <c r="N109" s="1"/>
      <c r="O109" s="1"/>
    </row>
    <row r="110" spans="1:15" ht="12.75" customHeight="1">
      <c r="A110" s="30">
        <v>100</v>
      </c>
      <c r="B110" s="378" t="s">
        <v>342</v>
      </c>
      <c r="C110" s="349">
        <v>682.6</v>
      </c>
      <c r="D110" s="350">
        <v>680.2166666666667</v>
      </c>
      <c r="E110" s="350">
        <v>670.53333333333342</v>
      </c>
      <c r="F110" s="350">
        <v>658.4666666666667</v>
      </c>
      <c r="G110" s="350">
        <v>648.78333333333342</v>
      </c>
      <c r="H110" s="350">
        <v>692.28333333333342</v>
      </c>
      <c r="I110" s="350">
        <v>701.96666666666681</v>
      </c>
      <c r="J110" s="350">
        <v>714.03333333333342</v>
      </c>
      <c r="K110" s="349">
        <v>689.9</v>
      </c>
      <c r="L110" s="349">
        <v>668.15</v>
      </c>
      <c r="M110" s="349">
        <v>0.55674000000000001</v>
      </c>
      <c r="N110" s="1"/>
      <c r="O110" s="1"/>
    </row>
    <row r="111" spans="1:15" ht="12.75" customHeight="1">
      <c r="A111" s="30">
        <v>101</v>
      </c>
      <c r="B111" s="378" t="s">
        <v>85</v>
      </c>
      <c r="C111" s="349">
        <v>928.2</v>
      </c>
      <c r="D111" s="350">
        <v>936.4666666666667</v>
      </c>
      <c r="E111" s="350">
        <v>917.43333333333339</v>
      </c>
      <c r="F111" s="350">
        <v>906.66666666666674</v>
      </c>
      <c r="G111" s="350">
        <v>887.63333333333344</v>
      </c>
      <c r="H111" s="350">
        <v>947.23333333333335</v>
      </c>
      <c r="I111" s="350">
        <v>966.26666666666665</v>
      </c>
      <c r="J111" s="350">
        <v>977.0333333333333</v>
      </c>
      <c r="K111" s="349">
        <v>955.5</v>
      </c>
      <c r="L111" s="349">
        <v>925.7</v>
      </c>
      <c r="M111" s="349">
        <v>28.430099999999999</v>
      </c>
      <c r="N111" s="1"/>
      <c r="O111" s="1"/>
    </row>
    <row r="112" spans="1:15" ht="12.75" customHeight="1">
      <c r="A112" s="30">
        <v>102</v>
      </c>
      <c r="B112" s="378" t="s">
        <v>86</v>
      </c>
      <c r="C112" s="349">
        <v>163.05000000000001</v>
      </c>
      <c r="D112" s="350">
        <v>163.75</v>
      </c>
      <c r="E112" s="350">
        <v>162</v>
      </c>
      <c r="F112" s="350">
        <v>160.94999999999999</v>
      </c>
      <c r="G112" s="350">
        <v>159.19999999999999</v>
      </c>
      <c r="H112" s="350">
        <v>164.8</v>
      </c>
      <c r="I112" s="350">
        <v>166.55</v>
      </c>
      <c r="J112" s="350">
        <v>167.60000000000002</v>
      </c>
      <c r="K112" s="349">
        <v>165.5</v>
      </c>
      <c r="L112" s="349">
        <v>162.69999999999999</v>
      </c>
      <c r="M112" s="349">
        <v>69.064400000000006</v>
      </c>
      <c r="N112" s="1"/>
      <c r="O112" s="1"/>
    </row>
    <row r="113" spans="1:15" ht="12.75" customHeight="1">
      <c r="A113" s="30">
        <v>103</v>
      </c>
      <c r="B113" s="378" t="s">
        <v>343</v>
      </c>
      <c r="C113" s="349">
        <v>312.95</v>
      </c>
      <c r="D113" s="350">
        <v>314.38333333333333</v>
      </c>
      <c r="E113" s="350">
        <v>310.81666666666666</v>
      </c>
      <c r="F113" s="350">
        <v>308.68333333333334</v>
      </c>
      <c r="G113" s="350">
        <v>305.11666666666667</v>
      </c>
      <c r="H113" s="350">
        <v>316.51666666666665</v>
      </c>
      <c r="I113" s="350">
        <v>320.08333333333326</v>
      </c>
      <c r="J113" s="350">
        <v>322.21666666666664</v>
      </c>
      <c r="K113" s="349">
        <v>317.95</v>
      </c>
      <c r="L113" s="349">
        <v>312.25</v>
      </c>
      <c r="M113" s="349">
        <v>1.9879</v>
      </c>
      <c r="N113" s="1"/>
      <c r="O113" s="1"/>
    </row>
    <row r="114" spans="1:15" ht="12.75" customHeight="1">
      <c r="A114" s="30">
        <v>104</v>
      </c>
      <c r="B114" s="378" t="s">
        <v>88</v>
      </c>
      <c r="C114" s="349">
        <v>4388.6000000000004</v>
      </c>
      <c r="D114" s="350">
        <v>4415.2</v>
      </c>
      <c r="E114" s="350">
        <v>4337.3999999999996</v>
      </c>
      <c r="F114" s="350">
        <v>4286.2</v>
      </c>
      <c r="G114" s="350">
        <v>4208.3999999999996</v>
      </c>
      <c r="H114" s="350">
        <v>4466.3999999999996</v>
      </c>
      <c r="I114" s="350">
        <v>4544.2000000000007</v>
      </c>
      <c r="J114" s="350">
        <v>4595.3999999999996</v>
      </c>
      <c r="K114" s="349">
        <v>4493</v>
      </c>
      <c r="L114" s="349">
        <v>4364</v>
      </c>
      <c r="M114" s="349">
        <v>2.2374200000000002</v>
      </c>
      <c r="N114" s="1"/>
      <c r="O114" s="1"/>
    </row>
    <row r="115" spans="1:15" ht="12.75" customHeight="1">
      <c r="A115" s="30">
        <v>105</v>
      </c>
      <c r="B115" s="378" t="s">
        <v>89</v>
      </c>
      <c r="C115" s="349">
        <v>1420.2</v>
      </c>
      <c r="D115" s="350">
        <v>1421.8</v>
      </c>
      <c r="E115" s="350">
        <v>1409.5</v>
      </c>
      <c r="F115" s="350">
        <v>1398.8</v>
      </c>
      <c r="G115" s="350">
        <v>1386.5</v>
      </c>
      <c r="H115" s="350">
        <v>1432.5</v>
      </c>
      <c r="I115" s="350">
        <v>1444.7999999999997</v>
      </c>
      <c r="J115" s="350">
        <v>1455.5</v>
      </c>
      <c r="K115" s="349">
        <v>1434.1</v>
      </c>
      <c r="L115" s="349">
        <v>1411.1</v>
      </c>
      <c r="M115" s="349">
        <v>2.6356700000000002</v>
      </c>
      <c r="N115" s="1"/>
      <c r="O115" s="1"/>
    </row>
    <row r="116" spans="1:15" ht="12.75" customHeight="1">
      <c r="A116" s="30">
        <v>106</v>
      </c>
      <c r="B116" s="378" t="s">
        <v>90</v>
      </c>
      <c r="C116" s="349">
        <v>599.54999999999995</v>
      </c>
      <c r="D116" s="350">
        <v>599.69999999999993</v>
      </c>
      <c r="E116" s="350">
        <v>592.89999999999986</v>
      </c>
      <c r="F116" s="350">
        <v>586.24999999999989</v>
      </c>
      <c r="G116" s="350">
        <v>579.44999999999982</v>
      </c>
      <c r="H116" s="350">
        <v>606.34999999999991</v>
      </c>
      <c r="I116" s="350">
        <v>613.14999999999986</v>
      </c>
      <c r="J116" s="350">
        <v>619.79999999999995</v>
      </c>
      <c r="K116" s="349">
        <v>606.5</v>
      </c>
      <c r="L116" s="349">
        <v>593.04999999999995</v>
      </c>
      <c r="M116" s="349">
        <v>10.67084</v>
      </c>
      <c r="N116" s="1"/>
      <c r="O116" s="1"/>
    </row>
    <row r="117" spans="1:15" ht="12.75" customHeight="1">
      <c r="A117" s="30">
        <v>107</v>
      </c>
      <c r="B117" s="378" t="s">
        <v>91</v>
      </c>
      <c r="C117" s="349">
        <v>801.15</v>
      </c>
      <c r="D117" s="350">
        <v>799.76666666666677</v>
      </c>
      <c r="E117" s="350">
        <v>793.43333333333351</v>
      </c>
      <c r="F117" s="350">
        <v>785.7166666666667</v>
      </c>
      <c r="G117" s="350">
        <v>779.38333333333344</v>
      </c>
      <c r="H117" s="350">
        <v>807.48333333333358</v>
      </c>
      <c r="I117" s="350">
        <v>813.81666666666683</v>
      </c>
      <c r="J117" s="350">
        <v>821.53333333333364</v>
      </c>
      <c r="K117" s="349">
        <v>806.1</v>
      </c>
      <c r="L117" s="349">
        <v>792.05</v>
      </c>
      <c r="M117" s="349">
        <v>4.3015699999999999</v>
      </c>
      <c r="N117" s="1"/>
      <c r="O117" s="1"/>
    </row>
    <row r="118" spans="1:15" ht="12.75" customHeight="1">
      <c r="A118" s="30">
        <v>108</v>
      </c>
      <c r="B118" s="378" t="s">
        <v>345</v>
      </c>
      <c r="C118" s="349">
        <v>732.3</v>
      </c>
      <c r="D118" s="350">
        <v>735.7166666666667</v>
      </c>
      <c r="E118" s="350">
        <v>721.58333333333337</v>
      </c>
      <c r="F118" s="350">
        <v>710.86666666666667</v>
      </c>
      <c r="G118" s="350">
        <v>696.73333333333335</v>
      </c>
      <c r="H118" s="350">
        <v>746.43333333333339</v>
      </c>
      <c r="I118" s="350">
        <v>760.56666666666661</v>
      </c>
      <c r="J118" s="350">
        <v>771.28333333333342</v>
      </c>
      <c r="K118" s="349">
        <v>749.85</v>
      </c>
      <c r="L118" s="349">
        <v>725</v>
      </c>
      <c r="M118" s="349">
        <v>2.5490599999999999</v>
      </c>
      <c r="N118" s="1"/>
      <c r="O118" s="1"/>
    </row>
    <row r="119" spans="1:15" ht="12.75" customHeight="1">
      <c r="A119" s="30">
        <v>109</v>
      </c>
      <c r="B119" s="378" t="s">
        <v>328</v>
      </c>
      <c r="C119" s="349">
        <v>2844.2</v>
      </c>
      <c r="D119" s="350">
        <v>2838.4166666666665</v>
      </c>
      <c r="E119" s="350">
        <v>2816.833333333333</v>
      </c>
      <c r="F119" s="350">
        <v>2789.4666666666667</v>
      </c>
      <c r="G119" s="350">
        <v>2767.8833333333332</v>
      </c>
      <c r="H119" s="350">
        <v>2865.7833333333328</v>
      </c>
      <c r="I119" s="350">
        <v>2887.3666666666659</v>
      </c>
      <c r="J119" s="350">
        <v>2914.7333333333327</v>
      </c>
      <c r="K119" s="349">
        <v>2860</v>
      </c>
      <c r="L119" s="349">
        <v>2811.05</v>
      </c>
      <c r="M119" s="349">
        <v>0.22209000000000001</v>
      </c>
      <c r="N119" s="1"/>
      <c r="O119" s="1"/>
    </row>
    <row r="120" spans="1:15" ht="12.75" customHeight="1">
      <c r="A120" s="30">
        <v>110</v>
      </c>
      <c r="B120" s="378" t="s">
        <v>251</v>
      </c>
      <c r="C120" s="349">
        <v>394.95</v>
      </c>
      <c r="D120" s="350">
        <v>395.76666666666665</v>
      </c>
      <c r="E120" s="350">
        <v>389.68333333333328</v>
      </c>
      <c r="F120" s="350">
        <v>384.41666666666663</v>
      </c>
      <c r="G120" s="350">
        <v>378.33333333333326</v>
      </c>
      <c r="H120" s="350">
        <v>401.0333333333333</v>
      </c>
      <c r="I120" s="350">
        <v>407.11666666666667</v>
      </c>
      <c r="J120" s="350">
        <v>412.38333333333333</v>
      </c>
      <c r="K120" s="349">
        <v>401.85</v>
      </c>
      <c r="L120" s="349">
        <v>390.5</v>
      </c>
      <c r="M120" s="349">
        <v>19.596509999999999</v>
      </c>
      <c r="N120" s="1"/>
      <c r="O120" s="1"/>
    </row>
    <row r="121" spans="1:15" ht="12.75" customHeight="1">
      <c r="A121" s="30">
        <v>111</v>
      </c>
      <c r="B121" s="378" t="s">
        <v>329</v>
      </c>
      <c r="C121" s="349">
        <v>237.55</v>
      </c>
      <c r="D121" s="350">
        <v>239.03333333333333</v>
      </c>
      <c r="E121" s="350">
        <v>234.76666666666665</v>
      </c>
      <c r="F121" s="350">
        <v>231.98333333333332</v>
      </c>
      <c r="G121" s="350">
        <v>227.71666666666664</v>
      </c>
      <c r="H121" s="350">
        <v>241.81666666666666</v>
      </c>
      <c r="I121" s="350">
        <v>246.08333333333337</v>
      </c>
      <c r="J121" s="350">
        <v>248.86666666666667</v>
      </c>
      <c r="K121" s="349">
        <v>243.3</v>
      </c>
      <c r="L121" s="349">
        <v>236.25</v>
      </c>
      <c r="M121" s="349">
        <v>0.52829000000000004</v>
      </c>
      <c r="N121" s="1"/>
      <c r="O121" s="1"/>
    </row>
    <row r="122" spans="1:15" ht="12.75" customHeight="1">
      <c r="A122" s="30">
        <v>112</v>
      </c>
      <c r="B122" s="378" t="s">
        <v>92</v>
      </c>
      <c r="C122" s="349">
        <v>131.80000000000001</v>
      </c>
      <c r="D122" s="350">
        <v>131.41666666666666</v>
      </c>
      <c r="E122" s="350">
        <v>130.0333333333333</v>
      </c>
      <c r="F122" s="350">
        <v>128.26666666666665</v>
      </c>
      <c r="G122" s="350">
        <v>126.8833333333333</v>
      </c>
      <c r="H122" s="350">
        <v>133.18333333333331</v>
      </c>
      <c r="I122" s="350">
        <v>134.56666666666669</v>
      </c>
      <c r="J122" s="350">
        <v>136.33333333333331</v>
      </c>
      <c r="K122" s="349">
        <v>132.80000000000001</v>
      </c>
      <c r="L122" s="349">
        <v>129.65</v>
      </c>
      <c r="M122" s="349">
        <v>54.095010000000002</v>
      </c>
      <c r="N122" s="1"/>
      <c r="O122" s="1"/>
    </row>
    <row r="123" spans="1:15" ht="12.75" customHeight="1">
      <c r="A123" s="30">
        <v>113</v>
      </c>
      <c r="B123" s="378" t="s">
        <v>93</v>
      </c>
      <c r="C123" s="349">
        <v>985.2</v>
      </c>
      <c r="D123" s="350">
        <v>977.91666666666663</v>
      </c>
      <c r="E123" s="350">
        <v>963.83333333333326</v>
      </c>
      <c r="F123" s="350">
        <v>942.46666666666658</v>
      </c>
      <c r="G123" s="350">
        <v>928.38333333333321</v>
      </c>
      <c r="H123" s="350">
        <v>999.2833333333333</v>
      </c>
      <c r="I123" s="350">
        <v>1013.3666666666666</v>
      </c>
      <c r="J123" s="350">
        <v>1034.7333333333333</v>
      </c>
      <c r="K123" s="349">
        <v>992</v>
      </c>
      <c r="L123" s="349">
        <v>956.55</v>
      </c>
      <c r="M123" s="349">
        <v>15.04969</v>
      </c>
      <c r="N123" s="1"/>
      <c r="O123" s="1"/>
    </row>
    <row r="124" spans="1:15" ht="12.75" customHeight="1">
      <c r="A124" s="30">
        <v>114</v>
      </c>
      <c r="B124" s="378" t="s">
        <v>346</v>
      </c>
      <c r="C124" s="349">
        <v>874.5</v>
      </c>
      <c r="D124" s="350">
        <v>880.36666666666667</v>
      </c>
      <c r="E124" s="350">
        <v>857.38333333333333</v>
      </c>
      <c r="F124" s="350">
        <v>840.26666666666665</v>
      </c>
      <c r="G124" s="350">
        <v>817.2833333333333</v>
      </c>
      <c r="H124" s="350">
        <v>897.48333333333335</v>
      </c>
      <c r="I124" s="350">
        <v>920.4666666666667</v>
      </c>
      <c r="J124" s="350">
        <v>937.58333333333337</v>
      </c>
      <c r="K124" s="349">
        <v>903.35</v>
      </c>
      <c r="L124" s="349">
        <v>863.25</v>
      </c>
      <c r="M124" s="349">
        <v>2.67083</v>
      </c>
      <c r="N124" s="1"/>
      <c r="O124" s="1"/>
    </row>
    <row r="125" spans="1:15" ht="12.75" customHeight="1">
      <c r="A125" s="30">
        <v>115</v>
      </c>
      <c r="B125" s="378" t="s">
        <v>94</v>
      </c>
      <c r="C125" s="349">
        <v>554.4</v>
      </c>
      <c r="D125" s="350">
        <v>557.55000000000007</v>
      </c>
      <c r="E125" s="350">
        <v>550.00000000000011</v>
      </c>
      <c r="F125" s="350">
        <v>545.6</v>
      </c>
      <c r="G125" s="350">
        <v>538.05000000000007</v>
      </c>
      <c r="H125" s="350">
        <v>561.95000000000016</v>
      </c>
      <c r="I125" s="350">
        <v>569.50000000000011</v>
      </c>
      <c r="J125" s="350">
        <v>573.9000000000002</v>
      </c>
      <c r="K125" s="349">
        <v>565.1</v>
      </c>
      <c r="L125" s="349">
        <v>553.15</v>
      </c>
      <c r="M125" s="349">
        <v>12.22505</v>
      </c>
      <c r="N125" s="1"/>
      <c r="O125" s="1"/>
    </row>
    <row r="126" spans="1:15" ht="12.75" customHeight="1">
      <c r="A126" s="30">
        <v>116</v>
      </c>
      <c r="B126" s="378" t="s">
        <v>252</v>
      </c>
      <c r="C126" s="349">
        <v>1842.85</v>
      </c>
      <c r="D126" s="350">
        <v>1837.8333333333333</v>
      </c>
      <c r="E126" s="350">
        <v>1810.6666666666665</v>
      </c>
      <c r="F126" s="350">
        <v>1778.4833333333333</v>
      </c>
      <c r="G126" s="350">
        <v>1751.3166666666666</v>
      </c>
      <c r="H126" s="350">
        <v>1870.0166666666664</v>
      </c>
      <c r="I126" s="350">
        <v>1897.1833333333329</v>
      </c>
      <c r="J126" s="350">
        <v>1929.3666666666663</v>
      </c>
      <c r="K126" s="349">
        <v>1865</v>
      </c>
      <c r="L126" s="349">
        <v>1805.65</v>
      </c>
      <c r="M126" s="349">
        <v>3.84735</v>
      </c>
      <c r="N126" s="1"/>
      <c r="O126" s="1"/>
    </row>
    <row r="127" spans="1:15" ht="12.75" customHeight="1">
      <c r="A127" s="30">
        <v>117</v>
      </c>
      <c r="B127" s="378" t="s">
        <v>351</v>
      </c>
      <c r="C127" s="349">
        <v>310.8</v>
      </c>
      <c r="D127" s="350">
        <v>312.2</v>
      </c>
      <c r="E127" s="350">
        <v>306.59999999999997</v>
      </c>
      <c r="F127" s="350">
        <v>302.39999999999998</v>
      </c>
      <c r="G127" s="350">
        <v>296.79999999999995</v>
      </c>
      <c r="H127" s="350">
        <v>316.39999999999998</v>
      </c>
      <c r="I127" s="350">
        <v>322</v>
      </c>
      <c r="J127" s="350">
        <v>326.2</v>
      </c>
      <c r="K127" s="349">
        <v>317.8</v>
      </c>
      <c r="L127" s="349">
        <v>308</v>
      </c>
      <c r="M127" s="349">
        <v>4.9111000000000002</v>
      </c>
      <c r="N127" s="1"/>
      <c r="O127" s="1"/>
    </row>
    <row r="128" spans="1:15" ht="12.75" customHeight="1">
      <c r="A128" s="30">
        <v>118</v>
      </c>
      <c r="B128" s="378" t="s">
        <v>347</v>
      </c>
      <c r="C128" s="349">
        <v>81.349999999999994</v>
      </c>
      <c r="D128" s="350">
        <v>81.466666666666669</v>
      </c>
      <c r="E128" s="350">
        <v>79.983333333333334</v>
      </c>
      <c r="F128" s="350">
        <v>78.61666666666666</v>
      </c>
      <c r="G128" s="350">
        <v>77.133333333333326</v>
      </c>
      <c r="H128" s="350">
        <v>82.833333333333343</v>
      </c>
      <c r="I128" s="350">
        <v>84.316666666666691</v>
      </c>
      <c r="J128" s="350">
        <v>85.683333333333351</v>
      </c>
      <c r="K128" s="349">
        <v>82.95</v>
      </c>
      <c r="L128" s="349">
        <v>80.099999999999994</v>
      </c>
      <c r="M128" s="349">
        <v>5.0471199999999996</v>
      </c>
      <c r="N128" s="1"/>
      <c r="O128" s="1"/>
    </row>
    <row r="129" spans="1:15" ht="12.75" customHeight="1">
      <c r="A129" s="30">
        <v>119</v>
      </c>
      <c r="B129" s="378" t="s">
        <v>348</v>
      </c>
      <c r="C129" s="349">
        <v>1069.9000000000001</v>
      </c>
      <c r="D129" s="350">
        <v>1075.3333333333333</v>
      </c>
      <c r="E129" s="350">
        <v>1054.6666666666665</v>
      </c>
      <c r="F129" s="350">
        <v>1039.4333333333332</v>
      </c>
      <c r="G129" s="350">
        <v>1018.7666666666664</v>
      </c>
      <c r="H129" s="350">
        <v>1090.5666666666666</v>
      </c>
      <c r="I129" s="350">
        <v>1111.2333333333331</v>
      </c>
      <c r="J129" s="350">
        <v>1126.4666666666667</v>
      </c>
      <c r="K129" s="349">
        <v>1096</v>
      </c>
      <c r="L129" s="349">
        <v>1060.0999999999999</v>
      </c>
      <c r="M129" s="349">
        <v>0.46002999999999999</v>
      </c>
      <c r="N129" s="1"/>
      <c r="O129" s="1"/>
    </row>
    <row r="130" spans="1:15" ht="12.75" customHeight="1">
      <c r="A130" s="30">
        <v>120</v>
      </c>
      <c r="B130" s="378" t="s">
        <v>95</v>
      </c>
      <c r="C130" s="349">
        <v>2085.4499999999998</v>
      </c>
      <c r="D130" s="350">
        <v>2102.9666666666667</v>
      </c>
      <c r="E130" s="350">
        <v>2062.4833333333336</v>
      </c>
      <c r="F130" s="350">
        <v>2039.5166666666669</v>
      </c>
      <c r="G130" s="350">
        <v>1999.0333333333338</v>
      </c>
      <c r="H130" s="350">
        <v>2125.9333333333334</v>
      </c>
      <c r="I130" s="350">
        <v>2166.4166666666661</v>
      </c>
      <c r="J130" s="350">
        <v>2189.3833333333332</v>
      </c>
      <c r="K130" s="349">
        <v>2143.4499999999998</v>
      </c>
      <c r="L130" s="349">
        <v>2080</v>
      </c>
      <c r="M130" s="349">
        <v>4.3636900000000001</v>
      </c>
      <c r="N130" s="1"/>
      <c r="O130" s="1"/>
    </row>
    <row r="131" spans="1:15" ht="12.75" customHeight="1">
      <c r="A131" s="30">
        <v>121</v>
      </c>
      <c r="B131" s="378" t="s">
        <v>349</v>
      </c>
      <c r="C131" s="349">
        <v>275.45</v>
      </c>
      <c r="D131" s="350">
        <v>276.23333333333335</v>
      </c>
      <c r="E131" s="350">
        <v>271.51666666666671</v>
      </c>
      <c r="F131" s="350">
        <v>267.58333333333337</v>
      </c>
      <c r="G131" s="350">
        <v>262.86666666666673</v>
      </c>
      <c r="H131" s="350">
        <v>280.16666666666669</v>
      </c>
      <c r="I131" s="350">
        <v>284.88333333333338</v>
      </c>
      <c r="J131" s="350">
        <v>288.81666666666666</v>
      </c>
      <c r="K131" s="349">
        <v>280.95</v>
      </c>
      <c r="L131" s="349">
        <v>272.3</v>
      </c>
      <c r="M131" s="349">
        <v>28.4694</v>
      </c>
      <c r="N131" s="1"/>
      <c r="O131" s="1"/>
    </row>
    <row r="132" spans="1:15" ht="12.75" customHeight="1">
      <c r="A132" s="30">
        <v>122</v>
      </c>
      <c r="B132" s="378" t="s">
        <v>253</v>
      </c>
      <c r="C132" s="349">
        <v>132.55000000000001</v>
      </c>
      <c r="D132" s="350">
        <v>134.58333333333334</v>
      </c>
      <c r="E132" s="350">
        <v>129.4666666666667</v>
      </c>
      <c r="F132" s="350">
        <v>126.38333333333335</v>
      </c>
      <c r="G132" s="350">
        <v>121.26666666666671</v>
      </c>
      <c r="H132" s="350">
        <v>137.66666666666669</v>
      </c>
      <c r="I132" s="350">
        <v>142.7833333333333</v>
      </c>
      <c r="J132" s="350">
        <v>145.86666666666667</v>
      </c>
      <c r="K132" s="349">
        <v>139.69999999999999</v>
      </c>
      <c r="L132" s="349">
        <v>131.5</v>
      </c>
      <c r="M132" s="349">
        <v>29.812239999999999</v>
      </c>
      <c r="N132" s="1"/>
      <c r="O132" s="1"/>
    </row>
    <row r="133" spans="1:15" ht="12.75" customHeight="1">
      <c r="A133" s="30">
        <v>123</v>
      </c>
      <c r="B133" s="378" t="s">
        <v>350</v>
      </c>
      <c r="C133" s="349">
        <v>723.35</v>
      </c>
      <c r="D133" s="350">
        <v>726.08333333333337</v>
      </c>
      <c r="E133" s="350">
        <v>717.26666666666677</v>
      </c>
      <c r="F133" s="350">
        <v>711.18333333333339</v>
      </c>
      <c r="G133" s="350">
        <v>702.36666666666679</v>
      </c>
      <c r="H133" s="350">
        <v>732.16666666666674</v>
      </c>
      <c r="I133" s="350">
        <v>740.98333333333335</v>
      </c>
      <c r="J133" s="350">
        <v>747.06666666666672</v>
      </c>
      <c r="K133" s="349">
        <v>734.9</v>
      </c>
      <c r="L133" s="349">
        <v>720</v>
      </c>
      <c r="M133" s="349">
        <v>0.40045999999999998</v>
      </c>
      <c r="N133" s="1"/>
      <c r="O133" s="1"/>
    </row>
    <row r="134" spans="1:15" ht="12.75" customHeight="1">
      <c r="A134" s="30">
        <v>124</v>
      </c>
      <c r="B134" s="378" t="s">
        <v>96</v>
      </c>
      <c r="C134" s="349">
        <v>4442.2</v>
      </c>
      <c r="D134" s="350">
        <v>4462.45</v>
      </c>
      <c r="E134" s="350">
        <v>4404.75</v>
      </c>
      <c r="F134" s="350">
        <v>4367.3</v>
      </c>
      <c r="G134" s="350">
        <v>4309.6000000000004</v>
      </c>
      <c r="H134" s="350">
        <v>4499.8999999999996</v>
      </c>
      <c r="I134" s="350">
        <v>4557.5999999999985</v>
      </c>
      <c r="J134" s="350">
        <v>4595.0499999999993</v>
      </c>
      <c r="K134" s="349">
        <v>4520.1499999999996</v>
      </c>
      <c r="L134" s="349">
        <v>4425</v>
      </c>
      <c r="M134" s="349">
        <v>6.0159000000000002</v>
      </c>
      <c r="N134" s="1"/>
      <c r="O134" s="1"/>
    </row>
    <row r="135" spans="1:15" ht="12.75" customHeight="1">
      <c r="A135" s="30">
        <v>125</v>
      </c>
      <c r="B135" s="378" t="s">
        <v>254</v>
      </c>
      <c r="C135" s="349">
        <v>4193.5</v>
      </c>
      <c r="D135" s="350">
        <v>4235.666666666667</v>
      </c>
      <c r="E135" s="350">
        <v>4141.3833333333341</v>
      </c>
      <c r="F135" s="350">
        <v>4089.2666666666673</v>
      </c>
      <c r="G135" s="350">
        <v>3994.9833333333345</v>
      </c>
      <c r="H135" s="350">
        <v>4287.7833333333338</v>
      </c>
      <c r="I135" s="350">
        <v>4382.0666666666666</v>
      </c>
      <c r="J135" s="350">
        <v>4434.1833333333334</v>
      </c>
      <c r="K135" s="349">
        <v>4329.95</v>
      </c>
      <c r="L135" s="349">
        <v>4183.55</v>
      </c>
      <c r="M135" s="349">
        <v>2.8292700000000002</v>
      </c>
      <c r="N135" s="1"/>
      <c r="O135" s="1"/>
    </row>
    <row r="136" spans="1:15" ht="12.75" customHeight="1">
      <c r="A136" s="30">
        <v>126</v>
      </c>
      <c r="B136" s="378" t="s">
        <v>98</v>
      </c>
      <c r="C136" s="349">
        <v>365.6</v>
      </c>
      <c r="D136" s="350">
        <v>366.3</v>
      </c>
      <c r="E136" s="350">
        <v>361.70000000000005</v>
      </c>
      <c r="F136" s="350">
        <v>357.8</v>
      </c>
      <c r="G136" s="350">
        <v>353.20000000000005</v>
      </c>
      <c r="H136" s="350">
        <v>370.20000000000005</v>
      </c>
      <c r="I136" s="350">
        <v>374.80000000000007</v>
      </c>
      <c r="J136" s="350">
        <v>378.70000000000005</v>
      </c>
      <c r="K136" s="349">
        <v>370.9</v>
      </c>
      <c r="L136" s="349">
        <v>362.4</v>
      </c>
      <c r="M136" s="349">
        <v>46.989519999999999</v>
      </c>
      <c r="N136" s="1"/>
      <c r="O136" s="1"/>
    </row>
    <row r="137" spans="1:15" ht="12.75" customHeight="1">
      <c r="A137" s="30">
        <v>127</v>
      </c>
      <c r="B137" s="378" t="s">
        <v>245</v>
      </c>
      <c r="C137" s="349">
        <v>4115.3999999999996</v>
      </c>
      <c r="D137" s="350">
        <v>4115.8</v>
      </c>
      <c r="E137" s="350">
        <v>4079.6000000000004</v>
      </c>
      <c r="F137" s="350">
        <v>4043.8</v>
      </c>
      <c r="G137" s="350">
        <v>4007.6000000000004</v>
      </c>
      <c r="H137" s="350">
        <v>4151.6000000000004</v>
      </c>
      <c r="I137" s="350">
        <v>4187.7999999999993</v>
      </c>
      <c r="J137" s="350">
        <v>4223.6000000000004</v>
      </c>
      <c r="K137" s="349">
        <v>4152</v>
      </c>
      <c r="L137" s="349">
        <v>4080</v>
      </c>
      <c r="M137" s="349">
        <v>3.5725899999999999</v>
      </c>
      <c r="N137" s="1"/>
      <c r="O137" s="1"/>
    </row>
    <row r="138" spans="1:15" ht="12.75" customHeight="1">
      <c r="A138" s="30">
        <v>128</v>
      </c>
      <c r="B138" s="378" t="s">
        <v>99</v>
      </c>
      <c r="C138" s="349">
        <v>4301</v>
      </c>
      <c r="D138" s="350">
        <v>4309.8166666666666</v>
      </c>
      <c r="E138" s="350">
        <v>4284.3833333333332</v>
      </c>
      <c r="F138" s="350">
        <v>4267.7666666666664</v>
      </c>
      <c r="G138" s="350">
        <v>4242.333333333333</v>
      </c>
      <c r="H138" s="350">
        <v>4326.4333333333334</v>
      </c>
      <c r="I138" s="350">
        <v>4351.8666666666659</v>
      </c>
      <c r="J138" s="350">
        <v>4368.4833333333336</v>
      </c>
      <c r="K138" s="349">
        <v>4335.25</v>
      </c>
      <c r="L138" s="349">
        <v>4293.2</v>
      </c>
      <c r="M138" s="349">
        <v>2.2903099999999998</v>
      </c>
      <c r="N138" s="1"/>
      <c r="O138" s="1"/>
    </row>
    <row r="139" spans="1:15" ht="12.75" customHeight="1">
      <c r="A139" s="30">
        <v>129</v>
      </c>
      <c r="B139" s="378" t="s">
        <v>565</v>
      </c>
      <c r="C139" s="349">
        <v>2255.5</v>
      </c>
      <c r="D139" s="350">
        <v>2280.4833333333331</v>
      </c>
      <c r="E139" s="350">
        <v>2215.0166666666664</v>
      </c>
      <c r="F139" s="350">
        <v>2174.5333333333333</v>
      </c>
      <c r="G139" s="350">
        <v>2109.0666666666666</v>
      </c>
      <c r="H139" s="350">
        <v>2320.9666666666662</v>
      </c>
      <c r="I139" s="350">
        <v>2386.4333333333325</v>
      </c>
      <c r="J139" s="350">
        <v>2426.9166666666661</v>
      </c>
      <c r="K139" s="349">
        <v>2345.9499999999998</v>
      </c>
      <c r="L139" s="349">
        <v>2240</v>
      </c>
      <c r="M139" s="349">
        <v>0.57677999999999996</v>
      </c>
      <c r="N139" s="1"/>
      <c r="O139" s="1"/>
    </row>
    <row r="140" spans="1:15" ht="12.75" customHeight="1">
      <c r="A140" s="30">
        <v>130</v>
      </c>
      <c r="B140" s="378" t="s">
        <v>355</v>
      </c>
      <c r="C140" s="349">
        <v>60.95</v>
      </c>
      <c r="D140" s="350">
        <v>61.783333333333339</v>
      </c>
      <c r="E140" s="350">
        <v>59.166666666666671</v>
      </c>
      <c r="F140" s="350">
        <v>57.383333333333333</v>
      </c>
      <c r="G140" s="350">
        <v>54.766666666666666</v>
      </c>
      <c r="H140" s="350">
        <v>63.566666666666677</v>
      </c>
      <c r="I140" s="350">
        <v>66.183333333333337</v>
      </c>
      <c r="J140" s="350">
        <v>67.966666666666683</v>
      </c>
      <c r="K140" s="349">
        <v>64.400000000000006</v>
      </c>
      <c r="L140" s="349">
        <v>60</v>
      </c>
      <c r="M140" s="349">
        <v>18.255880000000001</v>
      </c>
      <c r="N140" s="1"/>
      <c r="O140" s="1"/>
    </row>
    <row r="141" spans="1:15" ht="12.75" customHeight="1">
      <c r="A141" s="30">
        <v>131</v>
      </c>
      <c r="B141" s="378" t="s">
        <v>100</v>
      </c>
      <c r="C141" s="349">
        <v>2722.75</v>
      </c>
      <c r="D141" s="350">
        <v>2728.5333333333333</v>
      </c>
      <c r="E141" s="350">
        <v>2694.3166666666666</v>
      </c>
      <c r="F141" s="350">
        <v>2665.8833333333332</v>
      </c>
      <c r="G141" s="350">
        <v>2631.6666666666665</v>
      </c>
      <c r="H141" s="350">
        <v>2756.9666666666667</v>
      </c>
      <c r="I141" s="350">
        <v>2791.1833333333329</v>
      </c>
      <c r="J141" s="350">
        <v>2819.6166666666668</v>
      </c>
      <c r="K141" s="349">
        <v>2762.75</v>
      </c>
      <c r="L141" s="349">
        <v>2700.1</v>
      </c>
      <c r="M141" s="349">
        <v>5.7243199999999996</v>
      </c>
      <c r="N141" s="1"/>
      <c r="O141" s="1"/>
    </row>
    <row r="142" spans="1:15" ht="12.75" customHeight="1">
      <c r="A142" s="30">
        <v>132</v>
      </c>
      <c r="B142" s="378" t="s">
        <v>352</v>
      </c>
      <c r="C142" s="349">
        <v>414.15</v>
      </c>
      <c r="D142" s="350">
        <v>416.7166666666667</v>
      </c>
      <c r="E142" s="350">
        <v>409.43333333333339</v>
      </c>
      <c r="F142" s="350">
        <v>404.7166666666667</v>
      </c>
      <c r="G142" s="350">
        <v>397.43333333333339</v>
      </c>
      <c r="H142" s="350">
        <v>421.43333333333339</v>
      </c>
      <c r="I142" s="350">
        <v>428.7166666666667</v>
      </c>
      <c r="J142" s="350">
        <v>433.43333333333339</v>
      </c>
      <c r="K142" s="349">
        <v>424</v>
      </c>
      <c r="L142" s="349">
        <v>412</v>
      </c>
      <c r="M142" s="349">
        <v>3.2835200000000002</v>
      </c>
      <c r="N142" s="1"/>
      <c r="O142" s="1"/>
    </row>
    <row r="143" spans="1:15" ht="12.75" customHeight="1">
      <c r="A143" s="30">
        <v>133</v>
      </c>
      <c r="B143" s="378" t="s">
        <v>353</v>
      </c>
      <c r="C143" s="349">
        <v>139.69999999999999</v>
      </c>
      <c r="D143" s="350">
        <v>139.26666666666665</v>
      </c>
      <c r="E143" s="350">
        <v>137.93333333333331</v>
      </c>
      <c r="F143" s="350">
        <v>136.16666666666666</v>
      </c>
      <c r="G143" s="350">
        <v>134.83333333333331</v>
      </c>
      <c r="H143" s="350">
        <v>141.0333333333333</v>
      </c>
      <c r="I143" s="350">
        <v>142.36666666666667</v>
      </c>
      <c r="J143" s="350">
        <v>144.1333333333333</v>
      </c>
      <c r="K143" s="349">
        <v>140.6</v>
      </c>
      <c r="L143" s="349">
        <v>137.5</v>
      </c>
      <c r="M143" s="349">
        <v>3.0418500000000002</v>
      </c>
      <c r="N143" s="1"/>
      <c r="O143" s="1"/>
    </row>
    <row r="144" spans="1:15" ht="12.75" customHeight="1">
      <c r="A144" s="30">
        <v>134</v>
      </c>
      <c r="B144" s="378" t="s">
        <v>356</v>
      </c>
      <c r="C144" s="349">
        <v>375.3</v>
      </c>
      <c r="D144" s="350">
        <v>374.43333333333334</v>
      </c>
      <c r="E144" s="350">
        <v>369.86666666666667</v>
      </c>
      <c r="F144" s="350">
        <v>364.43333333333334</v>
      </c>
      <c r="G144" s="350">
        <v>359.86666666666667</v>
      </c>
      <c r="H144" s="350">
        <v>379.86666666666667</v>
      </c>
      <c r="I144" s="350">
        <v>384.43333333333339</v>
      </c>
      <c r="J144" s="350">
        <v>389.86666666666667</v>
      </c>
      <c r="K144" s="349">
        <v>379</v>
      </c>
      <c r="L144" s="349">
        <v>369</v>
      </c>
      <c r="M144" s="349">
        <v>2.14337</v>
      </c>
      <c r="N144" s="1"/>
      <c r="O144" s="1"/>
    </row>
    <row r="145" spans="1:15" ht="12.75" customHeight="1">
      <c r="A145" s="30">
        <v>135</v>
      </c>
      <c r="B145" s="378" t="s">
        <v>255</v>
      </c>
      <c r="C145" s="349">
        <v>497</v>
      </c>
      <c r="D145" s="350">
        <v>497.73333333333335</v>
      </c>
      <c r="E145" s="350">
        <v>494.26666666666671</v>
      </c>
      <c r="F145" s="350">
        <v>491.53333333333336</v>
      </c>
      <c r="G145" s="350">
        <v>488.06666666666672</v>
      </c>
      <c r="H145" s="350">
        <v>500.4666666666667</v>
      </c>
      <c r="I145" s="350">
        <v>503.93333333333339</v>
      </c>
      <c r="J145" s="350">
        <v>506.66666666666669</v>
      </c>
      <c r="K145" s="349">
        <v>501.2</v>
      </c>
      <c r="L145" s="349">
        <v>495</v>
      </c>
      <c r="M145" s="349">
        <v>0.67312000000000005</v>
      </c>
      <c r="N145" s="1"/>
      <c r="O145" s="1"/>
    </row>
    <row r="146" spans="1:15" ht="12.75" customHeight="1">
      <c r="A146" s="30">
        <v>136</v>
      </c>
      <c r="B146" s="378" t="s">
        <v>256</v>
      </c>
      <c r="C146" s="349">
        <v>1387.7</v>
      </c>
      <c r="D146" s="350">
        <v>1395.8833333333332</v>
      </c>
      <c r="E146" s="350">
        <v>1372.0166666666664</v>
      </c>
      <c r="F146" s="350">
        <v>1356.3333333333333</v>
      </c>
      <c r="G146" s="350">
        <v>1332.4666666666665</v>
      </c>
      <c r="H146" s="350">
        <v>1411.5666666666664</v>
      </c>
      <c r="I146" s="350">
        <v>1435.4333333333332</v>
      </c>
      <c r="J146" s="350">
        <v>1451.1166666666663</v>
      </c>
      <c r="K146" s="349">
        <v>1419.75</v>
      </c>
      <c r="L146" s="349">
        <v>1380.2</v>
      </c>
      <c r="M146" s="349">
        <v>0.25559999999999999</v>
      </c>
      <c r="N146" s="1"/>
      <c r="O146" s="1"/>
    </row>
    <row r="147" spans="1:15" ht="12.75" customHeight="1">
      <c r="A147" s="30">
        <v>137</v>
      </c>
      <c r="B147" s="378" t="s">
        <v>357</v>
      </c>
      <c r="C147" s="349">
        <v>65.75</v>
      </c>
      <c r="D147" s="350">
        <v>66.066666666666677</v>
      </c>
      <c r="E147" s="350">
        <v>65.083333333333357</v>
      </c>
      <c r="F147" s="350">
        <v>64.416666666666686</v>
      </c>
      <c r="G147" s="350">
        <v>63.433333333333366</v>
      </c>
      <c r="H147" s="350">
        <v>66.733333333333348</v>
      </c>
      <c r="I147" s="350">
        <v>67.716666666666669</v>
      </c>
      <c r="J147" s="350">
        <v>68.38333333333334</v>
      </c>
      <c r="K147" s="349">
        <v>67.05</v>
      </c>
      <c r="L147" s="349">
        <v>65.400000000000006</v>
      </c>
      <c r="M147" s="349">
        <v>7.6133199999999999</v>
      </c>
      <c r="N147" s="1"/>
      <c r="O147" s="1"/>
    </row>
    <row r="148" spans="1:15" ht="12.75" customHeight="1">
      <c r="A148" s="30">
        <v>138</v>
      </c>
      <c r="B148" s="378" t="s">
        <v>354</v>
      </c>
      <c r="C148" s="349">
        <v>166.8</v>
      </c>
      <c r="D148" s="350">
        <v>167.71666666666667</v>
      </c>
      <c r="E148" s="350">
        <v>165.43333333333334</v>
      </c>
      <c r="F148" s="350">
        <v>164.06666666666666</v>
      </c>
      <c r="G148" s="350">
        <v>161.78333333333333</v>
      </c>
      <c r="H148" s="350">
        <v>169.08333333333334</v>
      </c>
      <c r="I148" s="350">
        <v>171.3666666666667</v>
      </c>
      <c r="J148" s="350">
        <v>172.73333333333335</v>
      </c>
      <c r="K148" s="349">
        <v>170</v>
      </c>
      <c r="L148" s="349">
        <v>166.35</v>
      </c>
      <c r="M148" s="349">
        <v>2.27386</v>
      </c>
      <c r="N148" s="1"/>
      <c r="O148" s="1"/>
    </row>
    <row r="149" spans="1:15" ht="12.75" customHeight="1">
      <c r="A149" s="30">
        <v>139</v>
      </c>
      <c r="B149" s="378" t="s">
        <v>358</v>
      </c>
      <c r="C149" s="349">
        <v>112.65</v>
      </c>
      <c r="D149" s="350">
        <v>113.01666666666665</v>
      </c>
      <c r="E149" s="350">
        <v>111.73333333333331</v>
      </c>
      <c r="F149" s="350">
        <v>110.81666666666665</v>
      </c>
      <c r="G149" s="350">
        <v>109.5333333333333</v>
      </c>
      <c r="H149" s="350">
        <v>113.93333333333331</v>
      </c>
      <c r="I149" s="350">
        <v>115.21666666666667</v>
      </c>
      <c r="J149" s="350">
        <v>116.13333333333331</v>
      </c>
      <c r="K149" s="349">
        <v>114.3</v>
      </c>
      <c r="L149" s="349">
        <v>112.1</v>
      </c>
      <c r="M149" s="349">
        <v>4.9862900000000003</v>
      </c>
      <c r="N149" s="1"/>
      <c r="O149" s="1"/>
    </row>
    <row r="150" spans="1:15" ht="12.75" customHeight="1">
      <c r="A150" s="30">
        <v>140</v>
      </c>
      <c r="B150" s="378" t="s">
        <v>834</v>
      </c>
      <c r="C150" s="349">
        <v>53.75</v>
      </c>
      <c r="D150" s="350">
        <v>53.916666666666664</v>
      </c>
      <c r="E150" s="350">
        <v>52.93333333333333</v>
      </c>
      <c r="F150" s="350">
        <v>52.116666666666667</v>
      </c>
      <c r="G150" s="350">
        <v>51.133333333333333</v>
      </c>
      <c r="H150" s="350">
        <v>54.733333333333327</v>
      </c>
      <c r="I150" s="350">
        <v>55.716666666666661</v>
      </c>
      <c r="J150" s="350">
        <v>56.533333333333324</v>
      </c>
      <c r="K150" s="349">
        <v>54.9</v>
      </c>
      <c r="L150" s="349">
        <v>53.1</v>
      </c>
      <c r="M150" s="349">
        <v>1.8266</v>
      </c>
      <c r="N150" s="1"/>
      <c r="O150" s="1"/>
    </row>
    <row r="151" spans="1:15" ht="12.75" customHeight="1">
      <c r="A151" s="30">
        <v>141</v>
      </c>
      <c r="B151" s="378" t="s">
        <v>359</v>
      </c>
      <c r="C151" s="349">
        <v>699.9</v>
      </c>
      <c r="D151" s="350">
        <v>700.23333333333323</v>
      </c>
      <c r="E151" s="350">
        <v>691.76666666666642</v>
      </c>
      <c r="F151" s="350">
        <v>683.63333333333321</v>
      </c>
      <c r="G151" s="350">
        <v>675.1666666666664</v>
      </c>
      <c r="H151" s="350">
        <v>708.36666666666645</v>
      </c>
      <c r="I151" s="350">
        <v>716.83333333333337</v>
      </c>
      <c r="J151" s="350">
        <v>724.96666666666647</v>
      </c>
      <c r="K151" s="349">
        <v>708.7</v>
      </c>
      <c r="L151" s="349">
        <v>692.1</v>
      </c>
      <c r="M151" s="349">
        <v>0.32028000000000001</v>
      </c>
      <c r="N151" s="1"/>
      <c r="O151" s="1"/>
    </row>
    <row r="152" spans="1:15" ht="12.75" customHeight="1">
      <c r="A152" s="30">
        <v>142</v>
      </c>
      <c r="B152" s="378" t="s">
        <v>101</v>
      </c>
      <c r="C152" s="349">
        <v>1856.7</v>
      </c>
      <c r="D152" s="350">
        <v>1857.3166666666666</v>
      </c>
      <c r="E152" s="350">
        <v>1849.6333333333332</v>
      </c>
      <c r="F152" s="350">
        <v>1842.5666666666666</v>
      </c>
      <c r="G152" s="350">
        <v>1834.8833333333332</v>
      </c>
      <c r="H152" s="350">
        <v>1864.3833333333332</v>
      </c>
      <c r="I152" s="350">
        <v>1872.0666666666666</v>
      </c>
      <c r="J152" s="350">
        <v>1879.1333333333332</v>
      </c>
      <c r="K152" s="349">
        <v>1865</v>
      </c>
      <c r="L152" s="349">
        <v>1850.25</v>
      </c>
      <c r="M152" s="349">
        <v>5.1076899999999998</v>
      </c>
      <c r="N152" s="1"/>
      <c r="O152" s="1"/>
    </row>
    <row r="153" spans="1:15" ht="12.75" customHeight="1">
      <c r="A153" s="30">
        <v>143</v>
      </c>
      <c r="B153" s="378" t="s">
        <v>102</v>
      </c>
      <c r="C153" s="349">
        <v>158.05000000000001</v>
      </c>
      <c r="D153" s="350">
        <v>158.79999999999998</v>
      </c>
      <c r="E153" s="350">
        <v>156.84999999999997</v>
      </c>
      <c r="F153" s="350">
        <v>155.64999999999998</v>
      </c>
      <c r="G153" s="350">
        <v>153.69999999999996</v>
      </c>
      <c r="H153" s="350">
        <v>159.99999999999997</v>
      </c>
      <c r="I153" s="350">
        <v>161.94999999999996</v>
      </c>
      <c r="J153" s="350">
        <v>163.14999999999998</v>
      </c>
      <c r="K153" s="349">
        <v>160.75</v>
      </c>
      <c r="L153" s="349">
        <v>157.6</v>
      </c>
      <c r="M153" s="349">
        <v>12.43004</v>
      </c>
      <c r="N153" s="1"/>
      <c r="O153" s="1"/>
    </row>
    <row r="154" spans="1:15" ht="12.75" customHeight="1">
      <c r="A154" s="30">
        <v>144</v>
      </c>
      <c r="B154" s="378" t="s">
        <v>835</v>
      </c>
      <c r="C154" s="349">
        <v>119.65</v>
      </c>
      <c r="D154" s="350">
        <v>120.53333333333335</v>
      </c>
      <c r="E154" s="350">
        <v>118.06666666666669</v>
      </c>
      <c r="F154" s="350">
        <v>116.48333333333335</v>
      </c>
      <c r="G154" s="350">
        <v>114.01666666666669</v>
      </c>
      <c r="H154" s="350">
        <v>122.11666666666669</v>
      </c>
      <c r="I154" s="350">
        <v>124.58333333333336</v>
      </c>
      <c r="J154" s="350">
        <v>126.16666666666669</v>
      </c>
      <c r="K154" s="349">
        <v>123</v>
      </c>
      <c r="L154" s="349">
        <v>118.95</v>
      </c>
      <c r="M154" s="349">
        <v>1.00532</v>
      </c>
      <c r="N154" s="1"/>
      <c r="O154" s="1"/>
    </row>
    <row r="155" spans="1:15" ht="12.75" customHeight="1">
      <c r="A155" s="30">
        <v>145</v>
      </c>
      <c r="B155" s="378" t="s">
        <v>360</v>
      </c>
      <c r="C155" s="349">
        <v>301.14999999999998</v>
      </c>
      <c r="D155" s="350">
        <v>300.5333333333333</v>
      </c>
      <c r="E155" s="350">
        <v>297.56666666666661</v>
      </c>
      <c r="F155" s="350">
        <v>293.98333333333329</v>
      </c>
      <c r="G155" s="350">
        <v>291.01666666666659</v>
      </c>
      <c r="H155" s="350">
        <v>304.11666666666662</v>
      </c>
      <c r="I155" s="350">
        <v>307.08333333333331</v>
      </c>
      <c r="J155" s="350">
        <v>310.66666666666663</v>
      </c>
      <c r="K155" s="349">
        <v>303.5</v>
      </c>
      <c r="L155" s="349">
        <v>296.95</v>
      </c>
      <c r="M155" s="349">
        <v>5.1466399999999997</v>
      </c>
      <c r="N155" s="1"/>
      <c r="O155" s="1"/>
    </row>
    <row r="156" spans="1:15" ht="12.75" customHeight="1">
      <c r="A156" s="30">
        <v>146</v>
      </c>
      <c r="B156" s="378" t="s">
        <v>103</v>
      </c>
      <c r="C156" s="349">
        <v>98.5</v>
      </c>
      <c r="D156" s="350">
        <v>98.916666666666671</v>
      </c>
      <c r="E156" s="350">
        <v>97.63333333333334</v>
      </c>
      <c r="F156" s="350">
        <v>96.766666666666666</v>
      </c>
      <c r="G156" s="350">
        <v>95.483333333333334</v>
      </c>
      <c r="H156" s="350">
        <v>99.783333333333346</v>
      </c>
      <c r="I156" s="350">
        <v>101.06666666666668</v>
      </c>
      <c r="J156" s="350">
        <v>101.93333333333335</v>
      </c>
      <c r="K156" s="349">
        <v>100.2</v>
      </c>
      <c r="L156" s="349">
        <v>98.05</v>
      </c>
      <c r="M156" s="349">
        <v>134.37785</v>
      </c>
      <c r="N156" s="1"/>
      <c r="O156" s="1"/>
    </row>
    <row r="157" spans="1:15" ht="12.75" customHeight="1">
      <c r="A157" s="30">
        <v>147</v>
      </c>
      <c r="B157" s="378" t="s">
        <v>362</v>
      </c>
      <c r="C157" s="349">
        <v>480.55</v>
      </c>
      <c r="D157" s="350">
        <v>481.3</v>
      </c>
      <c r="E157" s="350">
        <v>476.35</v>
      </c>
      <c r="F157" s="350">
        <v>472.15000000000003</v>
      </c>
      <c r="G157" s="350">
        <v>467.20000000000005</v>
      </c>
      <c r="H157" s="350">
        <v>485.5</v>
      </c>
      <c r="I157" s="350">
        <v>490.44999999999993</v>
      </c>
      <c r="J157" s="350">
        <v>494.65</v>
      </c>
      <c r="K157" s="349">
        <v>486.25</v>
      </c>
      <c r="L157" s="349">
        <v>477.1</v>
      </c>
      <c r="M157" s="349">
        <v>0.71953</v>
      </c>
      <c r="N157" s="1"/>
      <c r="O157" s="1"/>
    </row>
    <row r="158" spans="1:15" ht="12.75" customHeight="1">
      <c r="A158" s="30">
        <v>148</v>
      </c>
      <c r="B158" s="378" t="s">
        <v>361</v>
      </c>
      <c r="C158" s="349">
        <v>3971.05</v>
      </c>
      <c r="D158" s="350">
        <v>3977.0833333333335</v>
      </c>
      <c r="E158" s="350">
        <v>3904.166666666667</v>
      </c>
      <c r="F158" s="350">
        <v>3837.2833333333333</v>
      </c>
      <c r="G158" s="350">
        <v>3764.3666666666668</v>
      </c>
      <c r="H158" s="350">
        <v>4043.9666666666672</v>
      </c>
      <c r="I158" s="350">
        <v>4116.8833333333341</v>
      </c>
      <c r="J158" s="350">
        <v>4183.7666666666673</v>
      </c>
      <c r="K158" s="349">
        <v>4050</v>
      </c>
      <c r="L158" s="349">
        <v>3910.2</v>
      </c>
      <c r="M158" s="349">
        <v>0.40570000000000001</v>
      </c>
      <c r="N158" s="1"/>
      <c r="O158" s="1"/>
    </row>
    <row r="159" spans="1:15" ht="12.75" customHeight="1">
      <c r="A159" s="30">
        <v>149</v>
      </c>
      <c r="B159" s="378" t="s">
        <v>363</v>
      </c>
      <c r="C159" s="349">
        <v>164.2</v>
      </c>
      <c r="D159" s="350">
        <v>165.31666666666666</v>
      </c>
      <c r="E159" s="350">
        <v>161.93333333333334</v>
      </c>
      <c r="F159" s="350">
        <v>159.66666666666669</v>
      </c>
      <c r="G159" s="350">
        <v>156.28333333333336</v>
      </c>
      <c r="H159" s="350">
        <v>167.58333333333331</v>
      </c>
      <c r="I159" s="350">
        <v>170.96666666666664</v>
      </c>
      <c r="J159" s="350">
        <v>173.23333333333329</v>
      </c>
      <c r="K159" s="349">
        <v>168.7</v>
      </c>
      <c r="L159" s="349">
        <v>163.05000000000001</v>
      </c>
      <c r="M159" s="349">
        <v>3.4020999999999999</v>
      </c>
      <c r="N159" s="1"/>
      <c r="O159" s="1"/>
    </row>
    <row r="160" spans="1:15" ht="12.75" customHeight="1">
      <c r="A160" s="30">
        <v>150</v>
      </c>
      <c r="B160" s="378" t="s">
        <v>380</v>
      </c>
      <c r="C160" s="349">
        <v>2797.65</v>
      </c>
      <c r="D160" s="350">
        <v>2808.5333333333333</v>
      </c>
      <c r="E160" s="350">
        <v>2767.1166666666668</v>
      </c>
      <c r="F160" s="350">
        <v>2736.5833333333335</v>
      </c>
      <c r="G160" s="350">
        <v>2695.166666666667</v>
      </c>
      <c r="H160" s="350">
        <v>2839.0666666666666</v>
      </c>
      <c r="I160" s="350">
        <v>2880.4833333333336</v>
      </c>
      <c r="J160" s="350">
        <v>2911.0166666666664</v>
      </c>
      <c r="K160" s="349">
        <v>2849.95</v>
      </c>
      <c r="L160" s="349">
        <v>2778</v>
      </c>
      <c r="M160" s="349">
        <v>0.19064</v>
      </c>
      <c r="N160" s="1"/>
      <c r="O160" s="1"/>
    </row>
    <row r="161" spans="1:15" ht="12.75" customHeight="1">
      <c r="A161" s="30">
        <v>151</v>
      </c>
      <c r="B161" s="378" t="s">
        <v>257</v>
      </c>
      <c r="C161" s="349">
        <v>263.05</v>
      </c>
      <c r="D161" s="350">
        <v>264.48333333333335</v>
      </c>
      <c r="E161" s="350">
        <v>259.11666666666667</v>
      </c>
      <c r="F161" s="350">
        <v>255.18333333333334</v>
      </c>
      <c r="G161" s="350">
        <v>249.81666666666666</v>
      </c>
      <c r="H161" s="350">
        <v>268.41666666666669</v>
      </c>
      <c r="I161" s="350">
        <v>273.78333333333336</v>
      </c>
      <c r="J161" s="350">
        <v>277.7166666666667</v>
      </c>
      <c r="K161" s="349">
        <v>269.85000000000002</v>
      </c>
      <c r="L161" s="349">
        <v>260.55</v>
      </c>
      <c r="M161" s="349">
        <v>11.884069999999999</v>
      </c>
      <c r="N161" s="1"/>
      <c r="O161" s="1"/>
    </row>
    <row r="162" spans="1:15" ht="12.75" customHeight="1">
      <c r="A162" s="30">
        <v>152</v>
      </c>
      <c r="B162" s="378" t="s">
        <v>366</v>
      </c>
      <c r="C162" s="349">
        <v>47.3</v>
      </c>
      <c r="D162" s="350">
        <v>47.516666666666673</v>
      </c>
      <c r="E162" s="350">
        <v>46.783333333333346</v>
      </c>
      <c r="F162" s="350">
        <v>46.266666666666673</v>
      </c>
      <c r="G162" s="350">
        <v>45.533333333333346</v>
      </c>
      <c r="H162" s="350">
        <v>48.033333333333346</v>
      </c>
      <c r="I162" s="350">
        <v>48.76666666666668</v>
      </c>
      <c r="J162" s="350">
        <v>49.283333333333346</v>
      </c>
      <c r="K162" s="349">
        <v>48.25</v>
      </c>
      <c r="L162" s="349">
        <v>47</v>
      </c>
      <c r="M162" s="349">
        <v>23.57723</v>
      </c>
      <c r="N162" s="1"/>
      <c r="O162" s="1"/>
    </row>
    <row r="163" spans="1:15" ht="12.75" customHeight="1">
      <c r="A163" s="30">
        <v>153</v>
      </c>
      <c r="B163" s="378" t="s">
        <v>364</v>
      </c>
      <c r="C163" s="349">
        <v>132.75</v>
      </c>
      <c r="D163" s="350">
        <v>133.03333333333333</v>
      </c>
      <c r="E163" s="350">
        <v>130.71666666666667</v>
      </c>
      <c r="F163" s="350">
        <v>128.68333333333334</v>
      </c>
      <c r="G163" s="350">
        <v>126.36666666666667</v>
      </c>
      <c r="H163" s="350">
        <v>135.06666666666666</v>
      </c>
      <c r="I163" s="350">
        <v>137.38333333333333</v>
      </c>
      <c r="J163" s="350">
        <v>139.41666666666666</v>
      </c>
      <c r="K163" s="349">
        <v>135.35</v>
      </c>
      <c r="L163" s="349">
        <v>131</v>
      </c>
      <c r="M163" s="349">
        <v>52.155340000000002</v>
      </c>
      <c r="N163" s="1"/>
      <c r="O163" s="1"/>
    </row>
    <row r="164" spans="1:15" ht="12.75" customHeight="1">
      <c r="A164" s="30">
        <v>154</v>
      </c>
      <c r="B164" s="378" t="s">
        <v>379</v>
      </c>
      <c r="C164" s="349">
        <v>185.7</v>
      </c>
      <c r="D164" s="350">
        <v>186.7166666666667</v>
      </c>
      <c r="E164" s="350">
        <v>183.53333333333339</v>
      </c>
      <c r="F164" s="350">
        <v>181.3666666666667</v>
      </c>
      <c r="G164" s="350">
        <v>178.18333333333339</v>
      </c>
      <c r="H164" s="350">
        <v>188.88333333333338</v>
      </c>
      <c r="I164" s="350">
        <v>192.06666666666666</v>
      </c>
      <c r="J164" s="350">
        <v>194.23333333333338</v>
      </c>
      <c r="K164" s="349">
        <v>189.9</v>
      </c>
      <c r="L164" s="349">
        <v>184.55</v>
      </c>
      <c r="M164" s="349">
        <v>1.54017</v>
      </c>
      <c r="N164" s="1"/>
      <c r="O164" s="1"/>
    </row>
    <row r="165" spans="1:15" ht="12.75" customHeight="1">
      <c r="A165" s="30">
        <v>155</v>
      </c>
      <c r="B165" s="378" t="s">
        <v>104</v>
      </c>
      <c r="C165" s="349">
        <v>139.80000000000001</v>
      </c>
      <c r="D165" s="350">
        <v>140.4</v>
      </c>
      <c r="E165" s="350">
        <v>138.45000000000002</v>
      </c>
      <c r="F165" s="350">
        <v>137.10000000000002</v>
      </c>
      <c r="G165" s="350">
        <v>135.15000000000003</v>
      </c>
      <c r="H165" s="350">
        <v>141.75</v>
      </c>
      <c r="I165" s="350">
        <v>143.69999999999999</v>
      </c>
      <c r="J165" s="350">
        <v>145.04999999999998</v>
      </c>
      <c r="K165" s="349">
        <v>142.35</v>
      </c>
      <c r="L165" s="349">
        <v>139.05000000000001</v>
      </c>
      <c r="M165" s="349">
        <v>63.670639999999999</v>
      </c>
      <c r="N165" s="1"/>
      <c r="O165" s="1"/>
    </row>
    <row r="166" spans="1:15" ht="12.75" customHeight="1">
      <c r="A166" s="30">
        <v>156</v>
      </c>
      <c r="B166" s="378" t="s">
        <v>368</v>
      </c>
      <c r="C166" s="349">
        <v>2928.25</v>
      </c>
      <c r="D166" s="350">
        <v>2928.4</v>
      </c>
      <c r="E166" s="350">
        <v>2860.8500000000004</v>
      </c>
      <c r="F166" s="350">
        <v>2793.4500000000003</v>
      </c>
      <c r="G166" s="350">
        <v>2725.9000000000005</v>
      </c>
      <c r="H166" s="350">
        <v>2995.8</v>
      </c>
      <c r="I166" s="350">
        <v>3063.3500000000004</v>
      </c>
      <c r="J166" s="350">
        <v>3130.75</v>
      </c>
      <c r="K166" s="349">
        <v>2995.95</v>
      </c>
      <c r="L166" s="349">
        <v>2861</v>
      </c>
      <c r="M166" s="349">
        <v>0.12014</v>
      </c>
      <c r="N166" s="1"/>
      <c r="O166" s="1"/>
    </row>
    <row r="167" spans="1:15" ht="12.75" customHeight="1">
      <c r="A167" s="30">
        <v>157</v>
      </c>
      <c r="B167" s="378" t="s">
        <v>369</v>
      </c>
      <c r="C167" s="349">
        <v>2994.5</v>
      </c>
      <c r="D167" s="350">
        <v>2996.1666666666665</v>
      </c>
      <c r="E167" s="350">
        <v>2948.333333333333</v>
      </c>
      <c r="F167" s="350">
        <v>2902.1666666666665</v>
      </c>
      <c r="G167" s="350">
        <v>2854.333333333333</v>
      </c>
      <c r="H167" s="350">
        <v>3042.333333333333</v>
      </c>
      <c r="I167" s="350">
        <v>3090.1666666666661</v>
      </c>
      <c r="J167" s="350">
        <v>3136.333333333333</v>
      </c>
      <c r="K167" s="349">
        <v>3044</v>
      </c>
      <c r="L167" s="349">
        <v>2950</v>
      </c>
      <c r="M167" s="349">
        <v>7.3090000000000002E-2</v>
      </c>
      <c r="N167" s="1"/>
      <c r="O167" s="1"/>
    </row>
    <row r="168" spans="1:15" ht="12.75" customHeight="1">
      <c r="A168" s="30">
        <v>158</v>
      </c>
      <c r="B168" s="378" t="s">
        <v>375</v>
      </c>
      <c r="C168" s="349">
        <v>315</v>
      </c>
      <c r="D168" s="350">
        <v>314</v>
      </c>
      <c r="E168" s="350">
        <v>312</v>
      </c>
      <c r="F168" s="350">
        <v>309</v>
      </c>
      <c r="G168" s="350">
        <v>307</v>
      </c>
      <c r="H168" s="350">
        <v>317</v>
      </c>
      <c r="I168" s="350">
        <v>319</v>
      </c>
      <c r="J168" s="350">
        <v>322</v>
      </c>
      <c r="K168" s="349">
        <v>316</v>
      </c>
      <c r="L168" s="349">
        <v>311</v>
      </c>
      <c r="M168" s="349">
        <v>1.7023699999999999</v>
      </c>
      <c r="N168" s="1"/>
      <c r="O168" s="1"/>
    </row>
    <row r="169" spans="1:15" ht="12.75" customHeight="1">
      <c r="A169" s="30">
        <v>159</v>
      </c>
      <c r="B169" s="378" t="s">
        <v>370</v>
      </c>
      <c r="C169" s="349">
        <v>131.69999999999999</v>
      </c>
      <c r="D169" s="350">
        <v>132</v>
      </c>
      <c r="E169" s="350">
        <v>130.6</v>
      </c>
      <c r="F169" s="350">
        <v>129.5</v>
      </c>
      <c r="G169" s="350">
        <v>128.1</v>
      </c>
      <c r="H169" s="350">
        <v>133.1</v>
      </c>
      <c r="I169" s="350">
        <v>134.49999999999997</v>
      </c>
      <c r="J169" s="350">
        <v>135.6</v>
      </c>
      <c r="K169" s="349">
        <v>133.4</v>
      </c>
      <c r="L169" s="349">
        <v>130.9</v>
      </c>
      <c r="M169" s="349">
        <v>1.40716</v>
      </c>
      <c r="N169" s="1"/>
      <c r="O169" s="1"/>
    </row>
    <row r="170" spans="1:15" ht="12.75" customHeight="1">
      <c r="A170" s="30">
        <v>160</v>
      </c>
      <c r="B170" s="378" t="s">
        <v>371</v>
      </c>
      <c r="C170" s="349">
        <v>5110.75</v>
      </c>
      <c r="D170" s="350">
        <v>5107.25</v>
      </c>
      <c r="E170" s="350">
        <v>5074.5</v>
      </c>
      <c r="F170" s="350">
        <v>5038.25</v>
      </c>
      <c r="G170" s="350">
        <v>5005.5</v>
      </c>
      <c r="H170" s="350">
        <v>5143.5</v>
      </c>
      <c r="I170" s="350">
        <v>5176.25</v>
      </c>
      <c r="J170" s="350">
        <v>5212.5</v>
      </c>
      <c r="K170" s="349">
        <v>5140</v>
      </c>
      <c r="L170" s="349">
        <v>5071</v>
      </c>
      <c r="M170" s="349">
        <v>3.5130000000000002E-2</v>
      </c>
      <c r="N170" s="1"/>
      <c r="O170" s="1"/>
    </row>
    <row r="171" spans="1:15" ht="12.75" customHeight="1">
      <c r="A171" s="30">
        <v>161</v>
      </c>
      <c r="B171" s="378" t="s">
        <v>258</v>
      </c>
      <c r="C171" s="349">
        <v>3383.2</v>
      </c>
      <c r="D171" s="350">
        <v>3410.3833333333332</v>
      </c>
      <c r="E171" s="350">
        <v>3342.7666666666664</v>
      </c>
      <c r="F171" s="350">
        <v>3302.333333333333</v>
      </c>
      <c r="G171" s="350">
        <v>3234.7166666666662</v>
      </c>
      <c r="H171" s="350">
        <v>3450.8166666666666</v>
      </c>
      <c r="I171" s="350">
        <v>3518.4333333333334</v>
      </c>
      <c r="J171" s="350">
        <v>3558.8666666666668</v>
      </c>
      <c r="K171" s="349">
        <v>3478</v>
      </c>
      <c r="L171" s="349">
        <v>3369.95</v>
      </c>
      <c r="M171" s="349">
        <v>0.64700000000000002</v>
      </c>
      <c r="N171" s="1"/>
      <c r="O171" s="1"/>
    </row>
    <row r="172" spans="1:15" ht="12.75" customHeight="1">
      <c r="A172" s="30">
        <v>162</v>
      </c>
      <c r="B172" s="378" t="s">
        <v>372</v>
      </c>
      <c r="C172" s="349">
        <v>1565.35</v>
      </c>
      <c r="D172" s="350">
        <v>1564.8666666666668</v>
      </c>
      <c r="E172" s="350">
        <v>1545.7333333333336</v>
      </c>
      <c r="F172" s="350">
        <v>1526.1166666666668</v>
      </c>
      <c r="G172" s="350">
        <v>1506.9833333333336</v>
      </c>
      <c r="H172" s="350">
        <v>1584.4833333333336</v>
      </c>
      <c r="I172" s="350">
        <v>1603.6166666666668</v>
      </c>
      <c r="J172" s="350">
        <v>1623.2333333333336</v>
      </c>
      <c r="K172" s="349">
        <v>1584</v>
      </c>
      <c r="L172" s="349">
        <v>1545.25</v>
      </c>
      <c r="M172" s="349">
        <v>0.41976000000000002</v>
      </c>
      <c r="N172" s="1"/>
      <c r="O172" s="1"/>
    </row>
    <row r="173" spans="1:15" ht="12.75" customHeight="1">
      <c r="A173" s="30">
        <v>163</v>
      </c>
      <c r="B173" s="378" t="s">
        <v>105</v>
      </c>
      <c r="C173" s="349">
        <v>476.35</v>
      </c>
      <c r="D173" s="350">
        <v>481.16666666666669</v>
      </c>
      <c r="E173" s="350">
        <v>470.33333333333337</v>
      </c>
      <c r="F173" s="350">
        <v>464.31666666666666</v>
      </c>
      <c r="G173" s="350">
        <v>453.48333333333335</v>
      </c>
      <c r="H173" s="350">
        <v>487.18333333333339</v>
      </c>
      <c r="I173" s="350">
        <v>498.01666666666677</v>
      </c>
      <c r="J173" s="350">
        <v>504.03333333333342</v>
      </c>
      <c r="K173" s="349">
        <v>492</v>
      </c>
      <c r="L173" s="349">
        <v>475.15</v>
      </c>
      <c r="M173" s="349">
        <v>5.1724399999999999</v>
      </c>
      <c r="N173" s="1"/>
      <c r="O173" s="1"/>
    </row>
    <row r="174" spans="1:15" ht="12.75" customHeight="1">
      <c r="A174" s="30">
        <v>164</v>
      </c>
      <c r="B174" s="378" t="s">
        <v>367</v>
      </c>
      <c r="C174" s="349">
        <v>4607.1499999999996</v>
      </c>
      <c r="D174" s="350">
        <v>4619.5166666666664</v>
      </c>
      <c r="E174" s="350">
        <v>4549.0333333333328</v>
      </c>
      <c r="F174" s="350">
        <v>4490.9166666666661</v>
      </c>
      <c r="G174" s="350">
        <v>4420.4333333333325</v>
      </c>
      <c r="H174" s="350">
        <v>4677.6333333333332</v>
      </c>
      <c r="I174" s="350">
        <v>4748.1166666666668</v>
      </c>
      <c r="J174" s="350">
        <v>4806.2333333333336</v>
      </c>
      <c r="K174" s="349">
        <v>4690</v>
      </c>
      <c r="L174" s="349">
        <v>4561.3999999999996</v>
      </c>
      <c r="M174" s="349">
        <v>0.11872000000000001</v>
      </c>
      <c r="N174" s="1"/>
      <c r="O174" s="1"/>
    </row>
    <row r="175" spans="1:15" ht="12.75" customHeight="1">
      <c r="A175" s="30">
        <v>165</v>
      </c>
      <c r="B175" s="378" t="s">
        <v>107</v>
      </c>
      <c r="C175" s="349">
        <v>40.35</v>
      </c>
      <c r="D175" s="350">
        <v>40.449999999999996</v>
      </c>
      <c r="E175" s="350">
        <v>39.79999999999999</v>
      </c>
      <c r="F175" s="350">
        <v>39.249999999999993</v>
      </c>
      <c r="G175" s="350">
        <v>38.599999999999987</v>
      </c>
      <c r="H175" s="350">
        <v>40.999999999999993</v>
      </c>
      <c r="I175" s="350">
        <v>41.65</v>
      </c>
      <c r="J175" s="350">
        <v>42.199999999999996</v>
      </c>
      <c r="K175" s="349">
        <v>41.1</v>
      </c>
      <c r="L175" s="349">
        <v>39.9</v>
      </c>
      <c r="M175" s="349">
        <v>256.86455999999998</v>
      </c>
      <c r="N175" s="1"/>
      <c r="O175" s="1"/>
    </row>
    <row r="176" spans="1:15" ht="12.75" customHeight="1">
      <c r="A176" s="30">
        <v>166</v>
      </c>
      <c r="B176" s="378" t="s">
        <v>381</v>
      </c>
      <c r="C176" s="349">
        <v>554.04999999999995</v>
      </c>
      <c r="D176" s="350">
        <v>555.80000000000007</v>
      </c>
      <c r="E176" s="350">
        <v>546.60000000000014</v>
      </c>
      <c r="F176" s="350">
        <v>539.15000000000009</v>
      </c>
      <c r="G176" s="350">
        <v>529.95000000000016</v>
      </c>
      <c r="H176" s="350">
        <v>563.25000000000011</v>
      </c>
      <c r="I176" s="350">
        <v>572.45000000000016</v>
      </c>
      <c r="J176" s="350">
        <v>579.90000000000009</v>
      </c>
      <c r="K176" s="349">
        <v>565</v>
      </c>
      <c r="L176" s="349">
        <v>548.35</v>
      </c>
      <c r="M176" s="349">
        <v>16.884899999999998</v>
      </c>
      <c r="N176" s="1"/>
      <c r="O176" s="1"/>
    </row>
    <row r="177" spans="1:15" ht="12.75" customHeight="1">
      <c r="A177" s="30">
        <v>167</v>
      </c>
      <c r="B177" s="378" t="s">
        <v>373</v>
      </c>
      <c r="C177" s="349">
        <v>1067.2</v>
      </c>
      <c r="D177" s="350">
        <v>1071.3166666666666</v>
      </c>
      <c r="E177" s="350">
        <v>1057.8833333333332</v>
      </c>
      <c r="F177" s="350">
        <v>1048.5666666666666</v>
      </c>
      <c r="G177" s="350">
        <v>1035.1333333333332</v>
      </c>
      <c r="H177" s="350">
        <v>1080.6333333333332</v>
      </c>
      <c r="I177" s="350">
        <v>1094.0666666666666</v>
      </c>
      <c r="J177" s="350">
        <v>1103.3833333333332</v>
      </c>
      <c r="K177" s="349">
        <v>1084.75</v>
      </c>
      <c r="L177" s="349">
        <v>1062</v>
      </c>
      <c r="M177" s="349">
        <v>0.14058000000000001</v>
      </c>
      <c r="N177" s="1"/>
      <c r="O177" s="1"/>
    </row>
    <row r="178" spans="1:15" ht="12.75" customHeight="1">
      <c r="A178" s="30">
        <v>168</v>
      </c>
      <c r="B178" s="378" t="s">
        <v>259</v>
      </c>
      <c r="C178" s="349">
        <v>489</v>
      </c>
      <c r="D178" s="350">
        <v>490.65000000000003</v>
      </c>
      <c r="E178" s="350">
        <v>483.35000000000008</v>
      </c>
      <c r="F178" s="350">
        <v>477.70000000000005</v>
      </c>
      <c r="G178" s="350">
        <v>470.40000000000009</v>
      </c>
      <c r="H178" s="350">
        <v>496.30000000000007</v>
      </c>
      <c r="I178" s="350">
        <v>503.6</v>
      </c>
      <c r="J178" s="350">
        <v>509.25000000000006</v>
      </c>
      <c r="K178" s="349">
        <v>497.95</v>
      </c>
      <c r="L178" s="349">
        <v>485</v>
      </c>
      <c r="M178" s="349">
        <v>0.71819</v>
      </c>
      <c r="N178" s="1"/>
      <c r="O178" s="1"/>
    </row>
    <row r="179" spans="1:15" ht="12.75" customHeight="1">
      <c r="A179" s="30">
        <v>169</v>
      </c>
      <c r="B179" s="378" t="s">
        <v>108</v>
      </c>
      <c r="C179" s="349">
        <v>832.95</v>
      </c>
      <c r="D179" s="350">
        <v>832.75</v>
      </c>
      <c r="E179" s="350">
        <v>826.35</v>
      </c>
      <c r="F179" s="350">
        <v>819.75</v>
      </c>
      <c r="G179" s="350">
        <v>813.35</v>
      </c>
      <c r="H179" s="350">
        <v>839.35</v>
      </c>
      <c r="I179" s="350">
        <v>845.75000000000011</v>
      </c>
      <c r="J179" s="350">
        <v>852.35</v>
      </c>
      <c r="K179" s="349">
        <v>839.15</v>
      </c>
      <c r="L179" s="349">
        <v>826.15</v>
      </c>
      <c r="M179" s="349">
        <v>5.98651</v>
      </c>
      <c r="N179" s="1"/>
      <c r="O179" s="1"/>
    </row>
    <row r="180" spans="1:15" ht="12.75" customHeight="1">
      <c r="A180" s="30">
        <v>170</v>
      </c>
      <c r="B180" s="378" t="s">
        <v>260</v>
      </c>
      <c r="C180" s="349">
        <v>543.29999999999995</v>
      </c>
      <c r="D180" s="350">
        <v>543.0333333333333</v>
      </c>
      <c r="E180" s="350">
        <v>538.26666666666665</v>
      </c>
      <c r="F180" s="350">
        <v>533.23333333333335</v>
      </c>
      <c r="G180" s="350">
        <v>528.4666666666667</v>
      </c>
      <c r="H180" s="350">
        <v>548.06666666666661</v>
      </c>
      <c r="I180" s="350">
        <v>552.83333333333326</v>
      </c>
      <c r="J180" s="350">
        <v>557.86666666666656</v>
      </c>
      <c r="K180" s="349">
        <v>547.79999999999995</v>
      </c>
      <c r="L180" s="349">
        <v>538</v>
      </c>
      <c r="M180" s="349">
        <v>0.89636000000000005</v>
      </c>
      <c r="N180" s="1"/>
      <c r="O180" s="1"/>
    </row>
    <row r="181" spans="1:15" ht="12.75" customHeight="1">
      <c r="A181" s="30">
        <v>171</v>
      </c>
      <c r="B181" s="378" t="s">
        <v>109</v>
      </c>
      <c r="C181" s="349">
        <v>1606.25</v>
      </c>
      <c r="D181" s="350">
        <v>1601.0833333333333</v>
      </c>
      <c r="E181" s="350">
        <v>1590.1666666666665</v>
      </c>
      <c r="F181" s="350">
        <v>1574.0833333333333</v>
      </c>
      <c r="G181" s="350">
        <v>1563.1666666666665</v>
      </c>
      <c r="H181" s="350">
        <v>1617.1666666666665</v>
      </c>
      <c r="I181" s="350">
        <v>1628.083333333333</v>
      </c>
      <c r="J181" s="350">
        <v>1644.1666666666665</v>
      </c>
      <c r="K181" s="349">
        <v>1612</v>
      </c>
      <c r="L181" s="349">
        <v>1585</v>
      </c>
      <c r="M181" s="349">
        <v>9.5933200000000003</v>
      </c>
      <c r="N181" s="1"/>
      <c r="O181" s="1"/>
    </row>
    <row r="182" spans="1:15" ht="12.75" customHeight="1">
      <c r="A182" s="30">
        <v>172</v>
      </c>
      <c r="B182" s="378" t="s">
        <v>382</v>
      </c>
      <c r="C182" s="349">
        <v>91.2</v>
      </c>
      <c r="D182" s="350">
        <v>91.5</v>
      </c>
      <c r="E182" s="350">
        <v>90.7</v>
      </c>
      <c r="F182" s="350">
        <v>90.2</v>
      </c>
      <c r="G182" s="350">
        <v>89.4</v>
      </c>
      <c r="H182" s="350">
        <v>92</v>
      </c>
      <c r="I182" s="350">
        <v>92.800000000000011</v>
      </c>
      <c r="J182" s="350">
        <v>93.3</v>
      </c>
      <c r="K182" s="349">
        <v>92.3</v>
      </c>
      <c r="L182" s="349">
        <v>91</v>
      </c>
      <c r="M182" s="349">
        <v>1.15059</v>
      </c>
      <c r="N182" s="1"/>
      <c r="O182" s="1"/>
    </row>
    <row r="183" spans="1:15" ht="12.75" customHeight="1">
      <c r="A183" s="30">
        <v>173</v>
      </c>
      <c r="B183" s="378" t="s">
        <v>110</v>
      </c>
      <c r="C183" s="349">
        <v>305.7</v>
      </c>
      <c r="D183" s="350">
        <v>306.68333333333334</v>
      </c>
      <c r="E183" s="350">
        <v>303.01666666666665</v>
      </c>
      <c r="F183" s="350">
        <v>300.33333333333331</v>
      </c>
      <c r="G183" s="350">
        <v>296.66666666666663</v>
      </c>
      <c r="H183" s="350">
        <v>309.36666666666667</v>
      </c>
      <c r="I183" s="350">
        <v>313.0333333333333</v>
      </c>
      <c r="J183" s="350">
        <v>315.7166666666667</v>
      </c>
      <c r="K183" s="349">
        <v>310.35000000000002</v>
      </c>
      <c r="L183" s="349">
        <v>304</v>
      </c>
      <c r="M183" s="349">
        <v>3.9493800000000001</v>
      </c>
      <c r="N183" s="1"/>
      <c r="O183" s="1"/>
    </row>
    <row r="184" spans="1:15" ht="12.75" customHeight="1">
      <c r="A184" s="30">
        <v>174</v>
      </c>
      <c r="B184" s="378" t="s">
        <v>374</v>
      </c>
      <c r="C184" s="349">
        <v>498.3</v>
      </c>
      <c r="D184" s="350">
        <v>502.60000000000008</v>
      </c>
      <c r="E184" s="350">
        <v>490.80000000000018</v>
      </c>
      <c r="F184" s="350">
        <v>483.30000000000013</v>
      </c>
      <c r="G184" s="350">
        <v>471.50000000000023</v>
      </c>
      <c r="H184" s="350">
        <v>510.10000000000014</v>
      </c>
      <c r="I184" s="350">
        <v>521.9</v>
      </c>
      <c r="J184" s="350">
        <v>529.40000000000009</v>
      </c>
      <c r="K184" s="349">
        <v>514.4</v>
      </c>
      <c r="L184" s="349">
        <v>495.1</v>
      </c>
      <c r="M184" s="349">
        <v>7.0248200000000001</v>
      </c>
      <c r="N184" s="1"/>
      <c r="O184" s="1"/>
    </row>
    <row r="185" spans="1:15" ht="12.75" customHeight="1">
      <c r="A185" s="30">
        <v>175</v>
      </c>
      <c r="B185" s="378" t="s">
        <v>111</v>
      </c>
      <c r="C185" s="349">
        <v>1711.25</v>
      </c>
      <c r="D185" s="350">
        <v>1721.0166666666667</v>
      </c>
      <c r="E185" s="350">
        <v>1690.2333333333333</v>
      </c>
      <c r="F185" s="350">
        <v>1669.2166666666667</v>
      </c>
      <c r="G185" s="350">
        <v>1638.4333333333334</v>
      </c>
      <c r="H185" s="350">
        <v>1742.0333333333333</v>
      </c>
      <c r="I185" s="350">
        <v>1772.8166666666666</v>
      </c>
      <c r="J185" s="350">
        <v>1793.8333333333333</v>
      </c>
      <c r="K185" s="349">
        <v>1751.8</v>
      </c>
      <c r="L185" s="349">
        <v>1700</v>
      </c>
      <c r="M185" s="349">
        <v>10.6739</v>
      </c>
      <c r="N185" s="1"/>
      <c r="O185" s="1"/>
    </row>
    <row r="186" spans="1:15" ht="12.75" customHeight="1">
      <c r="A186" s="30">
        <v>176</v>
      </c>
      <c r="B186" s="378" t="s">
        <v>376</v>
      </c>
      <c r="C186" s="349">
        <v>182</v>
      </c>
      <c r="D186" s="350">
        <v>184.61666666666665</v>
      </c>
      <c r="E186" s="350">
        <v>177.83333333333329</v>
      </c>
      <c r="F186" s="350">
        <v>173.66666666666663</v>
      </c>
      <c r="G186" s="350">
        <v>166.88333333333327</v>
      </c>
      <c r="H186" s="350">
        <v>188.7833333333333</v>
      </c>
      <c r="I186" s="350">
        <v>195.56666666666666</v>
      </c>
      <c r="J186" s="350">
        <v>199.73333333333332</v>
      </c>
      <c r="K186" s="349">
        <v>191.4</v>
      </c>
      <c r="L186" s="349">
        <v>180.45</v>
      </c>
      <c r="M186" s="349">
        <v>20.31204</v>
      </c>
      <c r="N186" s="1"/>
      <c r="O186" s="1"/>
    </row>
    <row r="187" spans="1:15" ht="12.75" customHeight="1">
      <c r="A187" s="30">
        <v>177</v>
      </c>
      <c r="B187" s="378" t="s">
        <v>377</v>
      </c>
      <c r="C187" s="349">
        <v>1591.1</v>
      </c>
      <c r="D187" s="350">
        <v>1600.1166666666668</v>
      </c>
      <c r="E187" s="350">
        <v>1570.2333333333336</v>
      </c>
      <c r="F187" s="350">
        <v>1549.3666666666668</v>
      </c>
      <c r="G187" s="350">
        <v>1519.4833333333336</v>
      </c>
      <c r="H187" s="350">
        <v>1620.9833333333336</v>
      </c>
      <c r="I187" s="350">
        <v>1650.8666666666668</v>
      </c>
      <c r="J187" s="350">
        <v>1671.7333333333336</v>
      </c>
      <c r="K187" s="349">
        <v>1630</v>
      </c>
      <c r="L187" s="349">
        <v>1579.25</v>
      </c>
      <c r="M187" s="349">
        <v>0.67695000000000005</v>
      </c>
      <c r="N187" s="1"/>
      <c r="O187" s="1"/>
    </row>
    <row r="188" spans="1:15" ht="12.75" customHeight="1">
      <c r="A188" s="30">
        <v>178</v>
      </c>
      <c r="B188" s="378" t="s">
        <v>383</v>
      </c>
      <c r="C188" s="349">
        <v>133.9</v>
      </c>
      <c r="D188" s="350">
        <v>134.98333333333335</v>
      </c>
      <c r="E188" s="350">
        <v>131.16666666666669</v>
      </c>
      <c r="F188" s="350">
        <v>128.43333333333334</v>
      </c>
      <c r="G188" s="350">
        <v>124.61666666666667</v>
      </c>
      <c r="H188" s="350">
        <v>137.7166666666667</v>
      </c>
      <c r="I188" s="350">
        <v>141.53333333333336</v>
      </c>
      <c r="J188" s="350">
        <v>144.26666666666671</v>
      </c>
      <c r="K188" s="349">
        <v>138.80000000000001</v>
      </c>
      <c r="L188" s="349">
        <v>132.25</v>
      </c>
      <c r="M188" s="349">
        <v>28.832139999999999</v>
      </c>
      <c r="N188" s="1"/>
      <c r="O188" s="1"/>
    </row>
    <row r="189" spans="1:15" ht="12.75" customHeight="1">
      <c r="A189" s="30">
        <v>179</v>
      </c>
      <c r="B189" s="378" t="s">
        <v>261</v>
      </c>
      <c r="C189" s="349">
        <v>288.5</v>
      </c>
      <c r="D189" s="350">
        <v>290.76666666666671</v>
      </c>
      <c r="E189" s="350">
        <v>284.83333333333343</v>
      </c>
      <c r="F189" s="350">
        <v>281.16666666666674</v>
      </c>
      <c r="G189" s="350">
        <v>275.23333333333346</v>
      </c>
      <c r="H189" s="350">
        <v>294.43333333333339</v>
      </c>
      <c r="I189" s="350">
        <v>300.36666666666667</v>
      </c>
      <c r="J189" s="350">
        <v>304.03333333333336</v>
      </c>
      <c r="K189" s="349">
        <v>296.7</v>
      </c>
      <c r="L189" s="349">
        <v>287.10000000000002</v>
      </c>
      <c r="M189" s="349">
        <v>4.4442500000000003</v>
      </c>
      <c r="N189" s="1"/>
      <c r="O189" s="1"/>
    </row>
    <row r="190" spans="1:15" ht="12.75" customHeight="1">
      <c r="A190" s="30">
        <v>180</v>
      </c>
      <c r="B190" s="378" t="s">
        <v>378</v>
      </c>
      <c r="C190" s="349">
        <v>713.45</v>
      </c>
      <c r="D190" s="350">
        <v>718.83333333333337</v>
      </c>
      <c r="E190" s="350">
        <v>703.66666666666674</v>
      </c>
      <c r="F190" s="350">
        <v>693.88333333333333</v>
      </c>
      <c r="G190" s="350">
        <v>678.7166666666667</v>
      </c>
      <c r="H190" s="350">
        <v>728.61666666666679</v>
      </c>
      <c r="I190" s="350">
        <v>743.78333333333353</v>
      </c>
      <c r="J190" s="350">
        <v>753.56666666666683</v>
      </c>
      <c r="K190" s="349">
        <v>734</v>
      </c>
      <c r="L190" s="349">
        <v>709.05</v>
      </c>
      <c r="M190" s="349">
        <v>3.19476</v>
      </c>
      <c r="N190" s="1"/>
      <c r="O190" s="1"/>
    </row>
    <row r="191" spans="1:15" ht="12.75" customHeight="1">
      <c r="A191" s="30">
        <v>181</v>
      </c>
      <c r="B191" s="378" t="s">
        <v>112</v>
      </c>
      <c r="C191" s="349">
        <v>657.3</v>
      </c>
      <c r="D191" s="350">
        <v>659.26666666666665</v>
      </c>
      <c r="E191" s="350">
        <v>652.5333333333333</v>
      </c>
      <c r="F191" s="350">
        <v>647.76666666666665</v>
      </c>
      <c r="G191" s="350">
        <v>641.0333333333333</v>
      </c>
      <c r="H191" s="350">
        <v>664.0333333333333</v>
      </c>
      <c r="I191" s="350">
        <v>670.76666666666665</v>
      </c>
      <c r="J191" s="350">
        <v>675.5333333333333</v>
      </c>
      <c r="K191" s="349">
        <v>666</v>
      </c>
      <c r="L191" s="349">
        <v>654.5</v>
      </c>
      <c r="M191" s="349">
        <v>3.0023200000000001</v>
      </c>
      <c r="N191" s="1"/>
      <c r="O191" s="1"/>
    </row>
    <row r="192" spans="1:15" ht="12.75" customHeight="1">
      <c r="A192" s="30">
        <v>182</v>
      </c>
      <c r="B192" s="378" t="s">
        <v>262</v>
      </c>
      <c r="C192" s="349">
        <v>1364.55</v>
      </c>
      <c r="D192" s="350">
        <v>1360.0833333333333</v>
      </c>
      <c r="E192" s="350">
        <v>1344.4666666666665</v>
      </c>
      <c r="F192" s="350">
        <v>1324.3833333333332</v>
      </c>
      <c r="G192" s="350">
        <v>1308.7666666666664</v>
      </c>
      <c r="H192" s="350">
        <v>1380.1666666666665</v>
      </c>
      <c r="I192" s="350">
        <v>1395.7833333333333</v>
      </c>
      <c r="J192" s="350">
        <v>1415.8666666666666</v>
      </c>
      <c r="K192" s="349">
        <v>1375.7</v>
      </c>
      <c r="L192" s="349">
        <v>1340</v>
      </c>
      <c r="M192" s="349">
        <v>5.59307</v>
      </c>
      <c r="N192" s="1"/>
      <c r="O192" s="1"/>
    </row>
    <row r="193" spans="1:15" ht="12.75" customHeight="1">
      <c r="A193" s="30">
        <v>183</v>
      </c>
      <c r="B193" s="378" t="s">
        <v>387</v>
      </c>
      <c r="C193" s="349">
        <v>1054.5</v>
      </c>
      <c r="D193" s="350">
        <v>1070.4666666666667</v>
      </c>
      <c r="E193" s="350">
        <v>1036.0333333333333</v>
      </c>
      <c r="F193" s="350">
        <v>1017.5666666666666</v>
      </c>
      <c r="G193" s="350">
        <v>983.13333333333321</v>
      </c>
      <c r="H193" s="350">
        <v>1088.9333333333334</v>
      </c>
      <c r="I193" s="350">
        <v>1123.3666666666668</v>
      </c>
      <c r="J193" s="350">
        <v>1141.8333333333335</v>
      </c>
      <c r="K193" s="349">
        <v>1104.9000000000001</v>
      </c>
      <c r="L193" s="349">
        <v>1052</v>
      </c>
      <c r="M193" s="349">
        <v>2.4208699999999999</v>
      </c>
      <c r="N193" s="1"/>
      <c r="O193" s="1"/>
    </row>
    <row r="194" spans="1:15" ht="12.75" customHeight="1">
      <c r="A194" s="30">
        <v>184</v>
      </c>
      <c r="B194" s="378" t="s">
        <v>836</v>
      </c>
      <c r="C194" s="349">
        <v>19.95</v>
      </c>
      <c r="D194" s="350">
        <v>20.083333333333332</v>
      </c>
      <c r="E194" s="350">
        <v>19.766666666666666</v>
      </c>
      <c r="F194" s="350">
        <v>19.583333333333332</v>
      </c>
      <c r="G194" s="350">
        <v>19.266666666666666</v>
      </c>
      <c r="H194" s="350">
        <v>20.266666666666666</v>
      </c>
      <c r="I194" s="350">
        <v>20.583333333333336</v>
      </c>
      <c r="J194" s="350">
        <v>20.766666666666666</v>
      </c>
      <c r="K194" s="349">
        <v>20.399999999999999</v>
      </c>
      <c r="L194" s="349">
        <v>19.899999999999999</v>
      </c>
      <c r="M194" s="349">
        <v>44.575150000000001</v>
      </c>
      <c r="N194" s="1"/>
      <c r="O194" s="1"/>
    </row>
    <row r="195" spans="1:15" ht="12.75" customHeight="1">
      <c r="A195" s="30">
        <v>185</v>
      </c>
      <c r="B195" s="378" t="s">
        <v>388</v>
      </c>
      <c r="C195" s="349">
        <v>1110.55</v>
      </c>
      <c r="D195" s="350">
        <v>1121.8500000000001</v>
      </c>
      <c r="E195" s="350">
        <v>1089.7000000000003</v>
      </c>
      <c r="F195" s="350">
        <v>1068.8500000000001</v>
      </c>
      <c r="G195" s="350">
        <v>1036.7000000000003</v>
      </c>
      <c r="H195" s="350">
        <v>1142.7000000000003</v>
      </c>
      <c r="I195" s="350">
        <v>1174.8500000000004</v>
      </c>
      <c r="J195" s="350">
        <v>1195.7000000000003</v>
      </c>
      <c r="K195" s="349">
        <v>1154</v>
      </c>
      <c r="L195" s="349">
        <v>1101</v>
      </c>
      <c r="M195" s="349">
        <v>0.23547000000000001</v>
      </c>
      <c r="N195" s="1"/>
      <c r="O195" s="1"/>
    </row>
    <row r="196" spans="1:15" ht="12.75" customHeight="1">
      <c r="A196" s="30">
        <v>186</v>
      </c>
      <c r="B196" s="378" t="s">
        <v>113</v>
      </c>
      <c r="C196" s="349">
        <v>1206.95</v>
      </c>
      <c r="D196" s="350">
        <v>1206.25</v>
      </c>
      <c r="E196" s="350">
        <v>1193.2</v>
      </c>
      <c r="F196" s="350">
        <v>1179.45</v>
      </c>
      <c r="G196" s="350">
        <v>1166.4000000000001</v>
      </c>
      <c r="H196" s="350">
        <v>1220</v>
      </c>
      <c r="I196" s="350">
        <v>1233.0500000000002</v>
      </c>
      <c r="J196" s="350">
        <v>1246.8</v>
      </c>
      <c r="K196" s="349">
        <v>1219.3</v>
      </c>
      <c r="L196" s="349">
        <v>1192.5</v>
      </c>
      <c r="M196" s="349">
        <v>8.4696300000000004</v>
      </c>
      <c r="N196" s="1"/>
      <c r="O196" s="1"/>
    </row>
    <row r="197" spans="1:15" ht="12.75" customHeight="1">
      <c r="A197" s="30">
        <v>187</v>
      </c>
      <c r="B197" s="378" t="s">
        <v>114</v>
      </c>
      <c r="C197" s="349">
        <v>1163.05</v>
      </c>
      <c r="D197" s="350">
        <v>1165.6833333333334</v>
      </c>
      <c r="E197" s="350">
        <v>1157.3666666666668</v>
      </c>
      <c r="F197" s="350">
        <v>1151.6833333333334</v>
      </c>
      <c r="G197" s="350">
        <v>1143.3666666666668</v>
      </c>
      <c r="H197" s="350">
        <v>1171.3666666666668</v>
      </c>
      <c r="I197" s="350">
        <v>1179.6833333333334</v>
      </c>
      <c r="J197" s="350">
        <v>1185.3666666666668</v>
      </c>
      <c r="K197" s="349">
        <v>1174</v>
      </c>
      <c r="L197" s="349">
        <v>1160</v>
      </c>
      <c r="M197" s="349">
        <v>16.440550000000002</v>
      </c>
      <c r="N197" s="1"/>
      <c r="O197" s="1"/>
    </row>
    <row r="198" spans="1:15" ht="12.75" customHeight="1">
      <c r="A198" s="30">
        <v>188</v>
      </c>
      <c r="B198" s="378" t="s">
        <v>115</v>
      </c>
      <c r="C198" s="349">
        <v>2411.8000000000002</v>
      </c>
      <c r="D198" s="350">
        <v>2399.8666666666668</v>
      </c>
      <c r="E198" s="350">
        <v>2373.7333333333336</v>
      </c>
      <c r="F198" s="350">
        <v>2335.666666666667</v>
      </c>
      <c r="G198" s="350">
        <v>2309.5333333333338</v>
      </c>
      <c r="H198" s="350">
        <v>2437.9333333333334</v>
      </c>
      <c r="I198" s="350">
        <v>2464.0666666666666</v>
      </c>
      <c r="J198" s="350">
        <v>2502.1333333333332</v>
      </c>
      <c r="K198" s="349">
        <v>2426</v>
      </c>
      <c r="L198" s="349">
        <v>2361.8000000000002</v>
      </c>
      <c r="M198" s="349">
        <v>53.176789999999997</v>
      </c>
      <c r="N198" s="1"/>
      <c r="O198" s="1"/>
    </row>
    <row r="199" spans="1:15" ht="12.75" customHeight="1">
      <c r="A199" s="30">
        <v>189</v>
      </c>
      <c r="B199" s="378" t="s">
        <v>116</v>
      </c>
      <c r="C199" s="349">
        <v>2205.85</v>
      </c>
      <c r="D199" s="350">
        <v>2202.5666666666666</v>
      </c>
      <c r="E199" s="350">
        <v>2185.333333333333</v>
      </c>
      <c r="F199" s="350">
        <v>2164.8166666666666</v>
      </c>
      <c r="G199" s="350">
        <v>2147.583333333333</v>
      </c>
      <c r="H199" s="350">
        <v>2223.083333333333</v>
      </c>
      <c r="I199" s="350">
        <v>2240.3166666666666</v>
      </c>
      <c r="J199" s="350">
        <v>2260.833333333333</v>
      </c>
      <c r="K199" s="349">
        <v>2219.8000000000002</v>
      </c>
      <c r="L199" s="349">
        <v>2182.0500000000002</v>
      </c>
      <c r="M199" s="349">
        <v>2.5845799999999999</v>
      </c>
      <c r="N199" s="1"/>
      <c r="O199" s="1"/>
    </row>
    <row r="200" spans="1:15" ht="12.75" customHeight="1">
      <c r="A200" s="30">
        <v>190</v>
      </c>
      <c r="B200" s="378" t="s">
        <v>117</v>
      </c>
      <c r="C200" s="349">
        <v>1506.5</v>
      </c>
      <c r="D200" s="350">
        <v>1510.1666666666667</v>
      </c>
      <c r="E200" s="350">
        <v>1498.3333333333335</v>
      </c>
      <c r="F200" s="350">
        <v>1490.1666666666667</v>
      </c>
      <c r="G200" s="350">
        <v>1478.3333333333335</v>
      </c>
      <c r="H200" s="350">
        <v>1518.3333333333335</v>
      </c>
      <c r="I200" s="350">
        <v>1530.166666666667</v>
      </c>
      <c r="J200" s="350">
        <v>1538.3333333333335</v>
      </c>
      <c r="K200" s="349">
        <v>1522</v>
      </c>
      <c r="L200" s="349">
        <v>1502</v>
      </c>
      <c r="M200" s="349">
        <v>36.756039999999999</v>
      </c>
      <c r="N200" s="1"/>
      <c r="O200" s="1"/>
    </row>
    <row r="201" spans="1:15" ht="12.75" customHeight="1">
      <c r="A201" s="30">
        <v>191</v>
      </c>
      <c r="B201" s="378" t="s">
        <v>118</v>
      </c>
      <c r="C201" s="349">
        <v>592.6</v>
      </c>
      <c r="D201" s="350">
        <v>589.75</v>
      </c>
      <c r="E201" s="350">
        <v>584.1</v>
      </c>
      <c r="F201" s="350">
        <v>575.6</v>
      </c>
      <c r="G201" s="350">
        <v>569.95000000000005</v>
      </c>
      <c r="H201" s="350">
        <v>598.25</v>
      </c>
      <c r="I201" s="350">
        <v>603.90000000000009</v>
      </c>
      <c r="J201" s="350">
        <v>612.4</v>
      </c>
      <c r="K201" s="349">
        <v>595.4</v>
      </c>
      <c r="L201" s="349">
        <v>581.25</v>
      </c>
      <c r="M201" s="349">
        <v>35.423259999999999</v>
      </c>
      <c r="N201" s="1"/>
      <c r="O201" s="1"/>
    </row>
    <row r="202" spans="1:15" ht="12.75" customHeight="1">
      <c r="A202" s="30">
        <v>192</v>
      </c>
      <c r="B202" s="378" t="s">
        <v>385</v>
      </c>
      <c r="C202" s="349">
        <v>1370.5</v>
      </c>
      <c r="D202" s="350">
        <v>1380.8166666666666</v>
      </c>
      <c r="E202" s="350">
        <v>1349.7833333333333</v>
      </c>
      <c r="F202" s="350">
        <v>1329.0666666666666</v>
      </c>
      <c r="G202" s="350">
        <v>1298.0333333333333</v>
      </c>
      <c r="H202" s="350">
        <v>1401.5333333333333</v>
      </c>
      <c r="I202" s="350">
        <v>1432.5666666666666</v>
      </c>
      <c r="J202" s="350">
        <v>1453.2833333333333</v>
      </c>
      <c r="K202" s="349">
        <v>1411.85</v>
      </c>
      <c r="L202" s="349">
        <v>1360.1</v>
      </c>
      <c r="M202" s="349">
        <v>2.7743000000000002</v>
      </c>
      <c r="N202" s="1"/>
      <c r="O202" s="1"/>
    </row>
    <row r="203" spans="1:15" ht="12.75" customHeight="1">
      <c r="A203" s="30">
        <v>193</v>
      </c>
      <c r="B203" s="378" t="s">
        <v>389</v>
      </c>
      <c r="C203" s="349">
        <v>200.6</v>
      </c>
      <c r="D203" s="350">
        <v>201.46666666666667</v>
      </c>
      <c r="E203" s="350">
        <v>198.73333333333335</v>
      </c>
      <c r="F203" s="350">
        <v>196.86666666666667</v>
      </c>
      <c r="G203" s="350">
        <v>194.13333333333335</v>
      </c>
      <c r="H203" s="350">
        <v>203.33333333333334</v>
      </c>
      <c r="I203" s="350">
        <v>206.06666666666663</v>
      </c>
      <c r="J203" s="350">
        <v>207.93333333333334</v>
      </c>
      <c r="K203" s="349">
        <v>204.2</v>
      </c>
      <c r="L203" s="349">
        <v>199.6</v>
      </c>
      <c r="M203" s="349">
        <v>1.3670199999999999</v>
      </c>
      <c r="N203" s="1"/>
      <c r="O203" s="1"/>
    </row>
    <row r="204" spans="1:15" ht="12.75" customHeight="1">
      <c r="A204" s="30">
        <v>194</v>
      </c>
      <c r="B204" s="378" t="s">
        <v>390</v>
      </c>
      <c r="C204" s="349">
        <v>121.05</v>
      </c>
      <c r="D204" s="350">
        <v>122.10000000000001</v>
      </c>
      <c r="E204" s="350">
        <v>119.65000000000002</v>
      </c>
      <c r="F204" s="350">
        <v>118.25000000000001</v>
      </c>
      <c r="G204" s="350">
        <v>115.80000000000003</v>
      </c>
      <c r="H204" s="350">
        <v>123.50000000000001</v>
      </c>
      <c r="I204" s="350">
        <v>125.95</v>
      </c>
      <c r="J204" s="350">
        <v>127.35000000000001</v>
      </c>
      <c r="K204" s="349">
        <v>124.55</v>
      </c>
      <c r="L204" s="349">
        <v>120.7</v>
      </c>
      <c r="M204" s="349">
        <v>5.1447599999999998</v>
      </c>
      <c r="N204" s="1"/>
      <c r="O204" s="1"/>
    </row>
    <row r="205" spans="1:15" ht="12.75" customHeight="1">
      <c r="A205" s="30">
        <v>195</v>
      </c>
      <c r="B205" s="378" t="s">
        <v>119</v>
      </c>
      <c r="C205" s="349">
        <v>2793.45</v>
      </c>
      <c r="D205" s="350">
        <v>2815.4333333333329</v>
      </c>
      <c r="E205" s="350">
        <v>2758.5666666666657</v>
      </c>
      <c r="F205" s="350">
        <v>2723.6833333333329</v>
      </c>
      <c r="G205" s="350">
        <v>2666.8166666666657</v>
      </c>
      <c r="H205" s="350">
        <v>2850.3166666666657</v>
      </c>
      <c r="I205" s="350">
        <v>2907.1833333333334</v>
      </c>
      <c r="J205" s="350">
        <v>2942.0666666666657</v>
      </c>
      <c r="K205" s="349">
        <v>2872.3</v>
      </c>
      <c r="L205" s="349">
        <v>2780.55</v>
      </c>
      <c r="M205" s="349">
        <v>11.668850000000001</v>
      </c>
      <c r="N205" s="1"/>
      <c r="O205" s="1"/>
    </row>
    <row r="206" spans="1:15" ht="12.75" customHeight="1">
      <c r="A206" s="30">
        <v>196</v>
      </c>
      <c r="B206" s="378" t="s">
        <v>386</v>
      </c>
      <c r="C206" s="349">
        <v>76.7</v>
      </c>
      <c r="D206" s="350">
        <v>77.516666666666666</v>
      </c>
      <c r="E206" s="350">
        <v>75.533333333333331</v>
      </c>
      <c r="F206" s="350">
        <v>74.36666666666666</v>
      </c>
      <c r="G206" s="350">
        <v>72.383333333333326</v>
      </c>
      <c r="H206" s="350">
        <v>78.683333333333337</v>
      </c>
      <c r="I206" s="350">
        <v>80.666666666666657</v>
      </c>
      <c r="J206" s="350">
        <v>81.833333333333343</v>
      </c>
      <c r="K206" s="349">
        <v>79.5</v>
      </c>
      <c r="L206" s="349">
        <v>76.349999999999994</v>
      </c>
      <c r="M206" s="349">
        <v>74.710620000000006</v>
      </c>
      <c r="N206" s="1"/>
      <c r="O206" s="1"/>
    </row>
    <row r="207" spans="1:15" ht="12.75" customHeight="1">
      <c r="A207" s="30">
        <v>197</v>
      </c>
      <c r="B207" s="378" t="s">
        <v>837</v>
      </c>
      <c r="C207" s="349">
        <v>2774.25</v>
      </c>
      <c r="D207" s="350">
        <v>2742.2999999999997</v>
      </c>
      <c r="E207" s="350">
        <v>2692.1499999999996</v>
      </c>
      <c r="F207" s="350">
        <v>2610.0499999999997</v>
      </c>
      <c r="G207" s="350">
        <v>2559.8999999999996</v>
      </c>
      <c r="H207" s="350">
        <v>2824.3999999999996</v>
      </c>
      <c r="I207" s="350">
        <v>2874.55</v>
      </c>
      <c r="J207" s="350">
        <v>2956.6499999999996</v>
      </c>
      <c r="K207" s="349">
        <v>2792.45</v>
      </c>
      <c r="L207" s="349">
        <v>2660.2</v>
      </c>
      <c r="M207" s="349">
        <v>1.0261199999999999</v>
      </c>
      <c r="N207" s="1"/>
      <c r="O207" s="1"/>
    </row>
    <row r="208" spans="1:15" ht="12.75" customHeight="1">
      <c r="A208" s="30">
        <v>198</v>
      </c>
      <c r="B208" s="378" t="s">
        <v>825</v>
      </c>
      <c r="C208" s="349">
        <v>390.25</v>
      </c>
      <c r="D208" s="350">
        <v>383.38333333333338</v>
      </c>
      <c r="E208" s="350">
        <v>366.86666666666679</v>
      </c>
      <c r="F208" s="350">
        <v>343.48333333333341</v>
      </c>
      <c r="G208" s="350">
        <v>326.96666666666681</v>
      </c>
      <c r="H208" s="350">
        <v>406.76666666666677</v>
      </c>
      <c r="I208" s="350">
        <v>423.2833333333333</v>
      </c>
      <c r="J208" s="350">
        <v>446.66666666666674</v>
      </c>
      <c r="K208" s="349">
        <v>399.9</v>
      </c>
      <c r="L208" s="349">
        <v>360</v>
      </c>
      <c r="M208" s="349">
        <v>12.54236</v>
      </c>
      <c r="N208" s="1"/>
      <c r="O208" s="1"/>
    </row>
    <row r="209" spans="1:15" ht="12.75" customHeight="1">
      <c r="A209" s="30">
        <v>199</v>
      </c>
      <c r="B209" s="378" t="s">
        <v>121</v>
      </c>
      <c r="C209" s="349">
        <v>532.54999999999995</v>
      </c>
      <c r="D209" s="350">
        <v>533.86666666666667</v>
      </c>
      <c r="E209" s="350">
        <v>526.98333333333335</v>
      </c>
      <c r="F209" s="350">
        <v>521.41666666666663</v>
      </c>
      <c r="G209" s="350">
        <v>514.5333333333333</v>
      </c>
      <c r="H209" s="350">
        <v>539.43333333333339</v>
      </c>
      <c r="I209" s="350">
        <v>546.31666666666683</v>
      </c>
      <c r="J209" s="350">
        <v>551.88333333333344</v>
      </c>
      <c r="K209" s="349">
        <v>540.75</v>
      </c>
      <c r="L209" s="349">
        <v>528.29999999999995</v>
      </c>
      <c r="M209" s="349">
        <v>53.404690000000002</v>
      </c>
      <c r="N209" s="1"/>
      <c r="O209" s="1"/>
    </row>
    <row r="210" spans="1:15" ht="12.75" customHeight="1">
      <c r="A210" s="30">
        <v>200</v>
      </c>
      <c r="B210" s="378" t="s">
        <v>391</v>
      </c>
      <c r="C210" s="349">
        <v>125.5</v>
      </c>
      <c r="D210" s="350">
        <v>126.93333333333334</v>
      </c>
      <c r="E210" s="350">
        <v>123.31666666666666</v>
      </c>
      <c r="F210" s="350">
        <v>121.13333333333333</v>
      </c>
      <c r="G210" s="350">
        <v>117.51666666666665</v>
      </c>
      <c r="H210" s="350">
        <v>129.11666666666667</v>
      </c>
      <c r="I210" s="350">
        <v>132.73333333333335</v>
      </c>
      <c r="J210" s="350">
        <v>134.91666666666669</v>
      </c>
      <c r="K210" s="349">
        <v>130.55000000000001</v>
      </c>
      <c r="L210" s="349">
        <v>124.75</v>
      </c>
      <c r="M210" s="349">
        <v>48.137839999999997</v>
      </c>
      <c r="N210" s="1"/>
      <c r="O210" s="1"/>
    </row>
    <row r="211" spans="1:15" ht="12.75" customHeight="1">
      <c r="A211" s="30">
        <v>201</v>
      </c>
      <c r="B211" s="378" t="s">
        <v>122</v>
      </c>
      <c r="C211" s="349">
        <v>301.3</v>
      </c>
      <c r="D211" s="350">
        <v>301.95</v>
      </c>
      <c r="E211" s="350">
        <v>297.59999999999997</v>
      </c>
      <c r="F211" s="350">
        <v>293.89999999999998</v>
      </c>
      <c r="G211" s="350">
        <v>289.54999999999995</v>
      </c>
      <c r="H211" s="350">
        <v>305.64999999999998</v>
      </c>
      <c r="I211" s="350">
        <v>310</v>
      </c>
      <c r="J211" s="350">
        <v>313.7</v>
      </c>
      <c r="K211" s="349">
        <v>306.3</v>
      </c>
      <c r="L211" s="349">
        <v>298.25</v>
      </c>
      <c r="M211" s="349">
        <v>25.952919999999999</v>
      </c>
      <c r="N211" s="1"/>
      <c r="O211" s="1"/>
    </row>
    <row r="212" spans="1:15" ht="12.75" customHeight="1">
      <c r="A212" s="30">
        <v>202</v>
      </c>
      <c r="B212" s="378" t="s">
        <v>123</v>
      </c>
      <c r="C212" s="349">
        <v>2307.5500000000002</v>
      </c>
      <c r="D212" s="350">
        <v>2298.85</v>
      </c>
      <c r="E212" s="350">
        <v>2284.6999999999998</v>
      </c>
      <c r="F212" s="350">
        <v>2261.85</v>
      </c>
      <c r="G212" s="350">
        <v>2247.6999999999998</v>
      </c>
      <c r="H212" s="350">
        <v>2321.6999999999998</v>
      </c>
      <c r="I212" s="350">
        <v>2335.8500000000004</v>
      </c>
      <c r="J212" s="350">
        <v>2358.6999999999998</v>
      </c>
      <c r="K212" s="349">
        <v>2313</v>
      </c>
      <c r="L212" s="349">
        <v>2276</v>
      </c>
      <c r="M212" s="349">
        <v>8.69374</v>
      </c>
      <c r="N212" s="1"/>
      <c r="O212" s="1"/>
    </row>
    <row r="213" spans="1:15" ht="12.75" customHeight="1">
      <c r="A213" s="30">
        <v>203</v>
      </c>
      <c r="B213" s="378" t="s">
        <v>263</v>
      </c>
      <c r="C213" s="349">
        <v>316.55</v>
      </c>
      <c r="D213" s="350">
        <v>317.83333333333331</v>
      </c>
      <c r="E213" s="350">
        <v>313.71666666666664</v>
      </c>
      <c r="F213" s="350">
        <v>310.88333333333333</v>
      </c>
      <c r="G213" s="350">
        <v>306.76666666666665</v>
      </c>
      <c r="H213" s="350">
        <v>320.66666666666663</v>
      </c>
      <c r="I213" s="350">
        <v>324.7833333333333</v>
      </c>
      <c r="J213" s="350">
        <v>327.61666666666662</v>
      </c>
      <c r="K213" s="349">
        <v>321.95</v>
      </c>
      <c r="L213" s="349">
        <v>315</v>
      </c>
      <c r="M213" s="349">
        <v>3.4677899999999999</v>
      </c>
      <c r="N213" s="1"/>
      <c r="O213" s="1"/>
    </row>
    <row r="214" spans="1:15" ht="12.75" customHeight="1">
      <c r="A214" s="30">
        <v>204</v>
      </c>
      <c r="B214" s="378" t="s">
        <v>838</v>
      </c>
      <c r="C214" s="349">
        <v>733.15</v>
      </c>
      <c r="D214" s="350">
        <v>731.16666666666663</v>
      </c>
      <c r="E214" s="350">
        <v>725.33333333333326</v>
      </c>
      <c r="F214" s="350">
        <v>717.51666666666665</v>
      </c>
      <c r="G214" s="350">
        <v>711.68333333333328</v>
      </c>
      <c r="H214" s="350">
        <v>738.98333333333323</v>
      </c>
      <c r="I214" s="350">
        <v>744.81666666666649</v>
      </c>
      <c r="J214" s="350">
        <v>752.63333333333321</v>
      </c>
      <c r="K214" s="349">
        <v>737</v>
      </c>
      <c r="L214" s="349">
        <v>723.35</v>
      </c>
      <c r="M214" s="349">
        <v>0.31186999999999998</v>
      </c>
      <c r="N214" s="1"/>
      <c r="O214" s="1"/>
    </row>
    <row r="215" spans="1:15" ht="12.75" customHeight="1">
      <c r="A215" s="30">
        <v>205</v>
      </c>
      <c r="B215" s="378" t="s">
        <v>392</v>
      </c>
      <c r="C215" s="349">
        <v>42070.05</v>
      </c>
      <c r="D215" s="350">
        <v>41316.883333333331</v>
      </c>
      <c r="E215" s="350">
        <v>40364.416666666664</v>
      </c>
      <c r="F215" s="350">
        <v>38658.783333333333</v>
      </c>
      <c r="G215" s="350">
        <v>37706.316666666666</v>
      </c>
      <c r="H215" s="350">
        <v>43022.516666666663</v>
      </c>
      <c r="I215" s="350">
        <v>43974.983333333337</v>
      </c>
      <c r="J215" s="350">
        <v>45680.616666666661</v>
      </c>
      <c r="K215" s="349">
        <v>42269.35</v>
      </c>
      <c r="L215" s="349">
        <v>39611.25</v>
      </c>
      <c r="M215" s="349">
        <v>3.5479999999999998E-2</v>
      </c>
      <c r="N215" s="1"/>
      <c r="O215" s="1"/>
    </row>
    <row r="216" spans="1:15" ht="12.75" customHeight="1">
      <c r="A216" s="30">
        <v>206</v>
      </c>
      <c r="B216" s="378" t="s">
        <v>393</v>
      </c>
      <c r="C216" s="349">
        <v>36.5</v>
      </c>
      <c r="D216" s="350">
        <v>36.633333333333333</v>
      </c>
      <c r="E216" s="350">
        <v>35.966666666666669</v>
      </c>
      <c r="F216" s="350">
        <v>35.433333333333337</v>
      </c>
      <c r="G216" s="350">
        <v>34.766666666666673</v>
      </c>
      <c r="H216" s="350">
        <v>37.166666666666664</v>
      </c>
      <c r="I216" s="350">
        <v>37.833333333333336</v>
      </c>
      <c r="J216" s="350">
        <v>38.36666666666666</v>
      </c>
      <c r="K216" s="349">
        <v>37.299999999999997</v>
      </c>
      <c r="L216" s="349">
        <v>36.1</v>
      </c>
      <c r="M216" s="349">
        <v>14.04651</v>
      </c>
      <c r="N216" s="1"/>
      <c r="O216" s="1"/>
    </row>
    <row r="217" spans="1:15" ht="12.75" customHeight="1">
      <c r="A217" s="30">
        <v>207</v>
      </c>
      <c r="B217" s="378" t="s">
        <v>405</v>
      </c>
      <c r="C217" s="349">
        <v>124.15</v>
      </c>
      <c r="D217" s="350">
        <v>125.66666666666667</v>
      </c>
      <c r="E217" s="350">
        <v>121.98333333333335</v>
      </c>
      <c r="F217" s="350">
        <v>119.81666666666668</v>
      </c>
      <c r="G217" s="350">
        <v>116.13333333333335</v>
      </c>
      <c r="H217" s="350">
        <v>127.83333333333334</v>
      </c>
      <c r="I217" s="350">
        <v>131.51666666666665</v>
      </c>
      <c r="J217" s="350">
        <v>133.68333333333334</v>
      </c>
      <c r="K217" s="349">
        <v>129.35</v>
      </c>
      <c r="L217" s="349">
        <v>123.5</v>
      </c>
      <c r="M217" s="349">
        <v>66.024910000000006</v>
      </c>
      <c r="N217" s="1"/>
      <c r="O217" s="1"/>
    </row>
    <row r="218" spans="1:15" ht="12.75" customHeight="1">
      <c r="A218" s="30">
        <v>208</v>
      </c>
      <c r="B218" s="378" t="s">
        <v>124</v>
      </c>
      <c r="C218" s="349">
        <v>189.6</v>
      </c>
      <c r="D218" s="350">
        <v>190.68333333333331</v>
      </c>
      <c r="E218" s="350">
        <v>187.41666666666663</v>
      </c>
      <c r="F218" s="350">
        <v>185.23333333333332</v>
      </c>
      <c r="G218" s="350">
        <v>181.96666666666664</v>
      </c>
      <c r="H218" s="350">
        <v>192.86666666666662</v>
      </c>
      <c r="I218" s="350">
        <v>196.13333333333333</v>
      </c>
      <c r="J218" s="350">
        <v>198.31666666666661</v>
      </c>
      <c r="K218" s="349">
        <v>193.95</v>
      </c>
      <c r="L218" s="349">
        <v>188.5</v>
      </c>
      <c r="M218" s="349">
        <v>53.778689999999997</v>
      </c>
      <c r="N218" s="1"/>
      <c r="O218" s="1"/>
    </row>
    <row r="219" spans="1:15" ht="12.75" customHeight="1">
      <c r="A219" s="30">
        <v>209</v>
      </c>
      <c r="B219" s="378" t="s">
        <v>125</v>
      </c>
      <c r="C219" s="349">
        <v>750.35</v>
      </c>
      <c r="D219" s="350">
        <v>754.63333333333321</v>
      </c>
      <c r="E219" s="350">
        <v>742.01666666666642</v>
      </c>
      <c r="F219" s="350">
        <v>733.68333333333317</v>
      </c>
      <c r="G219" s="350">
        <v>721.06666666666638</v>
      </c>
      <c r="H219" s="350">
        <v>762.96666666666647</v>
      </c>
      <c r="I219" s="350">
        <v>775.58333333333326</v>
      </c>
      <c r="J219" s="350">
        <v>783.91666666666652</v>
      </c>
      <c r="K219" s="349">
        <v>767.25</v>
      </c>
      <c r="L219" s="349">
        <v>746.3</v>
      </c>
      <c r="M219" s="349">
        <v>166.83807999999999</v>
      </c>
      <c r="N219" s="1"/>
      <c r="O219" s="1"/>
    </row>
    <row r="220" spans="1:15" ht="12.75" customHeight="1">
      <c r="A220" s="30">
        <v>210</v>
      </c>
      <c r="B220" s="378" t="s">
        <v>126</v>
      </c>
      <c r="C220" s="349">
        <v>1297</v>
      </c>
      <c r="D220" s="350">
        <v>1295.8</v>
      </c>
      <c r="E220" s="350">
        <v>1285.1999999999998</v>
      </c>
      <c r="F220" s="350">
        <v>1273.3999999999999</v>
      </c>
      <c r="G220" s="350">
        <v>1262.7999999999997</v>
      </c>
      <c r="H220" s="350">
        <v>1307.5999999999999</v>
      </c>
      <c r="I220" s="350">
        <v>1318.1999999999998</v>
      </c>
      <c r="J220" s="350">
        <v>1330</v>
      </c>
      <c r="K220" s="349">
        <v>1306.4000000000001</v>
      </c>
      <c r="L220" s="349">
        <v>1284</v>
      </c>
      <c r="M220" s="349">
        <v>6.5585899999999997</v>
      </c>
      <c r="N220" s="1"/>
      <c r="O220" s="1"/>
    </row>
    <row r="221" spans="1:15" ht="12.75" customHeight="1">
      <c r="A221" s="30">
        <v>211</v>
      </c>
      <c r="B221" s="378" t="s">
        <v>127</v>
      </c>
      <c r="C221" s="349">
        <v>517.9</v>
      </c>
      <c r="D221" s="350">
        <v>512.31666666666661</v>
      </c>
      <c r="E221" s="350">
        <v>503.08333333333326</v>
      </c>
      <c r="F221" s="350">
        <v>488.26666666666665</v>
      </c>
      <c r="G221" s="350">
        <v>479.0333333333333</v>
      </c>
      <c r="H221" s="350">
        <v>527.13333333333321</v>
      </c>
      <c r="I221" s="350">
        <v>536.36666666666656</v>
      </c>
      <c r="J221" s="350">
        <v>551.18333333333317</v>
      </c>
      <c r="K221" s="349">
        <v>521.54999999999995</v>
      </c>
      <c r="L221" s="349">
        <v>497.5</v>
      </c>
      <c r="M221" s="349">
        <v>38.707509999999999</v>
      </c>
      <c r="N221" s="1"/>
      <c r="O221" s="1"/>
    </row>
    <row r="222" spans="1:15" ht="12.75" customHeight="1">
      <c r="A222" s="30">
        <v>212</v>
      </c>
      <c r="B222" s="378" t="s">
        <v>409</v>
      </c>
      <c r="C222" s="349">
        <v>202.05</v>
      </c>
      <c r="D222" s="350">
        <v>203.36666666666667</v>
      </c>
      <c r="E222" s="350">
        <v>198.83333333333334</v>
      </c>
      <c r="F222" s="350">
        <v>195.61666666666667</v>
      </c>
      <c r="G222" s="350">
        <v>191.08333333333334</v>
      </c>
      <c r="H222" s="350">
        <v>206.58333333333334</v>
      </c>
      <c r="I222" s="350">
        <v>211.11666666666665</v>
      </c>
      <c r="J222" s="350">
        <v>214.33333333333334</v>
      </c>
      <c r="K222" s="349">
        <v>207.9</v>
      </c>
      <c r="L222" s="349">
        <v>200.15</v>
      </c>
      <c r="M222" s="349">
        <v>2.3522500000000002</v>
      </c>
      <c r="N222" s="1"/>
      <c r="O222" s="1"/>
    </row>
    <row r="223" spans="1:15" ht="12.75" customHeight="1">
      <c r="A223" s="30">
        <v>213</v>
      </c>
      <c r="B223" s="378" t="s">
        <v>395</v>
      </c>
      <c r="C223" s="349">
        <v>47.7</v>
      </c>
      <c r="D223" s="350">
        <v>48.033333333333331</v>
      </c>
      <c r="E223" s="350">
        <v>46.816666666666663</v>
      </c>
      <c r="F223" s="350">
        <v>45.93333333333333</v>
      </c>
      <c r="G223" s="350">
        <v>44.716666666666661</v>
      </c>
      <c r="H223" s="350">
        <v>48.916666666666664</v>
      </c>
      <c r="I223" s="350">
        <v>50.133333333333333</v>
      </c>
      <c r="J223" s="350">
        <v>51.016666666666666</v>
      </c>
      <c r="K223" s="349">
        <v>49.25</v>
      </c>
      <c r="L223" s="349">
        <v>47.15</v>
      </c>
      <c r="M223" s="349">
        <v>72.812250000000006</v>
      </c>
      <c r="N223" s="1"/>
      <c r="O223" s="1"/>
    </row>
    <row r="224" spans="1:15" ht="12.75" customHeight="1">
      <c r="A224" s="30">
        <v>214</v>
      </c>
      <c r="B224" s="378" t="s">
        <v>128</v>
      </c>
      <c r="C224" s="349">
        <v>10.55</v>
      </c>
      <c r="D224" s="350">
        <v>10.566666666666668</v>
      </c>
      <c r="E224" s="350">
        <v>10.383333333333336</v>
      </c>
      <c r="F224" s="350">
        <v>10.216666666666669</v>
      </c>
      <c r="G224" s="350">
        <v>10.033333333333337</v>
      </c>
      <c r="H224" s="350">
        <v>10.733333333333336</v>
      </c>
      <c r="I224" s="350">
        <v>10.91666666666667</v>
      </c>
      <c r="J224" s="350">
        <v>11.083333333333336</v>
      </c>
      <c r="K224" s="349">
        <v>10.75</v>
      </c>
      <c r="L224" s="349">
        <v>10.4</v>
      </c>
      <c r="M224" s="349">
        <v>1293.6695199999999</v>
      </c>
      <c r="N224" s="1"/>
      <c r="O224" s="1"/>
    </row>
    <row r="225" spans="1:15" ht="12.75" customHeight="1">
      <c r="A225" s="30">
        <v>215</v>
      </c>
      <c r="B225" s="378" t="s">
        <v>396</v>
      </c>
      <c r="C225" s="349">
        <v>60.35</v>
      </c>
      <c r="D225" s="350">
        <v>60.833333333333336</v>
      </c>
      <c r="E225" s="350">
        <v>59.616666666666674</v>
      </c>
      <c r="F225" s="350">
        <v>58.88333333333334</v>
      </c>
      <c r="G225" s="350">
        <v>57.666666666666679</v>
      </c>
      <c r="H225" s="350">
        <v>61.56666666666667</v>
      </c>
      <c r="I225" s="350">
        <v>62.783333333333324</v>
      </c>
      <c r="J225" s="350">
        <v>63.516666666666666</v>
      </c>
      <c r="K225" s="349">
        <v>62.05</v>
      </c>
      <c r="L225" s="349">
        <v>60.1</v>
      </c>
      <c r="M225" s="349">
        <v>49.287640000000003</v>
      </c>
      <c r="N225" s="1"/>
      <c r="O225" s="1"/>
    </row>
    <row r="226" spans="1:15" ht="12.75" customHeight="1">
      <c r="A226" s="30">
        <v>216</v>
      </c>
      <c r="B226" s="378" t="s">
        <v>129</v>
      </c>
      <c r="C226" s="349">
        <v>44.7</v>
      </c>
      <c r="D226" s="350">
        <v>44.983333333333327</v>
      </c>
      <c r="E226" s="350">
        <v>44.266666666666652</v>
      </c>
      <c r="F226" s="350">
        <v>43.833333333333321</v>
      </c>
      <c r="G226" s="350">
        <v>43.116666666666646</v>
      </c>
      <c r="H226" s="350">
        <v>45.416666666666657</v>
      </c>
      <c r="I226" s="350">
        <v>46.13333333333334</v>
      </c>
      <c r="J226" s="350">
        <v>46.566666666666663</v>
      </c>
      <c r="K226" s="349">
        <v>45.7</v>
      </c>
      <c r="L226" s="349">
        <v>44.55</v>
      </c>
      <c r="M226" s="349">
        <v>192.92984999999999</v>
      </c>
      <c r="N226" s="1"/>
      <c r="O226" s="1"/>
    </row>
    <row r="227" spans="1:15" ht="12.75" customHeight="1">
      <c r="A227" s="30">
        <v>217</v>
      </c>
      <c r="B227" s="378" t="s">
        <v>407</v>
      </c>
      <c r="C227" s="349">
        <v>216.9</v>
      </c>
      <c r="D227" s="350">
        <v>218.31666666666669</v>
      </c>
      <c r="E227" s="350">
        <v>214.63333333333338</v>
      </c>
      <c r="F227" s="350">
        <v>212.3666666666667</v>
      </c>
      <c r="G227" s="350">
        <v>208.68333333333339</v>
      </c>
      <c r="H227" s="350">
        <v>220.58333333333337</v>
      </c>
      <c r="I227" s="350">
        <v>224.26666666666671</v>
      </c>
      <c r="J227" s="350">
        <v>226.53333333333336</v>
      </c>
      <c r="K227" s="349">
        <v>222</v>
      </c>
      <c r="L227" s="349">
        <v>216.05</v>
      </c>
      <c r="M227" s="349">
        <v>58.917230000000004</v>
      </c>
      <c r="N227" s="1"/>
      <c r="O227" s="1"/>
    </row>
    <row r="228" spans="1:15" ht="12.75" customHeight="1">
      <c r="A228" s="30">
        <v>218</v>
      </c>
      <c r="B228" s="378" t="s">
        <v>397</v>
      </c>
      <c r="C228" s="349">
        <v>949.35</v>
      </c>
      <c r="D228" s="350">
        <v>947.5</v>
      </c>
      <c r="E228" s="350">
        <v>919.85</v>
      </c>
      <c r="F228" s="350">
        <v>890.35</v>
      </c>
      <c r="G228" s="350">
        <v>862.7</v>
      </c>
      <c r="H228" s="350">
        <v>977</v>
      </c>
      <c r="I228" s="350">
        <v>1004.6500000000001</v>
      </c>
      <c r="J228" s="350">
        <v>1034.1500000000001</v>
      </c>
      <c r="K228" s="349">
        <v>975.15</v>
      </c>
      <c r="L228" s="349">
        <v>918</v>
      </c>
      <c r="M228" s="349">
        <v>0.33052999999999999</v>
      </c>
      <c r="N228" s="1"/>
      <c r="O228" s="1"/>
    </row>
    <row r="229" spans="1:15" ht="12.75" customHeight="1">
      <c r="A229" s="30">
        <v>219</v>
      </c>
      <c r="B229" s="378" t="s">
        <v>130</v>
      </c>
      <c r="C229" s="349">
        <v>380.4</v>
      </c>
      <c r="D229" s="350">
        <v>383.2</v>
      </c>
      <c r="E229" s="350">
        <v>376.29999999999995</v>
      </c>
      <c r="F229" s="350">
        <v>372.2</v>
      </c>
      <c r="G229" s="350">
        <v>365.29999999999995</v>
      </c>
      <c r="H229" s="350">
        <v>387.29999999999995</v>
      </c>
      <c r="I229" s="350">
        <v>394.19999999999993</v>
      </c>
      <c r="J229" s="350">
        <v>398.29999999999995</v>
      </c>
      <c r="K229" s="349">
        <v>390.1</v>
      </c>
      <c r="L229" s="349">
        <v>379.1</v>
      </c>
      <c r="M229" s="349">
        <v>18.33886</v>
      </c>
      <c r="N229" s="1"/>
      <c r="O229" s="1"/>
    </row>
    <row r="230" spans="1:15" ht="12.75" customHeight="1">
      <c r="A230" s="30">
        <v>220</v>
      </c>
      <c r="B230" s="378" t="s">
        <v>398</v>
      </c>
      <c r="C230" s="349">
        <v>317.05</v>
      </c>
      <c r="D230" s="350">
        <v>320.68333333333334</v>
      </c>
      <c r="E230" s="350">
        <v>311.36666666666667</v>
      </c>
      <c r="F230" s="350">
        <v>305.68333333333334</v>
      </c>
      <c r="G230" s="350">
        <v>296.36666666666667</v>
      </c>
      <c r="H230" s="350">
        <v>326.36666666666667</v>
      </c>
      <c r="I230" s="350">
        <v>335.68333333333339</v>
      </c>
      <c r="J230" s="350">
        <v>341.36666666666667</v>
      </c>
      <c r="K230" s="349">
        <v>330</v>
      </c>
      <c r="L230" s="349">
        <v>315</v>
      </c>
      <c r="M230" s="349">
        <v>3.3887900000000002</v>
      </c>
      <c r="N230" s="1"/>
      <c r="O230" s="1"/>
    </row>
    <row r="231" spans="1:15" ht="12.75" customHeight="1">
      <c r="A231" s="30">
        <v>221</v>
      </c>
      <c r="B231" s="378" t="s">
        <v>399</v>
      </c>
      <c r="C231" s="349">
        <v>1585.55</v>
      </c>
      <c r="D231" s="350">
        <v>1604.8500000000001</v>
      </c>
      <c r="E231" s="350">
        <v>1550.7000000000003</v>
      </c>
      <c r="F231" s="350">
        <v>1515.8500000000001</v>
      </c>
      <c r="G231" s="350">
        <v>1461.7000000000003</v>
      </c>
      <c r="H231" s="350">
        <v>1639.7000000000003</v>
      </c>
      <c r="I231" s="350">
        <v>1693.8500000000004</v>
      </c>
      <c r="J231" s="350">
        <v>1728.7000000000003</v>
      </c>
      <c r="K231" s="349">
        <v>1659</v>
      </c>
      <c r="L231" s="349">
        <v>1570</v>
      </c>
      <c r="M231" s="349">
        <v>0.83758999999999995</v>
      </c>
      <c r="N231" s="1"/>
      <c r="O231" s="1"/>
    </row>
    <row r="232" spans="1:15" ht="12.75" customHeight="1">
      <c r="A232" s="30">
        <v>222</v>
      </c>
      <c r="B232" s="378" t="s">
        <v>131</v>
      </c>
      <c r="C232" s="349">
        <v>209.3</v>
      </c>
      <c r="D232" s="350">
        <v>209.04999999999998</v>
      </c>
      <c r="E232" s="350">
        <v>206.59999999999997</v>
      </c>
      <c r="F232" s="350">
        <v>203.89999999999998</v>
      </c>
      <c r="G232" s="350">
        <v>201.44999999999996</v>
      </c>
      <c r="H232" s="350">
        <v>211.74999999999997</v>
      </c>
      <c r="I232" s="350">
        <v>214.19999999999996</v>
      </c>
      <c r="J232" s="350">
        <v>216.89999999999998</v>
      </c>
      <c r="K232" s="349">
        <v>211.5</v>
      </c>
      <c r="L232" s="349">
        <v>206.35</v>
      </c>
      <c r="M232" s="349">
        <v>56.037559999999999</v>
      </c>
      <c r="N232" s="1"/>
      <c r="O232" s="1"/>
    </row>
    <row r="233" spans="1:15" ht="12.75" customHeight="1">
      <c r="A233" s="30">
        <v>223</v>
      </c>
      <c r="B233" s="378" t="s">
        <v>404</v>
      </c>
      <c r="C233" s="349">
        <v>205.2</v>
      </c>
      <c r="D233" s="350">
        <v>206.41666666666666</v>
      </c>
      <c r="E233" s="350">
        <v>202.58333333333331</v>
      </c>
      <c r="F233" s="350">
        <v>199.96666666666667</v>
      </c>
      <c r="G233" s="350">
        <v>196.13333333333333</v>
      </c>
      <c r="H233" s="350">
        <v>209.0333333333333</v>
      </c>
      <c r="I233" s="350">
        <v>212.86666666666662</v>
      </c>
      <c r="J233" s="350">
        <v>215.48333333333329</v>
      </c>
      <c r="K233" s="349">
        <v>210.25</v>
      </c>
      <c r="L233" s="349">
        <v>203.8</v>
      </c>
      <c r="M233" s="349">
        <v>13.30659</v>
      </c>
      <c r="N233" s="1"/>
      <c r="O233" s="1"/>
    </row>
    <row r="234" spans="1:15" ht="12.75" customHeight="1">
      <c r="A234" s="30">
        <v>224</v>
      </c>
      <c r="B234" s="378" t="s">
        <v>265</v>
      </c>
      <c r="C234" s="349">
        <v>5008.3500000000004</v>
      </c>
      <c r="D234" s="350">
        <v>5074.833333333333</v>
      </c>
      <c r="E234" s="350">
        <v>4931.6666666666661</v>
      </c>
      <c r="F234" s="350">
        <v>4854.9833333333327</v>
      </c>
      <c r="G234" s="350">
        <v>4711.8166666666657</v>
      </c>
      <c r="H234" s="350">
        <v>5151.5166666666664</v>
      </c>
      <c r="I234" s="350">
        <v>5294.6833333333325</v>
      </c>
      <c r="J234" s="350">
        <v>5371.3666666666668</v>
      </c>
      <c r="K234" s="349">
        <v>5218</v>
      </c>
      <c r="L234" s="349">
        <v>4998.1499999999996</v>
      </c>
      <c r="M234" s="349">
        <v>0.88561000000000001</v>
      </c>
      <c r="N234" s="1"/>
      <c r="O234" s="1"/>
    </row>
    <row r="235" spans="1:15" ht="12.75" customHeight="1">
      <c r="A235" s="30">
        <v>225</v>
      </c>
      <c r="B235" s="378" t="s">
        <v>406</v>
      </c>
      <c r="C235" s="349">
        <v>151.80000000000001</v>
      </c>
      <c r="D235" s="350">
        <v>152.51666666666668</v>
      </c>
      <c r="E235" s="350">
        <v>150.38333333333335</v>
      </c>
      <c r="F235" s="350">
        <v>148.96666666666667</v>
      </c>
      <c r="G235" s="350">
        <v>146.83333333333334</v>
      </c>
      <c r="H235" s="350">
        <v>153.93333333333337</v>
      </c>
      <c r="I235" s="350">
        <v>156.06666666666669</v>
      </c>
      <c r="J235" s="350">
        <v>157.48333333333338</v>
      </c>
      <c r="K235" s="349">
        <v>154.65</v>
      </c>
      <c r="L235" s="349">
        <v>151.1</v>
      </c>
      <c r="M235" s="349">
        <v>15.69528</v>
      </c>
      <c r="N235" s="1"/>
      <c r="O235" s="1"/>
    </row>
    <row r="236" spans="1:15" ht="12.75" customHeight="1">
      <c r="A236" s="30">
        <v>226</v>
      </c>
      <c r="B236" s="378" t="s">
        <v>132</v>
      </c>
      <c r="C236" s="349">
        <v>2156.65</v>
      </c>
      <c r="D236" s="350">
        <v>2176.8833333333332</v>
      </c>
      <c r="E236" s="350">
        <v>2109.7666666666664</v>
      </c>
      <c r="F236" s="350">
        <v>2062.8833333333332</v>
      </c>
      <c r="G236" s="350">
        <v>1995.7666666666664</v>
      </c>
      <c r="H236" s="350">
        <v>2223.7666666666664</v>
      </c>
      <c r="I236" s="350">
        <v>2290.8833333333332</v>
      </c>
      <c r="J236" s="350">
        <v>2337.7666666666664</v>
      </c>
      <c r="K236" s="349">
        <v>2244</v>
      </c>
      <c r="L236" s="349">
        <v>2130</v>
      </c>
      <c r="M236" s="349">
        <v>14.4201</v>
      </c>
      <c r="N236" s="1"/>
      <c r="O236" s="1"/>
    </row>
    <row r="237" spans="1:15" ht="12.75" customHeight="1">
      <c r="A237" s="30">
        <v>227</v>
      </c>
      <c r="B237" s="378" t="s">
        <v>839</v>
      </c>
      <c r="C237" s="349">
        <v>1787.65</v>
      </c>
      <c r="D237" s="350">
        <v>1820.1499999999999</v>
      </c>
      <c r="E237" s="350">
        <v>1740.4999999999998</v>
      </c>
      <c r="F237" s="350">
        <v>1693.35</v>
      </c>
      <c r="G237" s="350">
        <v>1613.6999999999998</v>
      </c>
      <c r="H237" s="350">
        <v>1867.2999999999997</v>
      </c>
      <c r="I237" s="350">
        <v>1946.9499999999998</v>
      </c>
      <c r="J237" s="350">
        <v>1994.0999999999997</v>
      </c>
      <c r="K237" s="349">
        <v>1899.8</v>
      </c>
      <c r="L237" s="349">
        <v>1773</v>
      </c>
      <c r="M237" s="349">
        <v>0.93274000000000001</v>
      </c>
      <c r="N237" s="1"/>
      <c r="O237" s="1"/>
    </row>
    <row r="238" spans="1:15" ht="12.75" customHeight="1">
      <c r="A238" s="30">
        <v>228</v>
      </c>
      <c r="B238" s="378" t="s">
        <v>410</v>
      </c>
      <c r="C238" s="349">
        <v>382.2</v>
      </c>
      <c r="D238" s="350">
        <v>379.0333333333333</v>
      </c>
      <c r="E238" s="350">
        <v>373.61666666666662</v>
      </c>
      <c r="F238" s="350">
        <v>365.0333333333333</v>
      </c>
      <c r="G238" s="350">
        <v>359.61666666666662</v>
      </c>
      <c r="H238" s="350">
        <v>387.61666666666662</v>
      </c>
      <c r="I238" s="350">
        <v>393.03333333333336</v>
      </c>
      <c r="J238" s="350">
        <v>401.61666666666662</v>
      </c>
      <c r="K238" s="349">
        <v>384.45</v>
      </c>
      <c r="L238" s="349">
        <v>370.45</v>
      </c>
      <c r="M238" s="349">
        <v>3.01681</v>
      </c>
      <c r="N238" s="1"/>
      <c r="O238" s="1"/>
    </row>
    <row r="239" spans="1:15" ht="12.75" customHeight="1">
      <c r="A239" s="30">
        <v>229</v>
      </c>
      <c r="B239" s="378" t="s">
        <v>133</v>
      </c>
      <c r="C239" s="349">
        <v>955.8</v>
      </c>
      <c r="D239" s="350">
        <v>962.30000000000007</v>
      </c>
      <c r="E239" s="350">
        <v>944.60000000000014</v>
      </c>
      <c r="F239" s="350">
        <v>933.40000000000009</v>
      </c>
      <c r="G239" s="350">
        <v>915.70000000000016</v>
      </c>
      <c r="H239" s="350">
        <v>973.50000000000011</v>
      </c>
      <c r="I239" s="350">
        <v>991.20000000000016</v>
      </c>
      <c r="J239" s="350">
        <v>1002.4000000000001</v>
      </c>
      <c r="K239" s="349">
        <v>980</v>
      </c>
      <c r="L239" s="349">
        <v>951.1</v>
      </c>
      <c r="M239" s="349">
        <v>31.520420000000001</v>
      </c>
      <c r="N239" s="1"/>
      <c r="O239" s="1"/>
    </row>
    <row r="240" spans="1:15" ht="12.75" customHeight="1">
      <c r="A240" s="30">
        <v>230</v>
      </c>
      <c r="B240" s="378" t="s">
        <v>134</v>
      </c>
      <c r="C240" s="349">
        <v>256.10000000000002</v>
      </c>
      <c r="D240" s="350">
        <v>257.90000000000003</v>
      </c>
      <c r="E240" s="350">
        <v>252.80000000000007</v>
      </c>
      <c r="F240" s="350">
        <v>249.50000000000003</v>
      </c>
      <c r="G240" s="350">
        <v>244.40000000000006</v>
      </c>
      <c r="H240" s="350">
        <v>261.20000000000005</v>
      </c>
      <c r="I240" s="350">
        <v>266.30000000000007</v>
      </c>
      <c r="J240" s="350">
        <v>269.60000000000008</v>
      </c>
      <c r="K240" s="349">
        <v>263</v>
      </c>
      <c r="L240" s="349">
        <v>254.6</v>
      </c>
      <c r="M240" s="349">
        <v>19.67005</v>
      </c>
      <c r="N240" s="1"/>
      <c r="O240" s="1"/>
    </row>
    <row r="241" spans="1:15" ht="12.75" customHeight="1">
      <c r="A241" s="30">
        <v>231</v>
      </c>
      <c r="B241" s="378" t="s">
        <v>411</v>
      </c>
      <c r="C241" s="349">
        <v>41.25</v>
      </c>
      <c r="D241" s="350">
        <v>41.483333333333334</v>
      </c>
      <c r="E241" s="350">
        <v>40.766666666666666</v>
      </c>
      <c r="F241" s="350">
        <v>40.283333333333331</v>
      </c>
      <c r="G241" s="350">
        <v>39.566666666666663</v>
      </c>
      <c r="H241" s="350">
        <v>41.966666666666669</v>
      </c>
      <c r="I241" s="350">
        <v>42.683333333333337</v>
      </c>
      <c r="J241" s="350">
        <v>43.166666666666671</v>
      </c>
      <c r="K241" s="349">
        <v>42.2</v>
      </c>
      <c r="L241" s="349">
        <v>41</v>
      </c>
      <c r="M241" s="349">
        <v>14.41577</v>
      </c>
      <c r="N241" s="1"/>
      <c r="O241" s="1"/>
    </row>
    <row r="242" spans="1:15" ht="12.75" customHeight="1">
      <c r="A242" s="30">
        <v>232</v>
      </c>
      <c r="B242" s="378" t="s">
        <v>135</v>
      </c>
      <c r="C242" s="349">
        <v>1724.8</v>
      </c>
      <c r="D242" s="350">
        <v>1731.3666666666668</v>
      </c>
      <c r="E242" s="350">
        <v>1713.7333333333336</v>
      </c>
      <c r="F242" s="350">
        <v>1702.6666666666667</v>
      </c>
      <c r="G242" s="350">
        <v>1685.0333333333335</v>
      </c>
      <c r="H242" s="350">
        <v>1742.4333333333336</v>
      </c>
      <c r="I242" s="350">
        <v>1760.0666666666668</v>
      </c>
      <c r="J242" s="350">
        <v>1771.1333333333337</v>
      </c>
      <c r="K242" s="349">
        <v>1749</v>
      </c>
      <c r="L242" s="349">
        <v>1720.3</v>
      </c>
      <c r="M242" s="349">
        <v>39.3795</v>
      </c>
      <c r="N242" s="1"/>
      <c r="O242" s="1"/>
    </row>
    <row r="243" spans="1:15" ht="12.75" customHeight="1">
      <c r="A243" s="30">
        <v>233</v>
      </c>
      <c r="B243" s="378" t="s">
        <v>412</v>
      </c>
      <c r="C243" s="349">
        <v>1424.8</v>
      </c>
      <c r="D243" s="350">
        <v>1419.2666666666664</v>
      </c>
      <c r="E243" s="350">
        <v>1394.1333333333328</v>
      </c>
      <c r="F243" s="350">
        <v>1363.4666666666662</v>
      </c>
      <c r="G243" s="350">
        <v>1338.3333333333326</v>
      </c>
      <c r="H243" s="350">
        <v>1449.9333333333329</v>
      </c>
      <c r="I243" s="350">
        <v>1475.0666666666666</v>
      </c>
      <c r="J243" s="350">
        <v>1505.7333333333331</v>
      </c>
      <c r="K243" s="349">
        <v>1444.4</v>
      </c>
      <c r="L243" s="349">
        <v>1388.6</v>
      </c>
      <c r="M243" s="349">
        <v>0.45482</v>
      </c>
      <c r="N243" s="1"/>
      <c r="O243" s="1"/>
    </row>
    <row r="244" spans="1:15" ht="12.75" customHeight="1">
      <c r="A244" s="30">
        <v>234</v>
      </c>
      <c r="B244" s="378" t="s">
        <v>413</v>
      </c>
      <c r="C244" s="349">
        <v>416.85</v>
      </c>
      <c r="D244" s="350">
        <v>413.95</v>
      </c>
      <c r="E244" s="350">
        <v>406.9</v>
      </c>
      <c r="F244" s="350">
        <v>396.95</v>
      </c>
      <c r="G244" s="350">
        <v>389.9</v>
      </c>
      <c r="H244" s="350">
        <v>423.9</v>
      </c>
      <c r="I244" s="350">
        <v>430.95000000000005</v>
      </c>
      <c r="J244" s="350">
        <v>440.9</v>
      </c>
      <c r="K244" s="349">
        <v>421</v>
      </c>
      <c r="L244" s="349">
        <v>404</v>
      </c>
      <c r="M244" s="349">
        <v>8.4360800000000005</v>
      </c>
      <c r="N244" s="1"/>
      <c r="O244" s="1"/>
    </row>
    <row r="245" spans="1:15" ht="12.75" customHeight="1">
      <c r="A245" s="30">
        <v>235</v>
      </c>
      <c r="B245" s="378" t="s">
        <v>414</v>
      </c>
      <c r="C245" s="349">
        <v>672.6</v>
      </c>
      <c r="D245" s="350">
        <v>679.1</v>
      </c>
      <c r="E245" s="350">
        <v>663.5</v>
      </c>
      <c r="F245" s="350">
        <v>654.4</v>
      </c>
      <c r="G245" s="350">
        <v>638.79999999999995</v>
      </c>
      <c r="H245" s="350">
        <v>688.2</v>
      </c>
      <c r="I245" s="350">
        <v>703.80000000000018</v>
      </c>
      <c r="J245" s="350">
        <v>712.90000000000009</v>
      </c>
      <c r="K245" s="349">
        <v>694.7</v>
      </c>
      <c r="L245" s="349">
        <v>670</v>
      </c>
      <c r="M245" s="349">
        <v>1.7723800000000001</v>
      </c>
      <c r="N245" s="1"/>
      <c r="O245" s="1"/>
    </row>
    <row r="246" spans="1:15" ht="12.75" customHeight="1">
      <c r="A246" s="30">
        <v>236</v>
      </c>
      <c r="B246" s="378" t="s">
        <v>408</v>
      </c>
      <c r="C246" s="349">
        <v>19.399999999999999</v>
      </c>
      <c r="D246" s="350">
        <v>19.516666666666666</v>
      </c>
      <c r="E246" s="350">
        <v>19.18333333333333</v>
      </c>
      <c r="F246" s="350">
        <v>18.966666666666665</v>
      </c>
      <c r="G246" s="350">
        <v>18.633333333333329</v>
      </c>
      <c r="H246" s="350">
        <v>19.733333333333331</v>
      </c>
      <c r="I246" s="350">
        <v>20.066666666666666</v>
      </c>
      <c r="J246" s="350">
        <v>20.283333333333331</v>
      </c>
      <c r="K246" s="349">
        <v>19.850000000000001</v>
      </c>
      <c r="L246" s="349">
        <v>19.3</v>
      </c>
      <c r="M246" s="349">
        <v>18.356400000000001</v>
      </c>
      <c r="N246" s="1"/>
      <c r="O246" s="1"/>
    </row>
    <row r="247" spans="1:15" ht="12.75" customHeight="1">
      <c r="A247" s="30">
        <v>237</v>
      </c>
      <c r="B247" s="378" t="s">
        <v>136</v>
      </c>
      <c r="C247" s="349">
        <v>121.4</v>
      </c>
      <c r="D247" s="350">
        <v>121.95</v>
      </c>
      <c r="E247" s="350">
        <v>119.95</v>
      </c>
      <c r="F247" s="350">
        <v>118.5</v>
      </c>
      <c r="G247" s="350">
        <v>116.5</v>
      </c>
      <c r="H247" s="350">
        <v>123.4</v>
      </c>
      <c r="I247" s="350">
        <v>125.4</v>
      </c>
      <c r="J247" s="350">
        <v>126.85000000000001</v>
      </c>
      <c r="K247" s="349">
        <v>123.95</v>
      </c>
      <c r="L247" s="349">
        <v>120.5</v>
      </c>
      <c r="M247" s="349">
        <v>111.83068</v>
      </c>
      <c r="N247" s="1"/>
      <c r="O247" s="1"/>
    </row>
    <row r="248" spans="1:15" ht="12.75" customHeight="1">
      <c r="A248" s="30">
        <v>238</v>
      </c>
      <c r="B248" s="378" t="s">
        <v>400</v>
      </c>
      <c r="C248" s="349">
        <v>383.9</v>
      </c>
      <c r="D248" s="350">
        <v>386.08333333333331</v>
      </c>
      <c r="E248" s="350">
        <v>379.86666666666662</v>
      </c>
      <c r="F248" s="350">
        <v>375.83333333333331</v>
      </c>
      <c r="G248" s="350">
        <v>369.61666666666662</v>
      </c>
      <c r="H248" s="350">
        <v>390.11666666666662</v>
      </c>
      <c r="I248" s="350">
        <v>396.33333333333331</v>
      </c>
      <c r="J248" s="350">
        <v>400.36666666666662</v>
      </c>
      <c r="K248" s="349">
        <v>392.3</v>
      </c>
      <c r="L248" s="349">
        <v>382.05</v>
      </c>
      <c r="M248" s="349">
        <v>1.09148</v>
      </c>
      <c r="N248" s="1"/>
      <c r="O248" s="1"/>
    </row>
    <row r="249" spans="1:15" ht="12.75" customHeight="1">
      <c r="A249" s="30">
        <v>239</v>
      </c>
      <c r="B249" s="378" t="s">
        <v>266</v>
      </c>
      <c r="C249" s="349">
        <v>965.05</v>
      </c>
      <c r="D249" s="350">
        <v>973.73333333333323</v>
      </c>
      <c r="E249" s="350">
        <v>946.46666666666647</v>
      </c>
      <c r="F249" s="350">
        <v>927.88333333333321</v>
      </c>
      <c r="G249" s="350">
        <v>900.61666666666645</v>
      </c>
      <c r="H249" s="350">
        <v>992.31666666666649</v>
      </c>
      <c r="I249" s="350">
        <v>1019.5833333333331</v>
      </c>
      <c r="J249" s="350">
        <v>1038.1666666666665</v>
      </c>
      <c r="K249" s="349">
        <v>1001</v>
      </c>
      <c r="L249" s="349">
        <v>955.15</v>
      </c>
      <c r="M249" s="349">
        <v>13.21278</v>
      </c>
      <c r="N249" s="1"/>
      <c r="O249" s="1"/>
    </row>
    <row r="250" spans="1:15" ht="12.75" customHeight="1">
      <c r="A250" s="30">
        <v>240</v>
      </c>
      <c r="B250" s="378" t="s">
        <v>401</v>
      </c>
      <c r="C250" s="349">
        <v>262.2</v>
      </c>
      <c r="D250" s="350">
        <v>265.08333333333331</v>
      </c>
      <c r="E250" s="350">
        <v>257.36666666666662</v>
      </c>
      <c r="F250" s="350">
        <v>252.5333333333333</v>
      </c>
      <c r="G250" s="350">
        <v>244.81666666666661</v>
      </c>
      <c r="H250" s="350">
        <v>269.91666666666663</v>
      </c>
      <c r="I250" s="350">
        <v>277.63333333333333</v>
      </c>
      <c r="J250" s="350">
        <v>282.46666666666664</v>
      </c>
      <c r="K250" s="349">
        <v>272.8</v>
      </c>
      <c r="L250" s="349">
        <v>260.25</v>
      </c>
      <c r="M250" s="349">
        <v>9.1307799999999997</v>
      </c>
      <c r="N250" s="1"/>
      <c r="O250" s="1"/>
    </row>
    <row r="251" spans="1:15" ht="12.75" customHeight="1">
      <c r="A251" s="30">
        <v>241</v>
      </c>
      <c r="B251" s="378" t="s">
        <v>402</v>
      </c>
      <c r="C251" s="349">
        <v>43.15</v>
      </c>
      <c r="D251" s="350">
        <v>43.25</v>
      </c>
      <c r="E251" s="350">
        <v>42.95</v>
      </c>
      <c r="F251" s="350">
        <v>42.75</v>
      </c>
      <c r="G251" s="350">
        <v>42.45</v>
      </c>
      <c r="H251" s="350">
        <v>43.45</v>
      </c>
      <c r="I251" s="350">
        <v>43.75</v>
      </c>
      <c r="J251" s="350">
        <v>43.95</v>
      </c>
      <c r="K251" s="349">
        <v>43.55</v>
      </c>
      <c r="L251" s="349">
        <v>43.05</v>
      </c>
      <c r="M251" s="349">
        <v>5.7535600000000002</v>
      </c>
      <c r="N251" s="1"/>
      <c r="O251" s="1"/>
    </row>
    <row r="252" spans="1:15" ht="12.75" customHeight="1">
      <c r="A252" s="30">
        <v>242</v>
      </c>
      <c r="B252" s="378" t="s">
        <v>137</v>
      </c>
      <c r="C252" s="349">
        <v>821.85</v>
      </c>
      <c r="D252" s="350">
        <v>825.2833333333333</v>
      </c>
      <c r="E252" s="350">
        <v>816.56666666666661</v>
      </c>
      <c r="F252" s="350">
        <v>811.2833333333333</v>
      </c>
      <c r="G252" s="350">
        <v>802.56666666666661</v>
      </c>
      <c r="H252" s="350">
        <v>830.56666666666661</v>
      </c>
      <c r="I252" s="350">
        <v>839.2833333333333</v>
      </c>
      <c r="J252" s="350">
        <v>844.56666666666661</v>
      </c>
      <c r="K252" s="349">
        <v>834</v>
      </c>
      <c r="L252" s="349">
        <v>820</v>
      </c>
      <c r="M252" s="349">
        <v>23.503329999999998</v>
      </c>
      <c r="N252" s="1"/>
      <c r="O252" s="1"/>
    </row>
    <row r="253" spans="1:15" ht="12.75" customHeight="1">
      <c r="A253" s="30">
        <v>243</v>
      </c>
      <c r="B253" s="378" t="s">
        <v>832</v>
      </c>
      <c r="C253" s="349">
        <v>22.45</v>
      </c>
      <c r="D253" s="350">
        <v>22.5</v>
      </c>
      <c r="E253" s="350">
        <v>22.35</v>
      </c>
      <c r="F253" s="350">
        <v>22.25</v>
      </c>
      <c r="G253" s="350">
        <v>22.1</v>
      </c>
      <c r="H253" s="350">
        <v>22.6</v>
      </c>
      <c r="I253" s="350">
        <v>22.75</v>
      </c>
      <c r="J253" s="350">
        <v>22.85</v>
      </c>
      <c r="K253" s="349">
        <v>22.65</v>
      </c>
      <c r="L253" s="349">
        <v>22.4</v>
      </c>
      <c r="M253" s="349">
        <v>29.905460000000001</v>
      </c>
      <c r="N253" s="1"/>
      <c r="O253" s="1"/>
    </row>
    <row r="254" spans="1:15" ht="12.75" customHeight="1">
      <c r="A254" s="30">
        <v>244</v>
      </c>
      <c r="B254" s="378" t="s">
        <v>264</v>
      </c>
      <c r="C254" s="349">
        <v>703.7</v>
      </c>
      <c r="D254" s="350">
        <v>708.30000000000007</v>
      </c>
      <c r="E254" s="350">
        <v>696.40000000000009</v>
      </c>
      <c r="F254" s="350">
        <v>689.1</v>
      </c>
      <c r="G254" s="350">
        <v>677.2</v>
      </c>
      <c r="H254" s="350">
        <v>715.60000000000014</v>
      </c>
      <c r="I254" s="350">
        <v>727.5</v>
      </c>
      <c r="J254" s="350">
        <v>734.80000000000018</v>
      </c>
      <c r="K254" s="349">
        <v>720.2</v>
      </c>
      <c r="L254" s="349">
        <v>701</v>
      </c>
      <c r="M254" s="349">
        <v>1.6656</v>
      </c>
      <c r="N254" s="1"/>
      <c r="O254" s="1"/>
    </row>
    <row r="255" spans="1:15" ht="12.75" customHeight="1">
      <c r="A255" s="30">
        <v>245</v>
      </c>
      <c r="B255" s="378" t="s">
        <v>138</v>
      </c>
      <c r="C255" s="349">
        <v>222.65</v>
      </c>
      <c r="D255" s="350">
        <v>222.61666666666667</v>
      </c>
      <c r="E255" s="350">
        <v>220.88333333333335</v>
      </c>
      <c r="F255" s="350">
        <v>219.11666666666667</v>
      </c>
      <c r="G255" s="350">
        <v>217.38333333333335</v>
      </c>
      <c r="H255" s="350">
        <v>224.38333333333335</v>
      </c>
      <c r="I255" s="350">
        <v>226.1166666666667</v>
      </c>
      <c r="J255" s="350">
        <v>227.88333333333335</v>
      </c>
      <c r="K255" s="349">
        <v>224.35</v>
      </c>
      <c r="L255" s="349">
        <v>220.85</v>
      </c>
      <c r="M255" s="349">
        <v>140.24149</v>
      </c>
      <c r="N255" s="1"/>
      <c r="O255" s="1"/>
    </row>
    <row r="256" spans="1:15" ht="12.75" customHeight="1">
      <c r="A256" s="30">
        <v>246</v>
      </c>
      <c r="B256" s="378" t="s">
        <v>403</v>
      </c>
      <c r="C256" s="349">
        <v>109.15</v>
      </c>
      <c r="D256" s="350">
        <v>112.38333333333334</v>
      </c>
      <c r="E256" s="350">
        <v>103.06666666666668</v>
      </c>
      <c r="F256" s="350">
        <v>96.983333333333334</v>
      </c>
      <c r="G256" s="350">
        <v>87.666666666666671</v>
      </c>
      <c r="H256" s="350">
        <v>118.46666666666668</v>
      </c>
      <c r="I256" s="350">
        <v>127.78333333333335</v>
      </c>
      <c r="J256" s="350">
        <v>133.86666666666667</v>
      </c>
      <c r="K256" s="349">
        <v>121.7</v>
      </c>
      <c r="L256" s="349">
        <v>106.3</v>
      </c>
      <c r="M256" s="349">
        <v>30.147880000000001</v>
      </c>
      <c r="N256" s="1"/>
      <c r="O256" s="1"/>
    </row>
    <row r="257" spans="1:15" ht="12.75" customHeight="1">
      <c r="A257" s="30">
        <v>247</v>
      </c>
      <c r="B257" s="378" t="s">
        <v>421</v>
      </c>
      <c r="C257" s="349">
        <v>103</v>
      </c>
      <c r="D257" s="350">
        <v>103.66666666666667</v>
      </c>
      <c r="E257" s="350">
        <v>101.83333333333334</v>
      </c>
      <c r="F257" s="350">
        <v>100.66666666666667</v>
      </c>
      <c r="G257" s="350">
        <v>98.833333333333343</v>
      </c>
      <c r="H257" s="350">
        <v>104.83333333333334</v>
      </c>
      <c r="I257" s="350">
        <v>106.66666666666669</v>
      </c>
      <c r="J257" s="350">
        <v>107.83333333333334</v>
      </c>
      <c r="K257" s="349">
        <v>105.5</v>
      </c>
      <c r="L257" s="349">
        <v>102.5</v>
      </c>
      <c r="M257" s="349">
        <v>4.3833099999999998</v>
      </c>
      <c r="N257" s="1"/>
      <c r="O257" s="1"/>
    </row>
    <row r="258" spans="1:15" ht="12.75" customHeight="1">
      <c r="A258" s="30">
        <v>248</v>
      </c>
      <c r="B258" s="378" t="s">
        <v>415</v>
      </c>
      <c r="C258" s="349">
        <v>1640.95</v>
      </c>
      <c r="D258" s="350">
        <v>1651.75</v>
      </c>
      <c r="E258" s="350">
        <v>1609.2</v>
      </c>
      <c r="F258" s="350">
        <v>1577.45</v>
      </c>
      <c r="G258" s="350">
        <v>1534.9</v>
      </c>
      <c r="H258" s="350">
        <v>1683.5</v>
      </c>
      <c r="I258" s="350">
        <v>1726.0500000000002</v>
      </c>
      <c r="J258" s="350">
        <v>1757.8</v>
      </c>
      <c r="K258" s="349">
        <v>1694.3</v>
      </c>
      <c r="L258" s="349">
        <v>1620</v>
      </c>
      <c r="M258" s="349">
        <v>1.7268300000000001</v>
      </c>
      <c r="N258" s="1"/>
      <c r="O258" s="1"/>
    </row>
    <row r="259" spans="1:15" ht="12.75" customHeight="1">
      <c r="A259" s="30">
        <v>249</v>
      </c>
      <c r="B259" s="378" t="s">
        <v>425</v>
      </c>
      <c r="C259" s="349">
        <v>1833.9</v>
      </c>
      <c r="D259" s="350">
        <v>1850.3</v>
      </c>
      <c r="E259" s="350">
        <v>1802.6</v>
      </c>
      <c r="F259" s="350">
        <v>1771.3</v>
      </c>
      <c r="G259" s="350">
        <v>1723.6</v>
      </c>
      <c r="H259" s="350">
        <v>1881.6</v>
      </c>
      <c r="I259" s="350">
        <v>1929.3000000000002</v>
      </c>
      <c r="J259" s="350">
        <v>1960.6</v>
      </c>
      <c r="K259" s="349">
        <v>1898</v>
      </c>
      <c r="L259" s="349">
        <v>1819</v>
      </c>
      <c r="M259" s="349">
        <v>8.4209999999999993E-2</v>
      </c>
      <c r="N259" s="1"/>
      <c r="O259" s="1"/>
    </row>
    <row r="260" spans="1:15" ht="12.75" customHeight="1">
      <c r="A260" s="30">
        <v>250</v>
      </c>
      <c r="B260" s="378" t="s">
        <v>422</v>
      </c>
      <c r="C260" s="349">
        <v>94.6</v>
      </c>
      <c r="D260" s="350">
        <v>95.216666666666654</v>
      </c>
      <c r="E260" s="350">
        <v>93.483333333333306</v>
      </c>
      <c r="F260" s="350">
        <v>92.366666666666646</v>
      </c>
      <c r="G260" s="350">
        <v>90.633333333333297</v>
      </c>
      <c r="H260" s="350">
        <v>96.333333333333314</v>
      </c>
      <c r="I260" s="350">
        <v>98.066666666666663</v>
      </c>
      <c r="J260" s="350">
        <v>99.183333333333323</v>
      </c>
      <c r="K260" s="349">
        <v>96.95</v>
      </c>
      <c r="L260" s="349">
        <v>94.1</v>
      </c>
      <c r="M260" s="349">
        <v>7.98726</v>
      </c>
      <c r="N260" s="1"/>
      <c r="O260" s="1"/>
    </row>
    <row r="261" spans="1:15" ht="12.75" customHeight="1">
      <c r="A261" s="30">
        <v>251</v>
      </c>
      <c r="B261" s="378" t="s">
        <v>139</v>
      </c>
      <c r="C261" s="349">
        <v>415.4</v>
      </c>
      <c r="D261" s="350">
        <v>415.43333333333334</v>
      </c>
      <c r="E261" s="350">
        <v>409.26666666666665</v>
      </c>
      <c r="F261" s="350">
        <v>403.13333333333333</v>
      </c>
      <c r="G261" s="350">
        <v>396.96666666666664</v>
      </c>
      <c r="H261" s="350">
        <v>421.56666666666666</v>
      </c>
      <c r="I261" s="350">
        <v>427.73333333333329</v>
      </c>
      <c r="J261" s="350">
        <v>433.86666666666667</v>
      </c>
      <c r="K261" s="349">
        <v>421.6</v>
      </c>
      <c r="L261" s="349">
        <v>409.3</v>
      </c>
      <c r="M261" s="349">
        <v>48.350929999999998</v>
      </c>
      <c r="N261" s="1"/>
      <c r="O261" s="1"/>
    </row>
    <row r="262" spans="1:15" ht="12.75" customHeight="1">
      <c r="A262" s="30">
        <v>252</v>
      </c>
      <c r="B262" s="378" t="s">
        <v>416</v>
      </c>
      <c r="C262" s="349">
        <v>3043.85</v>
      </c>
      <c r="D262" s="350">
        <v>3054.4</v>
      </c>
      <c r="E262" s="350">
        <v>2993.5</v>
      </c>
      <c r="F262" s="350">
        <v>2943.15</v>
      </c>
      <c r="G262" s="350">
        <v>2882.25</v>
      </c>
      <c r="H262" s="350">
        <v>3104.75</v>
      </c>
      <c r="I262" s="350">
        <v>3165.6500000000005</v>
      </c>
      <c r="J262" s="350">
        <v>3216</v>
      </c>
      <c r="K262" s="349">
        <v>3115.3</v>
      </c>
      <c r="L262" s="349">
        <v>3004.05</v>
      </c>
      <c r="M262" s="349">
        <v>0.61450000000000005</v>
      </c>
      <c r="N262" s="1"/>
      <c r="O262" s="1"/>
    </row>
    <row r="263" spans="1:15" ht="12.75" customHeight="1">
      <c r="A263" s="30">
        <v>253</v>
      </c>
      <c r="B263" s="378" t="s">
        <v>417</v>
      </c>
      <c r="C263" s="349">
        <v>460.55</v>
      </c>
      <c r="D263" s="350">
        <v>466.51666666666665</v>
      </c>
      <c r="E263" s="350">
        <v>453.0333333333333</v>
      </c>
      <c r="F263" s="350">
        <v>445.51666666666665</v>
      </c>
      <c r="G263" s="350">
        <v>432.0333333333333</v>
      </c>
      <c r="H263" s="350">
        <v>474.0333333333333</v>
      </c>
      <c r="I263" s="350">
        <v>487.51666666666665</v>
      </c>
      <c r="J263" s="350">
        <v>495.0333333333333</v>
      </c>
      <c r="K263" s="349">
        <v>480</v>
      </c>
      <c r="L263" s="349">
        <v>459</v>
      </c>
      <c r="M263" s="349">
        <v>2.2198600000000002</v>
      </c>
      <c r="N263" s="1"/>
      <c r="O263" s="1"/>
    </row>
    <row r="264" spans="1:15" ht="12.75" customHeight="1">
      <c r="A264" s="30">
        <v>254</v>
      </c>
      <c r="B264" s="378" t="s">
        <v>418</v>
      </c>
      <c r="C264" s="349">
        <v>237.2</v>
      </c>
      <c r="D264" s="350">
        <v>237.08333333333334</v>
      </c>
      <c r="E264" s="350">
        <v>230.2166666666667</v>
      </c>
      <c r="F264" s="350">
        <v>223.23333333333335</v>
      </c>
      <c r="G264" s="350">
        <v>216.3666666666667</v>
      </c>
      <c r="H264" s="350">
        <v>244.06666666666669</v>
      </c>
      <c r="I264" s="350">
        <v>250.93333333333331</v>
      </c>
      <c r="J264" s="350">
        <v>257.91666666666669</v>
      </c>
      <c r="K264" s="349">
        <v>243.95</v>
      </c>
      <c r="L264" s="349">
        <v>230.1</v>
      </c>
      <c r="M264" s="349">
        <v>14.4375</v>
      </c>
      <c r="N264" s="1"/>
      <c r="O264" s="1"/>
    </row>
    <row r="265" spans="1:15" ht="12.75" customHeight="1">
      <c r="A265" s="30">
        <v>255</v>
      </c>
      <c r="B265" s="378" t="s">
        <v>419</v>
      </c>
      <c r="C265" s="349">
        <v>117.65</v>
      </c>
      <c r="D265" s="350">
        <v>118.76666666666667</v>
      </c>
      <c r="E265" s="350">
        <v>115.93333333333334</v>
      </c>
      <c r="F265" s="350">
        <v>114.21666666666667</v>
      </c>
      <c r="G265" s="350">
        <v>111.38333333333334</v>
      </c>
      <c r="H265" s="350">
        <v>120.48333333333333</v>
      </c>
      <c r="I265" s="350">
        <v>123.31666666666668</v>
      </c>
      <c r="J265" s="350">
        <v>125.03333333333333</v>
      </c>
      <c r="K265" s="349">
        <v>121.6</v>
      </c>
      <c r="L265" s="349">
        <v>117.05</v>
      </c>
      <c r="M265" s="349">
        <v>5.9425999999999997</v>
      </c>
      <c r="N265" s="1"/>
      <c r="O265" s="1"/>
    </row>
    <row r="266" spans="1:15" ht="12.75" customHeight="1">
      <c r="A266" s="30">
        <v>256</v>
      </c>
      <c r="B266" s="378" t="s">
        <v>420</v>
      </c>
      <c r="C266" s="349">
        <v>68.5</v>
      </c>
      <c r="D266" s="350">
        <v>69</v>
      </c>
      <c r="E266" s="350">
        <v>67.75</v>
      </c>
      <c r="F266" s="350">
        <v>67</v>
      </c>
      <c r="G266" s="350">
        <v>65.75</v>
      </c>
      <c r="H266" s="350">
        <v>69.75</v>
      </c>
      <c r="I266" s="350">
        <v>71</v>
      </c>
      <c r="J266" s="350">
        <v>71.75</v>
      </c>
      <c r="K266" s="349">
        <v>70.25</v>
      </c>
      <c r="L266" s="349">
        <v>68.25</v>
      </c>
      <c r="M266" s="349">
        <v>3.3963199999999998</v>
      </c>
      <c r="N266" s="1"/>
      <c r="O266" s="1"/>
    </row>
    <row r="267" spans="1:15" ht="12.75" customHeight="1">
      <c r="A267" s="30">
        <v>257</v>
      </c>
      <c r="B267" s="378" t="s">
        <v>424</v>
      </c>
      <c r="C267" s="349">
        <v>199.9</v>
      </c>
      <c r="D267" s="350">
        <v>200</v>
      </c>
      <c r="E267" s="350">
        <v>196</v>
      </c>
      <c r="F267" s="350">
        <v>192.1</v>
      </c>
      <c r="G267" s="350">
        <v>188.1</v>
      </c>
      <c r="H267" s="350">
        <v>203.9</v>
      </c>
      <c r="I267" s="350">
        <v>207.9</v>
      </c>
      <c r="J267" s="350">
        <v>211.8</v>
      </c>
      <c r="K267" s="349">
        <v>204</v>
      </c>
      <c r="L267" s="349">
        <v>196.1</v>
      </c>
      <c r="M267" s="349">
        <v>9.6845300000000005</v>
      </c>
      <c r="N267" s="1"/>
      <c r="O267" s="1"/>
    </row>
    <row r="268" spans="1:15" ht="12.75" customHeight="1">
      <c r="A268" s="30">
        <v>258</v>
      </c>
      <c r="B268" s="378" t="s">
        <v>423</v>
      </c>
      <c r="C268" s="349">
        <v>378.15</v>
      </c>
      <c r="D268" s="350">
        <v>381.13333333333338</v>
      </c>
      <c r="E268" s="350">
        <v>373.41666666666674</v>
      </c>
      <c r="F268" s="350">
        <v>368.68333333333334</v>
      </c>
      <c r="G268" s="350">
        <v>360.9666666666667</v>
      </c>
      <c r="H268" s="350">
        <v>385.86666666666679</v>
      </c>
      <c r="I268" s="350">
        <v>393.58333333333337</v>
      </c>
      <c r="J268" s="350">
        <v>398.31666666666683</v>
      </c>
      <c r="K268" s="349">
        <v>388.85</v>
      </c>
      <c r="L268" s="349">
        <v>376.4</v>
      </c>
      <c r="M268" s="349">
        <v>1.0241</v>
      </c>
      <c r="N268" s="1"/>
      <c r="O268" s="1"/>
    </row>
    <row r="269" spans="1:15" ht="12.75" customHeight="1">
      <c r="A269" s="30">
        <v>259</v>
      </c>
      <c r="B269" s="378" t="s">
        <v>267</v>
      </c>
      <c r="C269" s="349">
        <v>337.85</v>
      </c>
      <c r="D269" s="350">
        <v>334.31666666666666</v>
      </c>
      <c r="E269" s="350">
        <v>328.63333333333333</v>
      </c>
      <c r="F269" s="350">
        <v>319.41666666666669</v>
      </c>
      <c r="G269" s="350">
        <v>313.73333333333335</v>
      </c>
      <c r="H269" s="350">
        <v>343.5333333333333</v>
      </c>
      <c r="I269" s="350">
        <v>349.21666666666658</v>
      </c>
      <c r="J269" s="350">
        <v>358.43333333333328</v>
      </c>
      <c r="K269" s="349">
        <v>340</v>
      </c>
      <c r="L269" s="349">
        <v>325.10000000000002</v>
      </c>
      <c r="M269" s="349">
        <v>10.186590000000001</v>
      </c>
      <c r="N269" s="1"/>
      <c r="O269" s="1"/>
    </row>
    <row r="270" spans="1:15" ht="12.75" customHeight="1">
      <c r="A270" s="30">
        <v>260</v>
      </c>
      <c r="B270" s="378" t="s">
        <v>140</v>
      </c>
      <c r="C270" s="349">
        <v>638.20000000000005</v>
      </c>
      <c r="D270" s="350">
        <v>640.68333333333339</v>
      </c>
      <c r="E270" s="350">
        <v>631.91666666666674</v>
      </c>
      <c r="F270" s="350">
        <v>625.63333333333333</v>
      </c>
      <c r="G270" s="350">
        <v>616.86666666666667</v>
      </c>
      <c r="H270" s="350">
        <v>646.96666666666681</v>
      </c>
      <c r="I270" s="350">
        <v>655.73333333333346</v>
      </c>
      <c r="J270" s="350">
        <v>662.01666666666688</v>
      </c>
      <c r="K270" s="349">
        <v>649.45000000000005</v>
      </c>
      <c r="L270" s="349">
        <v>634.4</v>
      </c>
      <c r="M270" s="349">
        <v>23.82178</v>
      </c>
      <c r="N270" s="1"/>
      <c r="O270" s="1"/>
    </row>
    <row r="271" spans="1:15" ht="12.75" customHeight="1">
      <c r="A271" s="30">
        <v>261</v>
      </c>
      <c r="B271" s="378" t="s">
        <v>141</v>
      </c>
      <c r="C271" s="349">
        <v>3030.85</v>
      </c>
      <c r="D271" s="350">
        <v>3052.8166666666671</v>
      </c>
      <c r="E271" s="350">
        <v>2980.483333333334</v>
      </c>
      <c r="F271" s="350">
        <v>2930.1166666666668</v>
      </c>
      <c r="G271" s="350">
        <v>2857.7833333333338</v>
      </c>
      <c r="H271" s="350">
        <v>3103.1833333333343</v>
      </c>
      <c r="I271" s="350">
        <v>3175.5166666666673</v>
      </c>
      <c r="J271" s="350">
        <v>3225.8833333333346</v>
      </c>
      <c r="K271" s="349">
        <v>3125.15</v>
      </c>
      <c r="L271" s="349">
        <v>3002.45</v>
      </c>
      <c r="M271" s="349">
        <v>6.1374500000000003</v>
      </c>
      <c r="N271" s="1"/>
      <c r="O271" s="1"/>
    </row>
    <row r="272" spans="1:15" ht="12.75" customHeight="1">
      <c r="A272" s="30">
        <v>262</v>
      </c>
      <c r="B272" s="378" t="s">
        <v>840</v>
      </c>
      <c r="C272" s="349">
        <v>538.70000000000005</v>
      </c>
      <c r="D272" s="350">
        <v>541.98333333333335</v>
      </c>
      <c r="E272" s="350">
        <v>531.01666666666665</v>
      </c>
      <c r="F272" s="350">
        <v>523.33333333333326</v>
      </c>
      <c r="G272" s="350">
        <v>512.36666666666656</v>
      </c>
      <c r="H272" s="350">
        <v>549.66666666666674</v>
      </c>
      <c r="I272" s="350">
        <v>560.63333333333344</v>
      </c>
      <c r="J272" s="350">
        <v>568.31666666666683</v>
      </c>
      <c r="K272" s="349">
        <v>552.95000000000005</v>
      </c>
      <c r="L272" s="349">
        <v>534.29999999999995</v>
      </c>
      <c r="M272" s="349">
        <v>6.3515699999999997</v>
      </c>
      <c r="N272" s="1"/>
      <c r="O272" s="1"/>
    </row>
    <row r="273" spans="1:15" ht="12.75" customHeight="1">
      <c r="A273" s="30">
        <v>263</v>
      </c>
      <c r="B273" s="378" t="s">
        <v>841</v>
      </c>
      <c r="C273" s="349">
        <v>439.4</v>
      </c>
      <c r="D273" s="350">
        <v>441.51666666666665</v>
      </c>
      <c r="E273" s="350">
        <v>433.68333333333328</v>
      </c>
      <c r="F273" s="350">
        <v>427.96666666666664</v>
      </c>
      <c r="G273" s="350">
        <v>420.13333333333327</v>
      </c>
      <c r="H273" s="350">
        <v>447.23333333333329</v>
      </c>
      <c r="I273" s="350">
        <v>455.06666666666666</v>
      </c>
      <c r="J273" s="350">
        <v>460.7833333333333</v>
      </c>
      <c r="K273" s="349">
        <v>449.35</v>
      </c>
      <c r="L273" s="349">
        <v>435.8</v>
      </c>
      <c r="M273" s="349">
        <v>10.12604</v>
      </c>
      <c r="N273" s="1"/>
      <c r="O273" s="1"/>
    </row>
    <row r="274" spans="1:15" ht="12.75" customHeight="1">
      <c r="A274" s="30">
        <v>264</v>
      </c>
      <c r="B274" s="378" t="s">
        <v>426</v>
      </c>
      <c r="C274" s="349">
        <v>800.7</v>
      </c>
      <c r="D274" s="350">
        <v>812.2166666666667</v>
      </c>
      <c r="E274" s="350">
        <v>780.83333333333337</v>
      </c>
      <c r="F274" s="350">
        <v>760.9666666666667</v>
      </c>
      <c r="G274" s="350">
        <v>729.58333333333337</v>
      </c>
      <c r="H274" s="350">
        <v>832.08333333333337</v>
      </c>
      <c r="I274" s="350">
        <v>863.46666666666658</v>
      </c>
      <c r="J274" s="350">
        <v>883.33333333333337</v>
      </c>
      <c r="K274" s="349">
        <v>843.6</v>
      </c>
      <c r="L274" s="349">
        <v>792.35</v>
      </c>
      <c r="M274" s="349">
        <v>4.1004300000000002</v>
      </c>
      <c r="N274" s="1"/>
      <c r="O274" s="1"/>
    </row>
    <row r="275" spans="1:15" ht="12.75" customHeight="1">
      <c r="A275" s="30">
        <v>265</v>
      </c>
      <c r="B275" s="378" t="s">
        <v>427</v>
      </c>
      <c r="C275" s="349">
        <v>138</v>
      </c>
      <c r="D275" s="350">
        <v>137.76666666666668</v>
      </c>
      <c r="E275" s="350">
        <v>136.53333333333336</v>
      </c>
      <c r="F275" s="350">
        <v>135.06666666666669</v>
      </c>
      <c r="G275" s="350">
        <v>133.83333333333337</v>
      </c>
      <c r="H275" s="350">
        <v>139.23333333333335</v>
      </c>
      <c r="I275" s="350">
        <v>140.46666666666664</v>
      </c>
      <c r="J275" s="350">
        <v>141.93333333333334</v>
      </c>
      <c r="K275" s="349">
        <v>139</v>
      </c>
      <c r="L275" s="349">
        <v>136.30000000000001</v>
      </c>
      <c r="M275" s="349">
        <v>4.3881899999999998</v>
      </c>
      <c r="N275" s="1"/>
      <c r="O275" s="1"/>
    </row>
    <row r="276" spans="1:15" ht="12.75" customHeight="1">
      <c r="A276" s="30">
        <v>266</v>
      </c>
      <c r="B276" s="378" t="s">
        <v>434</v>
      </c>
      <c r="C276" s="349">
        <v>1264.95</v>
      </c>
      <c r="D276" s="350">
        <v>1258.55</v>
      </c>
      <c r="E276" s="350">
        <v>1242.55</v>
      </c>
      <c r="F276" s="350">
        <v>1220.1500000000001</v>
      </c>
      <c r="G276" s="350">
        <v>1204.1500000000001</v>
      </c>
      <c r="H276" s="350">
        <v>1280.9499999999998</v>
      </c>
      <c r="I276" s="350">
        <v>1296.9499999999998</v>
      </c>
      <c r="J276" s="350">
        <v>1319.3499999999997</v>
      </c>
      <c r="K276" s="349">
        <v>1274.55</v>
      </c>
      <c r="L276" s="349">
        <v>1236.1500000000001</v>
      </c>
      <c r="M276" s="349">
        <v>1.32135</v>
      </c>
      <c r="N276" s="1"/>
      <c r="O276" s="1"/>
    </row>
    <row r="277" spans="1:15" ht="12.75" customHeight="1">
      <c r="A277" s="30">
        <v>267</v>
      </c>
      <c r="B277" s="378" t="s">
        <v>435</v>
      </c>
      <c r="C277" s="349">
        <v>389.5</v>
      </c>
      <c r="D277" s="350">
        <v>391.88333333333338</v>
      </c>
      <c r="E277" s="350">
        <v>382.76666666666677</v>
      </c>
      <c r="F277" s="350">
        <v>376.03333333333336</v>
      </c>
      <c r="G277" s="350">
        <v>366.91666666666674</v>
      </c>
      <c r="H277" s="350">
        <v>398.61666666666679</v>
      </c>
      <c r="I277" s="350">
        <v>407.73333333333346</v>
      </c>
      <c r="J277" s="350">
        <v>414.46666666666681</v>
      </c>
      <c r="K277" s="349">
        <v>401</v>
      </c>
      <c r="L277" s="349">
        <v>385.15</v>
      </c>
      <c r="M277" s="349">
        <v>1.4241200000000001</v>
      </c>
      <c r="N277" s="1"/>
      <c r="O277" s="1"/>
    </row>
    <row r="278" spans="1:15" ht="12.75" customHeight="1">
      <c r="A278" s="30">
        <v>268</v>
      </c>
      <c r="B278" s="378" t="s">
        <v>842</v>
      </c>
      <c r="C278" s="349">
        <v>62.95</v>
      </c>
      <c r="D278" s="350">
        <v>63.266666666666673</v>
      </c>
      <c r="E278" s="350">
        <v>62.333333333333343</v>
      </c>
      <c r="F278" s="350">
        <v>61.716666666666669</v>
      </c>
      <c r="G278" s="350">
        <v>60.783333333333339</v>
      </c>
      <c r="H278" s="350">
        <v>63.883333333333347</v>
      </c>
      <c r="I278" s="350">
        <v>64.816666666666663</v>
      </c>
      <c r="J278" s="350">
        <v>65.433333333333351</v>
      </c>
      <c r="K278" s="349">
        <v>64.2</v>
      </c>
      <c r="L278" s="349">
        <v>62.65</v>
      </c>
      <c r="M278" s="349">
        <v>4.50943</v>
      </c>
      <c r="N278" s="1"/>
      <c r="O278" s="1"/>
    </row>
    <row r="279" spans="1:15" ht="12.75" customHeight="1">
      <c r="A279" s="30">
        <v>269</v>
      </c>
      <c r="B279" s="378" t="s">
        <v>436</v>
      </c>
      <c r="C279" s="349">
        <v>494.75</v>
      </c>
      <c r="D279" s="350">
        <v>492.01666666666665</v>
      </c>
      <c r="E279" s="350">
        <v>488.0333333333333</v>
      </c>
      <c r="F279" s="350">
        <v>481.31666666666666</v>
      </c>
      <c r="G279" s="350">
        <v>477.33333333333331</v>
      </c>
      <c r="H279" s="350">
        <v>498.73333333333329</v>
      </c>
      <c r="I279" s="350">
        <v>502.71666666666664</v>
      </c>
      <c r="J279" s="350">
        <v>509.43333333333328</v>
      </c>
      <c r="K279" s="349">
        <v>496</v>
      </c>
      <c r="L279" s="349">
        <v>485.3</v>
      </c>
      <c r="M279" s="349">
        <v>5.2961299999999998</v>
      </c>
      <c r="N279" s="1"/>
      <c r="O279" s="1"/>
    </row>
    <row r="280" spans="1:15" ht="12.75" customHeight="1">
      <c r="A280" s="30">
        <v>270</v>
      </c>
      <c r="B280" s="378" t="s">
        <v>437</v>
      </c>
      <c r="C280" s="349">
        <v>51.15</v>
      </c>
      <c r="D280" s="350">
        <v>51.533333333333339</v>
      </c>
      <c r="E280" s="350">
        <v>50.316666666666677</v>
      </c>
      <c r="F280" s="350">
        <v>49.483333333333341</v>
      </c>
      <c r="G280" s="350">
        <v>48.26666666666668</v>
      </c>
      <c r="H280" s="350">
        <v>52.366666666666674</v>
      </c>
      <c r="I280" s="350">
        <v>53.583333333333329</v>
      </c>
      <c r="J280" s="350">
        <v>54.416666666666671</v>
      </c>
      <c r="K280" s="349">
        <v>52.75</v>
      </c>
      <c r="L280" s="349">
        <v>50.7</v>
      </c>
      <c r="M280" s="349">
        <v>16.092829999999999</v>
      </c>
      <c r="N280" s="1"/>
      <c r="O280" s="1"/>
    </row>
    <row r="281" spans="1:15" ht="12.75" customHeight="1">
      <c r="A281" s="30">
        <v>271</v>
      </c>
      <c r="B281" s="378" t="s">
        <v>439</v>
      </c>
      <c r="C281" s="349">
        <v>475.8</v>
      </c>
      <c r="D281" s="350">
        <v>474.98333333333335</v>
      </c>
      <c r="E281" s="350">
        <v>467.06666666666672</v>
      </c>
      <c r="F281" s="350">
        <v>458.33333333333337</v>
      </c>
      <c r="G281" s="350">
        <v>450.41666666666674</v>
      </c>
      <c r="H281" s="350">
        <v>483.7166666666667</v>
      </c>
      <c r="I281" s="350">
        <v>491.63333333333333</v>
      </c>
      <c r="J281" s="350">
        <v>500.36666666666667</v>
      </c>
      <c r="K281" s="349">
        <v>482.9</v>
      </c>
      <c r="L281" s="349">
        <v>466.25</v>
      </c>
      <c r="M281" s="349">
        <v>2.14052</v>
      </c>
      <c r="N281" s="1"/>
      <c r="O281" s="1"/>
    </row>
    <row r="282" spans="1:15" ht="12.75" customHeight="1">
      <c r="A282" s="30">
        <v>272</v>
      </c>
      <c r="B282" s="378" t="s">
        <v>429</v>
      </c>
      <c r="C282" s="349">
        <v>1000.65</v>
      </c>
      <c r="D282" s="350">
        <v>1005.2166666666667</v>
      </c>
      <c r="E282" s="350">
        <v>985.43333333333339</v>
      </c>
      <c r="F282" s="350">
        <v>970.2166666666667</v>
      </c>
      <c r="G282" s="350">
        <v>950.43333333333339</v>
      </c>
      <c r="H282" s="350">
        <v>1020.4333333333334</v>
      </c>
      <c r="I282" s="350">
        <v>1040.2166666666667</v>
      </c>
      <c r="J282" s="350">
        <v>1055.4333333333334</v>
      </c>
      <c r="K282" s="349">
        <v>1025</v>
      </c>
      <c r="L282" s="349">
        <v>990</v>
      </c>
      <c r="M282" s="349">
        <v>1.10039</v>
      </c>
      <c r="N282" s="1"/>
      <c r="O282" s="1"/>
    </row>
    <row r="283" spans="1:15" ht="12.75" customHeight="1">
      <c r="A283" s="30">
        <v>273</v>
      </c>
      <c r="B283" s="378" t="s">
        <v>430</v>
      </c>
      <c r="C283" s="349">
        <v>310.85000000000002</v>
      </c>
      <c r="D283" s="350">
        <v>309.7</v>
      </c>
      <c r="E283" s="350">
        <v>307.5</v>
      </c>
      <c r="F283" s="350">
        <v>304.15000000000003</v>
      </c>
      <c r="G283" s="350">
        <v>301.95000000000005</v>
      </c>
      <c r="H283" s="350">
        <v>313.04999999999995</v>
      </c>
      <c r="I283" s="350">
        <v>315.24999999999989</v>
      </c>
      <c r="J283" s="350">
        <v>318.59999999999991</v>
      </c>
      <c r="K283" s="349">
        <v>311.89999999999998</v>
      </c>
      <c r="L283" s="349">
        <v>306.35000000000002</v>
      </c>
      <c r="M283" s="349">
        <v>4.6329399999999996</v>
      </c>
      <c r="N283" s="1"/>
      <c r="O283" s="1"/>
    </row>
    <row r="284" spans="1:15" ht="12.75" customHeight="1">
      <c r="A284" s="30">
        <v>274</v>
      </c>
      <c r="B284" s="378" t="s">
        <v>142</v>
      </c>
      <c r="C284" s="349">
        <v>1817.3</v>
      </c>
      <c r="D284" s="350">
        <v>1823.9833333333336</v>
      </c>
      <c r="E284" s="350">
        <v>1803.7166666666672</v>
      </c>
      <c r="F284" s="350">
        <v>1790.1333333333337</v>
      </c>
      <c r="G284" s="350">
        <v>1769.8666666666672</v>
      </c>
      <c r="H284" s="350">
        <v>1837.5666666666671</v>
      </c>
      <c r="I284" s="350">
        <v>1857.8333333333335</v>
      </c>
      <c r="J284" s="350">
        <v>1871.416666666667</v>
      </c>
      <c r="K284" s="349">
        <v>1844.25</v>
      </c>
      <c r="L284" s="349">
        <v>1810.4</v>
      </c>
      <c r="M284" s="349">
        <v>28.10229</v>
      </c>
      <c r="N284" s="1"/>
      <c r="O284" s="1"/>
    </row>
    <row r="285" spans="1:15" ht="12.75" customHeight="1">
      <c r="A285" s="30">
        <v>275</v>
      </c>
      <c r="B285" s="378" t="s">
        <v>431</v>
      </c>
      <c r="C285" s="349">
        <v>577.35</v>
      </c>
      <c r="D285" s="350">
        <v>583.35</v>
      </c>
      <c r="E285" s="350">
        <v>569</v>
      </c>
      <c r="F285" s="350">
        <v>560.65</v>
      </c>
      <c r="G285" s="350">
        <v>546.29999999999995</v>
      </c>
      <c r="H285" s="350">
        <v>591.70000000000005</v>
      </c>
      <c r="I285" s="350">
        <v>606.05000000000018</v>
      </c>
      <c r="J285" s="350">
        <v>614.40000000000009</v>
      </c>
      <c r="K285" s="349">
        <v>597.70000000000005</v>
      </c>
      <c r="L285" s="349">
        <v>575</v>
      </c>
      <c r="M285" s="349">
        <v>8.0912799999999994</v>
      </c>
      <c r="N285" s="1"/>
      <c r="O285" s="1"/>
    </row>
    <row r="286" spans="1:15" ht="12.75" customHeight="1">
      <c r="A286" s="30">
        <v>276</v>
      </c>
      <c r="B286" s="378" t="s">
        <v>428</v>
      </c>
      <c r="C286" s="349">
        <v>663.4</v>
      </c>
      <c r="D286" s="350">
        <v>670.68333333333339</v>
      </c>
      <c r="E286" s="350">
        <v>655.36666666666679</v>
      </c>
      <c r="F286" s="350">
        <v>647.33333333333337</v>
      </c>
      <c r="G286" s="350">
        <v>632.01666666666677</v>
      </c>
      <c r="H286" s="350">
        <v>678.71666666666681</v>
      </c>
      <c r="I286" s="350">
        <v>694.03333333333342</v>
      </c>
      <c r="J286" s="350">
        <v>702.06666666666683</v>
      </c>
      <c r="K286" s="349">
        <v>686</v>
      </c>
      <c r="L286" s="349">
        <v>662.65</v>
      </c>
      <c r="M286" s="349">
        <v>3.6087400000000001</v>
      </c>
      <c r="N286" s="1"/>
      <c r="O286" s="1"/>
    </row>
    <row r="287" spans="1:15" ht="12.75" customHeight="1">
      <c r="A287" s="30">
        <v>277</v>
      </c>
      <c r="B287" s="378" t="s">
        <v>432</v>
      </c>
      <c r="C287" s="349">
        <v>186.7</v>
      </c>
      <c r="D287" s="350">
        <v>190.75</v>
      </c>
      <c r="E287" s="350">
        <v>180.45</v>
      </c>
      <c r="F287" s="350">
        <v>174.2</v>
      </c>
      <c r="G287" s="350">
        <v>163.89999999999998</v>
      </c>
      <c r="H287" s="350">
        <v>197</v>
      </c>
      <c r="I287" s="350">
        <v>207.3</v>
      </c>
      <c r="J287" s="350">
        <v>213.55</v>
      </c>
      <c r="K287" s="349">
        <v>201.05</v>
      </c>
      <c r="L287" s="349">
        <v>184.5</v>
      </c>
      <c r="M287" s="349">
        <v>27.676290000000002</v>
      </c>
      <c r="N287" s="1"/>
      <c r="O287" s="1"/>
    </row>
    <row r="288" spans="1:15" ht="12.75" customHeight="1">
      <c r="A288" s="30">
        <v>278</v>
      </c>
      <c r="B288" s="378" t="s">
        <v>433</v>
      </c>
      <c r="C288" s="349">
        <v>1061.05</v>
      </c>
      <c r="D288" s="350">
        <v>1074.8833333333332</v>
      </c>
      <c r="E288" s="350">
        <v>1038.2166666666665</v>
      </c>
      <c r="F288" s="350">
        <v>1015.3833333333332</v>
      </c>
      <c r="G288" s="350">
        <v>978.71666666666647</v>
      </c>
      <c r="H288" s="350">
        <v>1097.7166666666665</v>
      </c>
      <c r="I288" s="350">
        <v>1134.3833333333334</v>
      </c>
      <c r="J288" s="350">
        <v>1157.2166666666665</v>
      </c>
      <c r="K288" s="349">
        <v>1111.55</v>
      </c>
      <c r="L288" s="349">
        <v>1052.05</v>
      </c>
      <c r="M288" s="349">
        <v>0.22192999999999999</v>
      </c>
      <c r="N288" s="1"/>
      <c r="O288" s="1"/>
    </row>
    <row r="289" spans="1:15" ht="12.75" customHeight="1">
      <c r="A289" s="30">
        <v>279</v>
      </c>
      <c r="B289" s="378" t="s">
        <v>438</v>
      </c>
      <c r="C289" s="349">
        <v>516.35</v>
      </c>
      <c r="D289" s="350">
        <v>518.05000000000007</v>
      </c>
      <c r="E289" s="350">
        <v>511.30000000000018</v>
      </c>
      <c r="F289" s="350">
        <v>506.25000000000011</v>
      </c>
      <c r="G289" s="350">
        <v>499.50000000000023</v>
      </c>
      <c r="H289" s="350">
        <v>523.10000000000014</v>
      </c>
      <c r="I289" s="350">
        <v>529.84999999999991</v>
      </c>
      <c r="J289" s="350">
        <v>534.90000000000009</v>
      </c>
      <c r="K289" s="349">
        <v>524.79999999999995</v>
      </c>
      <c r="L289" s="349">
        <v>513</v>
      </c>
      <c r="M289" s="349">
        <v>0.86902999999999997</v>
      </c>
      <c r="N289" s="1"/>
      <c r="O289" s="1"/>
    </row>
    <row r="290" spans="1:15" ht="12.75" customHeight="1">
      <c r="A290" s="30">
        <v>280</v>
      </c>
      <c r="B290" s="378" t="s">
        <v>143</v>
      </c>
      <c r="C290" s="349">
        <v>72.05</v>
      </c>
      <c r="D290" s="350">
        <v>72.483333333333334</v>
      </c>
      <c r="E290" s="350">
        <v>71.416666666666671</v>
      </c>
      <c r="F290" s="350">
        <v>70.783333333333331</v>
      </c>
      <c r="G290" s="350">
        <v>69.716666666666669</v>
      </c>
      <c r="H290" s="350">
        <v>73.116666666666674</v>
      </c>
      <c r="I290" s="350">
        <v>74.183333333333337</v>
      </c>
      <c r="J290" s="350">
        <v>74.816666666666677</v>
      </c>
      <c r="K290" s="349">
        <v>73.55</v>
      </c>
      <c r="L290" s="349">
        <v>71.849999999999994</v>
      </c>
      <c r="M290" s="349">
        <v>30.616959999999999</v>
      </c>
      <c r="N290" s="1"/>
      <c r="O290" s="1"/>
    </row>
    <row r="291" spans="1:15" ht="12.75" customHeight="1">
      <c r="A291" s="30">
        <v>281</v>
      </c>
      <c r="B291" s="378" t="s">
        <v>144</v>
      </c>
      <c r="C291" s="349">
        <v>2714.95</v>
      </c>
      <c r="D291" s="350">
        <v>2724.9333333333329</v>
      </c>
      <c r="E291" s="350">
        <v>2690.016666666666</v>
      </c>
      <c r="F291" s="350">
        <v>2665.083333333333</v>
      </c>
      <c r="G291" s="350">
        <v>2630.1666666666661</v>
      </c>
      <c r="H291" s="350">
        <v>2749.8666666666659</v>
      </c>
      <c r="I291" s="350">
        <v>2784.7833333333328</v>
      </c>
      <c r="J291" s="350">
        <v>2809.7166666666658</v>
      </c>
      <c r="K291" s="349">
        <v>2759.85</v>
      </c>
      <c r="L291" s="349">
        <v>2700</v>
      </c>
      <c r="M291" s="349">
        <v>1.30894</v>
      </c>
      <c r="N291" s="1"/>
      <c r="O291" s="1"/>
    </row>
    <row r="292" spans="1:15" ht="12.75" customHeight="1">
      <c r="A292" s="30">
        <v>282</v>
      </c>
      <c r="B292" s="378" t="s">
        <v>440</v>
      </c>
      <c r="C292" s="349">
        <v>358.05</v>
      </c>
      <c r="D292" s="350">
        <v>359.73333333333329</v>
      </c>
      <c r="E292" s="350">
        <v>354.46666666666658</v>
      </c>
      <c r="F292" s="350">
        <v>350.88333333333327</v>
      </c>
      <c r="G292" s="350">
        <v>345.61666666666656</v>
      </c>
      <c r="H292" s="350">
        <v>363.31666666666661</v>
      </c>
      <c r="I292" s="350">
        <v>368.58333333333337</v>
      </c>
      <c r="J292" s="350">
        <v>372.16666666666663</v>
      </c>
      <c r="K292" s="349">
        <v>365</v>
      </c>
      <c r="L292" s="349">
        <v>356.15</v>
      </c>
      <c r="M292" s="349">
        <v>0.82691999999999999</v>
      </c>
      <c r="N292" s="1"/>
      <c r="O292" s="1"/>
    </row>
    <row r="293" spans="1:15" ht="12.75" customHeight="1">
      <c r="A293" s="30">
        <v>283</v>
      </c>
      <c r="B293" s="378" t="s">
        <v>268</v>
      </c>
      <c r="C293" s="349">
        <v>549.29999999999995</v>
      </c>
      <c r="D293" s="350">
        <v>551.18333333333328</v>
      </c>
      <c r="E293" s="350">
        <v>541.41666666666652</v>
      </c>
      <c r="F293" s="350">
        <v>533.53333333333319</v>
      </c>
      <c r="G293" s="350">
        <v>523.76666666666642</v>
      </c>
      <c r="H293" s="350">
        <v>559.06666666666661</v>
      </c>
      <c r="I293" s="350">
        <v>568.83333333333326</v>
      </c>
      <c r="J293" s="350">
        <v>576.7166666666667</v>
      </c>
      <c r="K293" s="349">
        <v>560.95000000000005</v>
      </c>
      <c r="L293" s="349">
        <v>543.29999999999995</v>
      </c>
      <c r="M293" s="349">
        <v>23.138169999999999</v>
      </c>
      <c r="N293" s="1"/>
      <c r="O293" s="1"/>
    </row>
    <row r="294" spans="1:15" ht="12.75" customHeight="1">
      <c r="A294" s="30">
        <v>284</v>
      </c>
      <c r="B294" s="378" t="s">
        <v>441</v>
      </c>
      <c r="C294" s="349">
        <v>10561.25</v>
      </c>
      <c r="D294" s="350">
        <v>10641.233333333334</v>
      </c>
      <c r="E294" s="350">
        <v>10390.016666666666</v>
      </c>
      <c r="F294" s="350">
        <v>10218.783333333333</v>
      </c>
      <c r="G294" s="350">
        <v>9967.5666666666657</v>
      </c>
      <c r="H294" s="350">
        <v>10812.466666666667</v>
      </c>
      <c r="I294" s="350">
        <v>11063.683333333334</v>
      </c>
      <c r="J294" s="350">
        <v>11234.916666666668</v>
      </c>
      <c r="K294" s="349">
        <v>10892.45</v>
      </c>
      <c r="L294" s="349">
        <v>10470</v>
      </c>
      <c r="M294" s="349">
        <v>6.0229999999999999E-2</v>
      </c>
      <c r="N294" s="1"/>
      <c r="O294" s="1"/>
    </row>
    <row r="295" spans="1:15" ht="12.75" customHeight="1">
      <c r="A295" s="30">
        <v>285</v>
      </c>
      <c r="B295" s="378" t="s">
        <v>442</v>
      </c>
      <c r="C295" s="349">
        <v>52.8</v>
      </c>
      <c r="D295" s="350">
        <v>52.25</v>
      </c>
      <c r="E295" s="350">
        <v>50.5</v>
      </c>
      <c r="F295" s="350">
        <v>48.2</v>
      </c>
      <c r="G295" s="350">
        <v>46.45</v>
      </c>
      <c r="H295" s="350">
        <v>54.55</v>
      </c>
      <c r="I295" s="350">
        <v>56.3</v>
      </c>
      <c r="J295" s="350">
        <v>58.599999999999994</v>
      </c>
      <c r="K295" s="349">
        <v>54</v>
      </c>
      <c r="L295" s="349">
        <v>49.95</v>
      </c>
      <c r="M295" s="349">
        <v>133.71298999999999</v>
      </c>
      <c r="N295" s="1"/>
      <c r="O295" s="1"/>
    </row>
    <row r="296" spans="1:15" ht="12.75" customHeight="1">
      <c r="A296" s="30">
        <v>286</v>
      </c>
      <c r="B296" s="378" t="s">
        <v>145</v>
      </c>
      <c r="C296" s="349">
        <v>383.65</v>
      </c>
      <c r="D296" s="350">
        <v>387.06666666666666</v>
      </c>
      <c r="E296" s="350">
        <v>377.13333333333333</v>
      </c>
      <c r="F296" s="350">
        <v>370.61666666666667</v>
      </c>
      <c r="G296" s="350">
        <v>360.68333333333334</v>
      </c>
      <c r="H296" s="350">
        <v>393.58333333333331</v>
      </c>
      <c r="I296" s="350">
        <v>403.51666666666659</v>
      </c>
      <c r="J296" s="350">
        <v>410.0333333333333</v>
      </c>
      <c r="K296" s="349">
        <v>397</v>
      </c>
      <c r="L296" s="349">
        <v>380.55</v>
      </c>
      <c r="M296" s="349">
        <v>38.81456</v>
      </c>
      <c r="N296" s="1"/>
      <c r="O296" s="1"/>
    </row>
    <row r="297" spans="1:15" ht="12.75" customHeight="1">
      <c r="A297" s="30">
        <v>287</v>
      </c>
      <c r="B297" s="378" t="s">
        <v>443</v>
      </c>
      <c r="C297" s="349">
        <v>2730.9</v>
      </c>
      <c r="D297" s="350">
        <v>2714.65</v>
      </c>
      <c r="E297" s="350">
        <v>2680.3</v>
      </c>
      <c r="F297" s="350">
        <v>2629.7000000000003</v>
      </c>
      <c r="G297" s="350">
        <v>2595.3500000000004</v>
      </c>
      <c r="H297" s="350">
        <v>2765.25</v>
      </c>
      <c r="I297" s="350">
        <v>2799.5999999999995</v>
      </c>
      <c r="J297" s="350">
        <v>2850.2</v>
      </c>
      <c r="K297" s="349">
        <v>2749</v>
      </c>
      <c r="L297" s="349">
        <v>2664.05</v>
      </c>
      <c r="M297" s="349">
        <v>1.8091999999999999</v>
      </c>
      <c r="N297" s="1"/>
      <c r="O297" s="1"/>
    </row>
    <row r="298" spans="1:15" ht="12.75" customHeight="1">
      <c r="A298" s="30">
        <v>288</v>
      </c>
      <c r="B298" s="378" t="s">
        <v>843</v>
      </c>
      <c r="C298" s="349">
        <v>1264.55</v>
      </c>
      <c r="D298" s="350">
        <v>1272.2499999999998</v>
      </c>
      <c r="E298" s="350">
        <v>1235.8999999999996</v>
      </c>
      <c r="F298" s="350">
        <v>1207.2499999999998</v>
      </c>
      <c r="G298" s="350">
        <v>1170.8999999999996</v>
      </c>
      <c r="H298" s="350">
        <v>1300.8999999999996</v>
      </c>
      <c r="I298" s="350">
        <v>1337.2499999999995</v>
      </c>
      <c r="J298" s="350">
        <v>1365.8999999999996</v>
      </c>
      <c r="K298" s="349">
        <v>1308.5999999999999</v>
      </c>
      <c r="L298" s="349">
        <v>1243.5999999999999</v>
      </c>
      <c r="M298" s="349">
        <v>0.94123000000000001</v>
      </c>
      <c r="N298" s="1"/>
      <c r="O298" s="1"/>
    </row>
    <row r="299" spans="1:15" ht="12.75" customHeight="1">
      <c r="A299" s="30">
        <v>289</v>
      </c>
      <c r="B299" s="378" t="s">
        <v>146</v>
      </c>
      <c r="C299" s="349">
        <v>1868.7</v>
      </c>
      <c r="D299" s="350">
        <v>1869.2333333333336</v>
      </c>
      <c r="E299" s="350">
        <v>1853.5666666666671</v>
      </c>
      <c r="F299" s="350">
        <v>1838.4333333333334</v>
      </c>
      <c r="G299" s="350">
        <v>1822.7666666666669</v>
      </c>
      <c r="H299" s="350">
        <v>1884.3666666666672</v>
      </c>
      <c r="I299" s="350">
        <v>1900.0333333333338</v>
      </c>
      <c r="J299" s="350">
        <v>1915.1666666666674</v>
      </c>
      <c r="K299" s="349">
        <v>1884.9</v>
      </c>
      <c r="L299" s="349">
        <v>1854.1</v>
      </c>
      <c r="M299" s="349">
        <v>14.59905</v>
      </c>
      <c r="N299" s="1"/>
      <c r="O299" s="1"/>
    </row>
    <row r="300" spans="1:15" ht="12.75" customHeight="1">
      <c r="A300" s="30">
        <v>290</v>
      </c>
      <c r="B300" s="378" t="s">
        <v>147</v>
      </c>
      <c r="C300" s="349">
        <v>5934.2</v>
      </c>
      <c r="D300" s="350">
        <v>5958.1000000000013</v>
      </c>
      <c r="E300" s="350">
        <v>5896.2000000000025</v>
      </c>
      <c r="F300" s="350">
        <v>5858.2000000000016</v>
      </c>
      <c r="G300" s="350">
        <v>5796.3000000000029</v>
      </c>
      <c r="H300" s="350">
        <v>5996.1000000000022</v>
      </c>
      <c r="I300" s="350">
        <v>6058.0000000000018</v>
      </c>
      <c r="J300" s="350">
        <v>6096.0000000000018</v>
      </c>
      <c r="K300" s="349">
        <v>6020</v>
      </c>
      <c r="L300" s="349">
        <v>5920.1</v>
      </c>
      <c r="M300" s="349">
        <v>1.8591899999999999</v>
      </c>
      <c r="N300" s="1"/>
      <c r="O300" s="1"/>
    </row>
    <row r="301" spans="1:15" ht="12.75" customHeight="1">
      <c r="A301" s="30">
        <v>291</v>
      </c>
      <c r="B301" s="378" t="s">
        <v>148</v>
      </c>
      <c r="C301" s="349">
        <v>4434.8</v>
      </c>
      <c r="D301" s="350">
        <v>4466.5</v>
      </c>
      <c r="E301" s="350">
        <v>4393.45</v>
      </c>
      <c r="F301" s="350">
        <v>4352.0999999999995</v>
      </c>
      <c r="G301" s="350">
        <v>4279.0499999999993</v>
      </c>
      <c r="H301" s="350">
        <v>4507.8500000000004</v>
      </c>
      <c r="I301" s="350">
        <v>4580.8999999999996</v>
      </c>
      <c r="J301" s="350">
        <v>4622.2500000000009</v>
      </c>
      <c r="K301" s="349">
        <v>4539.55</v>
      </c>
      <c r="L301" s="349">
        <v>4425.1499999999996</v>
      </c>
      <c r="M301" s="349">
        <v>1.7769200000000001</v>
      </c>
      <c r="N301" s="1"/>
      <c r="O301" s="1"/>
    </row>
    <row r="302" spans="1:15" ht="12.75" customHeight="1">
      <c r="A302" s="30">
        <v>292</v>
      </c>
      <c r="B302" s="378" t="s">
        <v>149</v>
      </c>
      <c r="C302" s="349">
        <v>772.3</v>
      </c>
      <c r="D302" s="350">
        <v>774.88333333333321</v>
      </c>
      <c r="E302" s="350">
        <v>764.46666666666647</v>
      </c>
      <c r="F302" s="350">
        <v>756.63333333333321</v>
      </c>
      <c r="G302" s="350">
        <v>746.21666666666647</v>
      </c>
      <c r="H302" s="350">
        <v>782.71666666666647</v>
      </c>
      <c r="I302" s="350">
        <v>793.13333333333321</v>
      </c>
      <c r="J302" s="350">
        <v>800.96666666666647</v>
      </c>
      <c r="K302" s="349">
        <v>785.3</v>
      </c>
      <c r="L302" s="349">
        <v>767.05</v>
      </c>
      <c r="M302" s="349">
        <v>15.320830000000001</v>
      </c>
      <c r="N302" s="1"/>
      <c r="O302" s="1"/>
    </row>
    <row r="303" spans="1:15" ht="12.75" customHeight="1">
      <c r="A303" s="30">
        <v>293</v>
      </c>
      <c r="B303" s="378" t="s">
        <v>444</v>
      </c>
      <c r="C303" s="349">
        <v>2765.25</v>
      </c>
      <c r="D303" s="350">
        <v>2763.0833333333335</v>
      </c>
      <c r="E303" s="350">
        <v>2732.2166666666672</v>
      </c>
      <c r="F303" s="350">
        <v>2699.1833333333338</v>
      </c>
      <c r="G303" s="350">
        <v>2668.3166666666675</v>
      </c>
      <c r="H303" s="350">
        <v>2796.1166666666668</v>
      </c>
      <c r="I303" s="350">
        <v>2826.9833333333327</v>
      </c>
      <c r="J303" s="350">
        <v>2860.0166666666664</v>
      </c>
      <c r="K303" s="349">
        <v>2793.95</v>
      </c>
      <c r="L303" s="349">
        <v>2730.05</v>
      </c>
      <c r="M303" s="349">
        <v>0.23291999999999999</v>
      </c>
      <c r="N303" s="1"/>
      <c r="O303" s="1"/>
    </row>
    <row r="304" spans="1:15" ht="12.75" customHeight="1">
      <c r="A304" s="30">
        <v>294</v>
      </c>
      <c r="B304" s="378" t="s">
        <v>844</v>
      </c>
      <c r="C304" s="349">
        <v>435.4</v>
      </c>
      <c r="D304" s="350">
        <v>438.66666666666669</v>
      </c>
      <c r="E304" s="350">
        <v>429.33333333333337</v>
      </c>
      <c r="F304" s="350">
        <v>423.26666666666671</v>
      </c>
      <c r="G304" s="350">
        <v>413.93333333333339</v>
      </c>
      <c r="H304" s="350">
        <v>444.73333333333335</v>
      </c>
      <c r="I304" s="350">
        <v>454.06666666666672</v>
      </c>
      <c r="J304" s="350">
        <v>460.13333333333333</v>
      </c>
      <c r="K304" s="349">
        <v>448</v>
      </c>
      <c r="L304" s="349">
        <v>432.6</v>
      </c>
      <c r="M304" s="349">
        <v>3.3702299999999998</v>
      </c>
      <c r="N304" s="1"/>
      <c r="O304" s="1"/>
    </row>
    <row r="305" spans="1:15" ht="12.75" customHeight="1">
      <c r="A305" s="30">
        <v>295</v>
      </c>
      <c r="B305" s="378" t="s">
        <v>150</v>
      </c>
      <c r="C305" s="349">
        <v>862.25</v>
      </c>
      <c r="D305" s="350">
        <v>866.18333333333339</v>
      </c>
      <c r="E305" s="350">
        <v>855.06666666666683</v>
      </c>
      <c r="F305" s="350">
        <v>847.88333333333344</v>
      </c>
      <c r="G305" s="350">
        <v>836.76666666666688</v>
      </c>
      <c r="H305" s="350">
        <v>873.36666666666679</v>
      </c>
      <c r="I305" s="350">
        <v>884.48333333333335</v>
      </c>
      <c r="J305" s="350">
        <v>891.66666666666674</v>
      </c>
      <c r="K305" s="349">
        <v>877.3</v>
      </c>
      <c r="L305" s="349">
        <v>859</v>
      </c>
      <c r="M305" s="349">
        <v>20.41741</v>
      </c>
      <c r="N305" s="1"/>
      <c r="O305" s="1"/>
    </row>
    <row r="306" spans="1:15" ht="12.75" customHeight="1">
      <c r="A306" s="30">
        <v>296</v>
      </c>
      <c r="B306" s="378" t="s">
        <v>151</v>
      </c>
      <c r="C306" s="349">
        <v>158.30000000000001</v>
      </c>
      <c r="D306" s="350">
        <v>159.46666666666667</v>
      </c>
      <c r="E306" s="350">
        <v>156.43333333333334</v>
      </c>
      <c r="F306" s="350">
        <v>154.56666666666666</v>
      </c>
      <c r="G306" s="350">
        <v>151.53333333333333</v>
      </c>
      <c r="H306" s="350">
        <v>161.33333333333334</v>
      </c>
      <c r="I306" s="350">
        <v>164.3666666666667</v>
      </c>
      <c r="J306" s="350">
        <v>166.23333333333335</v>
      </c>
      <c r="K306" s="349">
        <v>162.5</v>
      </c>
      <c r="L306" s="349">
        <v>157.6</v>
      </c>
      <c r="M306" s="349">
        <v>47.859769999999997</v>
      </c>
      <c r="N306" s="1"/>
      <c r="O306" s="1"/>
    </row>
    <row r="307" spans="1:15" ht="12.75" customHeight="1">
      <c r="A307" s="30">
        <v>297</v>
      </c>
      <c r="B307" s="378" t="s">
        <v>317</v>
      </c>
      <c r="C307" s="349">
        <v>18.95</v>
      </c>
      <c r="D307" s="350">
        <v>19.099999999999998</v>
      </c>
      <c r="E307" s="350">
        <v>18.749999999999996</v>
      </c>
      <c r="F307" s="350">
        <v>18.549999999999997</v>
      </c>
      <c r="G307" s="350">
        <v>18.199999999999996</v>
      </c>
      <c r="H307" s="350">
        <v>19.299999999999997</v>
      </c>
      <c r="I307" s="350">
        <v>19.649999999999999</v>
      </c>
      <c r="J307" s="350">
        <v>19.849999999999998</v>
      </c>
      <c r="K307" s="349">
        <v>19.45</v>
      </c>
      <c r="L307" s="349">
        <v>18.899999999999999</v>
      </c>
      <c r="M307" s="349">
        <v>21.063939999999999</v>
      </c>
      <c r="N307" s="1"/>
      <c r="O307" s="1"/>
    </row>
    <row r="308" spans="1:15" ht="12.75" customHeight="1">
      <c r="A308" s="30">
        <v>298</v>
      </c>
      <c r="B308" s="378" t="s">
        <v>447</v>
      </c>
      <c r="C308" s="349">
        <v>203.1</v>
      </c>
      <c r="D308" s="350">
        <v>201.53333333333333</v>
      </c>
      <c r="E308" s="350">
        <v>198.06666666666666</v>
      </c>
      <c r="F308" s="350">
        <v>193.03333333333333</v>
      </c>
      <c r="G308" s="350">
        <v>189.56666666666666</v>
      </c>
      <c r="H308" s="350">
        <v>206.56666666666666</v>
      </c>
      <c r="I308" s="350">
        <v>210.0333333333333</v>
      </c>
      <c r="J308" s="350">
        <v>215.06666666666666</v>
      </c>
      <c r="K308" s="349">
        <v>205</v>
      </c>
      <c r="L308" s="349">
        <v>196.5</v>
      </c>
      <c r="M308" s="349">
        <v>2.1360899999999998</v>
      </c>
      <c r="N308" s="1"/>
      <c r="O308" s="1"/>
    </row>
    <row r="309" spans="1:15" ht="12.75" customHeight="1">
      <c r="A309" s="30">
        <v>299</v>
      </c>
      <c r="B309" s="378" t="s">
        <v>449</v>
      </c>
      <c r="C309" s="349">
        <v>434.7</v>
      </c>
      <c r="D309" s="350">
        <v>432.3</v>
      </c>
      <c r="E309" s="350">
        <v>419.65000000000003</v>
      </c>
      <c r="F309" s="350">
        <v>404.6</v>
      </c>
      <c r="G309" s="350">
        <v>391.95000000000005</v>
      </c>
      <c r="H309" s="350">
        <v>447.35</v>
      </c>
      <c r="I309" s="350">
        <v>460</v>
      </c>
      <c r="J309" s="350">
        <v>475.05</v>
      </c>
      <c r="K309" s="349">
        <v>444.95</v>
      </c>
      <c r="L309" s="349">
        <v>417.25</v>
      </c>
      <c r="M309" s="349">
        <v>3.73102</v>
      </c>
      <c r="N309" s="1"/>
      <c r="O309" s="1"/>
    </row>
    <row r="310" spans="1:15" ht="12.75" customHeight="1">
      <c r="A310" s="30">
        <v>300</v>
      </c>
      <c r="B310" s="378" t="s">
        <v>152</v>
      </c>
      <c r="C310" s="349">
        <v>122.65</v>
      </c>
      <c r="D310" s="350">
        <v>123.73333333333333</v>
      </c>
      <c r="E310" s="350">
        <v>120.21666666666667</v>
      </c>
      <c r="F310" s="350">
        <v>117.78333333333333</v>
      </c>
      <c r="G310" s="350">
        <v>114.26666666666667</v>
      </c>
      <c r="H310" s="350">
        <v>126.16666666666667</v>
      </c>
      <c r="I310" s="350">
        <v>129.68333333333334</v>
      </c>
      <c r="J310" s="350">
        <v>132.11666666666667</v>
      </c>
      <c r="K310" s="349">
        <v>127.25</v>
      </c>
      <c r="L310" s="349">
        <v>121.3</v>
      </c>
      <c r="M310" s="349">
        <v>172.03242</v>
      </c>
      <c r="N310" s="1"/>
      <c r="O310" s="1"/>
    </row>
    <row r="311" spans="1:15" ht="12.75" customHeight="1">
      <c r="A311" s="30">
        <v>301</v>
      </c>
      <c r="B311" s="378" t="s">
        <v>153</v>
      </c>
      <c r="C311" s="349">
        <v>506.15</v>
      </c>
      <c r="D311" s="350">
        <v>504.41666666666669</v>
      </c>
      <c r="E311" s="350">
        <v>500.98333333333335</v>
      </c>
      <c r="F311" s="350">
        <v>495.81666666666666</v>
      </c>
      <c r="G311" s="350">
        <v>492.38333333333333</v>
      </c>
      <c r="H311" s="350">
        <v>509.58333333333337</v>
      </c>
      <c r="I311" s="350">
        <v>513.01666666666665</v>
      </c>
      <c r="J311" s="350">
        <v>518.18333333333339</v>
      </c>
      <c r="K311" s="349">
        <v>507.85</v>
      </c>
      <c r="L311" s="349">
        <v>499.25</v>
      </c>
      <c r="M311" s="349">
        <v>8.5594699999999992</v>
      </c>
      <c r="N311" s="1"/>
      <c r="O311" s="1"/>
    </row>
    <row r="312" spans="1:15" ht="12.75" customHeight="1">
      <c r="A312" s="30">
        <v>302</v>
      </c>
      <c r="B312" s="378" t="s">
        <v>154</v>
      </c>
      <c r="C312" s="349">
        <v>8552.4500000000007</v>
      </c>
      <c r="D312" s="350">
        <v>8578.5833333333339</v>
      </c>
      <c r="E312" s="350">
        <v>8498.8666666666686</v>
      </c>
      <c r="F312" s="350">
        <v>8445.2833333333347</v>
      </c>
      <c r="G312" s="350">
        <v>8365.5666666666693</v>
      </c>
      <c r="H312" s="350">
        <v>8632.1666666666679</v>
      </c>
      <c r="I312" s="350">
        <v>8711.8833333333314</v>
      </c>
      <c r="J312" s="350">
        <v>8765.4666666666672</v>
      </c>
      <c r="K312" s="349">
        <v>8658.2999999999993</v>
      </c>
      <c r="L312" s="349">
        <v>8525</v>
      </c>
      <c r="M312" s="349">
        <v>3.0531299999999999</v>
      </c>
      <c r="N312" s="1"/>
      <c r="O312" s="1"/>
    </row>
    <row r="313" spans="1:15" ht="12.75" customHeight="1">
      <c r="A313" s="30">
        <v>303</v>
      </c>
      <c r="B313" s="378" t="s">
        <v>845</v>
      </c>
      <c r="C313" s="349">
        <v>2597.9</v>
      </c>
      <c r="D313" s="350">
        <v>2623.916666666667</v>
      </c>
      <c r="E313" s="350">
        <v>2559.0333333333338</v>
      </c>
      <c r="F313" s="350">
        <v>2520.166666666667</v>
      </c>
      <c r="G313" s="350">
        <v>2455.2833333333338</v>
      </c>
      <c r="H313" s="350">
        <v>2662.7833333333338</v>
      </c>
      <c r="I313" s="350">
        <v>2727.666666666667</v>
      </c>
      <c r="J313" s="350">
        <v>2766.5333333333338</v>
      </c>
      <c r="K313" s="349">
        <v>2688.8</v>
      </c>
      <c r="L313" s="349">
        <v>2585.0500000000002</v>
      </c>
      <c r="M313" s="349">
        <v>0.29968</v>
      </c>
      <c r="N313" s="1"/>
      <c r="O313" s="1"/>
    </row>
    <row r="314" spans="1:15" ht="12.75" customHeight="1">
      <c r="A314" s="30">
        <v>304</v>
      </c>
      <c r="B314" s="378" t="s">
        <v>451</v>
      </c>
      <c r="C314" s="349">
        <v>380</v>
      </c>
      <c r="D314" s="350">
        <v>379.83333333333331</v>
      </c>
      <c r="E314" s="350">
        <v>375.21666666666664</v>
      </c>
      <c r="F314" s="350">
        <v>370.43333333333334</v>
      </c>
      <c r="G314" s="350">
        <v>365.81666666666666</v>
      </c>
      <c r="H314" s="350">
        <v>384.61666666666662</v>
      </c>
      <c r="I314" s="350">
        <v>389.23333333333329</v>
      </c>
      <c r="J314" s="350">
        <v>394.01666666666659</v>
      </c>
      <c r="K314" s="349">
        <v>384.45</v>
      </c>
      <c r="L314" s="349">
        <v>375.05</v>
      </c>
      <c r="M314" s="349">
        <v>9.9278200000000005</v>
      </c>
      <c r="N314" s="1"/>
      <c r="O314" s="1"/>
    </row>
    <row r="315" spans="1:15" ht="12.75" customHeight="1">
      <c r="A315" s="30">
        <v>305</v>
      </c>
      <c r="B315" s="378" t="s">
        <v>452</v>
      </c>
      <c r="C315" s="349">
        <v>256.2</v>
      </c>
      <c r="D315" s="350">
        <v>257.98333333333329</v>
      </c>
      <c r="E315" s="350">
        <v>253.31666666666661</v>
      </c>
      <c r="F315" s="350">
        <v>250.43333333333331</v>
      </c>
      <c r="G315" s="350">
        <v>245.76666666666662</v>
      </c>
      <c r="H315" s="350">
        <v>260.86666666666656</v>
      </c>
      <c r="I315" s="350">
        <v>265.53333333333319</v>
      </c>
      <c r="J315" s="350">
        <v>268.41666666666657</v>
      </c>
      <c r="K315" s="349">
        <v>262.64999999999998</v>
      </c>
      <c r="L315" s="349">
        <v>255.1</v>
      </c>
      <c r="M315" s="349">
        <v>1.0596099999999999</v>
      </c>
      <c r="N315" s="1"/>
      <c r="O315" s="1"/>
    </row>
    <row r="316" spans="1:15" ht="12.75" customHeight="1">
      <c r="A316" s="30">
        <v>306</v>
      </c>
      <c r="B316" s="378" t="s">
        <v>155</v>
      </c>
      <c r="C316" s="349">
        <v>851.15</v>
      </c>
      <c r="D316" s="350">
        <v>853.25</v>
      </c>
      <c r="E316" s="350">
        <v>844.55</v>
      </c>
      <c r="F316" s="350">
        <v>837.94999999999993</v>
      </c>
      <c r="G316" s="350">
        <v>829.24999999999989</v>
      </c>
      <c r="H316" s="350">
        <v>859.85</v>
      </c>
      <c r="I316" s="350">
        <v>868.55000000000007</v>
      </c>
      <c r="J316" s="350">
        <v>875.15000000000009</v>
      </c>
      <c r="K316" s="349">
        <v>861.95</v>
      </c>
      <c r="L316" s="349">
        <v>846.65</v>
      </c>
      <c r="M316" s="349">
        <v>9.7759900000000002</v>
      </c>
      <c r="N316" s="1"/>
      <c r="O316" s="1"/>
    </row>
    <row r="317" spans="1:15" ht="12.75" customHeight="1">
      <c r="A317" s="30">
        <v>307</v>
      </c>
      <c r="B317" s="378" t="s">
        <v>457</v>
      </c>
      <c r="C317" s="349">
        <v>1417.55</v>
      </c>
      <c r="D317" s="350">
        <v>1424.8166666666666</v>
      </c>
      <c r="E317" s="350">
        <v>1402.7333333333331</v>
      </c>
      <c r="F317" s="350">
        <v>1387.9166666666665</v>
      </c>
      <c r="G317" s="350">
        <v>1365.833333333333</v>
      </c>
      <c r="H317" s="350">
        <v>1439.6333333333332</v>
      </c>
      <c r="I317" s="350">
        <v>1461.7166666666667</v>
      </c>
      <c r="J317" s="350">
        <v>1476.5333333333333</v>
      </c>
      <c r="K317" s="349">
        <v>1446.9</v>
      </c>
      <c r="L317" s="349">
        <v>1410</v>
      </c>
      <c r="M317" s="349">
        <v>3.5813600000000001</v>
      </c>
      <c r="N317" s="1"/>
      <c r="O317" s="1"/>
    </row>
    <row r="318" spans="1:15" ht="12.75" customHeight="1">
      <c r="A318" s="30">
        <v>308</v>
      </c>
      <c r="B318" s="378" t="s">
        <v>156</v>
      </c>
      <c r="C318" s="349">
        <v>2009.15</v>
      </c>
      <c r="D318" s="350">
        <v>2012.7333333333333</v>
      </c>
      <c r="E318" s="350">
        <v>1966.4666666666667</v>
      </c>
      <c r="F318" s="350">
        <v>1923.7833333333333</v>
      </c>
      <c r="G318" s="350">
        <v>1877.5166666666667</v>
      </c>
      <c r="H318" s="350">
        <v>2055.416666666667</v>
      </c>
      <c r="I318" s="350">
        <v>2101.6833333333334</v>
      </c>
      <c r="J318" s="350">
        <v>2144.3666666666668</v>
      </c>
      <c r="K318" s="349">
        <v>2059</v>
      </c>
      <c r="L318" s="349">
        <v>1970.05</v>
      </c>
      <c r="M318" s="349">
        <v>11.83672</v>
      </c>
      <c r="N318" s="1"/>
      <c r="O318" s="1"/>
    </row>
    <row r="319" spans="1:15" ht="12.75" customHeight="1">
      <c r="A319" s="30">
        <v>309</v>
      </c>
      <c r="B319" s="378" t="s">
        <v>157</v>
      </c>
      <c r="C319" s="349">
        <v>855.3</v>
      </c>
      <c r="D319" s="350">
        <v>852.43333333333339</v>
      </c>
      <c r="E319" s="350">
        <v>845.86666666666679</v>
      </c>
      <c r="F319" s="350">
        <v>836.43333333333339</v>
      </c>
      <c r="G319" s="350">
        <v>829.86666666666679</v>
      </c>
      <c r="H319" s="350">
        <v>861.86666666666679</v>
      </c>
      <c r="I319" s="350">
        <v>868.43333333333339</v>
      </c>
      <c r="J319" s="350">
        <v>877.86666666666679</v>
      </c>
      <c r="K319" s="349">
        <v>859</v>
      </c>
      <c r="L319" s="349">
        <v>843</v>
      </c>
      <c r="M319" s="349">
        <v>3.8462100000000001</v>
      </c>
      <c r="N319" s="1"/>
      <c r="O319" s="1"/>
    </row>
    <row r="320" spans="1:15" ht="12.75" customHeight="1">
      <c r="A320" s="30">
        <v>310</v>
      </c>
      <c r="B320" s="378" t="s">
        <v>158</v>
      </c>
      <c r="C320" s="349">
        <v>776.25</v>
      </c>
      <c r="D320" s="350">
        <v>782.01666666666677</v>
      </c>
      <c r="E320" s="350">
        <v>769.28333333333353</v>
      </c>
      <c r="F320" s="350">
        <v>762.31666666666672</v>
      </c>
      <c r="G320" s="350">
        <v>749.58333333333348</v>
      </c>
      <c r="H320" s="350">
        <v>788.98333333333358</v>
      </c>
      <c r="I320" s="350">
        <v>801.71666666666692</v>
      </c>
      <c r="J320" s="350">
        <v>808.68333333333362</v>
      </c>
      <c r="K320" s="349">
        <v>794.75</v>
      </c>
      <c r="L320" s="349">
        <v>775.05</v>
      </c>
      <c r="M320" s="349">
        <v>3.7484199999999999</v>
      </c>
      <c r="N320" s="1"/>
      <c r="O320" s="1"/>
    </row>
    <row r="321" spans="1:15" ht="12.75" customHeight="1">
      <c r="A321" s="30">
        <v>311</v>
      </c>
      <c r="B321" s="378" t="s">
        <v>448</v>
      </c>
      <c r="C321" s="349">
        <v>213.85</v>
      </c>
      <c r="D321" s="350">
        <v>212.56666666666669</v>
      </c>
      <c r="E321" s="350">
        <v>208.13333333333338</v>
      </c>
      <c r="F321" s="350">
        <v>202.41666666666669</v>
      </c>
      <c r="G321" s="350">
        <v>197.98333333333338</v>
      </c>
      <c r="H321" s="350">
        <v>218.28333333333339</v>
      </c>
      <c r="I321" s="350">
        <v>222.71666666666673</v>
      </c>
      <c r="J321" s="350">
        <v>228.43333333333339</v>
      </c>
      <c r="K321" s="349">
        <v>217</v>
      </c>
      <c r="L321" s="349">
        <v>206.85</v>
      </c>
      <c r="M321" s="349">
        <v>3.6655099999999998</v>
      </c>
      <c r="N321" s="1"/>
      <c r="O321" s="1"/>
    </row>
    <row r="322" spans="1:15" ht="12.75" customHeight="1">
      <c r="A322" s="30">
        <v>312</v>
      </c>
      <c r="B322" s="378" t="s">
        <v>455</v>
      </c>
      <c r="C322" s="349">
        <v>177.4</v>
      </c>
      <c r="D322" s="350">
        <v>178.30000000000004</v>
      </c>
      <c r="E322" s="350">
        <v>176.05000000000007</v>
      </c>
      <c r="F322" s="350">
        <v>174.70000000000002</v>
      </c>
      <c r="G322" s="350">
        <v>172.45000000000005</v>
      </c>
      <c r="H322" s="350">
        <v>179.65000000000009</v>
      </c>
      <c r="I322" s="350">
        <v>181.90000000000003</v>
      </c>
      <c r="J322" s="350">
        <v>183.25000000000011</v>
      </c>
      <c r="K322" s="349">
        <v>180.55</v>
      </c>
      <c r="L322" s="349">
        <v>176.95</v>
      </c>
      <c r="M322" s="349">
        <v>1.0403</v>
      </c>
      <c r="N322" s="1"/>
      <c r="O322" s="1"/>
    </row>
    <row r="323" spans="1:15" ht="12.75" customHeight="1">
      <c r="A323" s="30">
        <v>313</v>
      </c>
      <c r="B323" s="378" t="s">
        <v>453</v>
      </c>
      <c r="C323" s="349">
        <v>196.65</v>
      </c>
      <c r="D323" s="350">
        <v>196.95000000000002</v>
      </c>
      <c r="E323" s="350">
        <v>193.20000000000005</v>
      </c>
      <c r="F323" s="350">
        <v>189.75000000000003</v>
      </c>
      <c r="G323" s="350">
        <v>186.00000000000006</v>
      </c>
      <c r="H323" s="350">
        <v>200.40000000000003</v>
      </c>
      <c r="I323" s="350">
        <v>204.14999999999998</v>
      </c>
      <c r="J323" s="350">
        <v>207.60000000000002</v>
      </c>
      <c r="K323" s="349">
        <v>200.7</v>
      </c>
      <c r="L323" s="349">
        <v>193.5</v>
      </c>
      <c r="M323" s="349">
        <v>11.31273</v>
      </c>
      <c r="N323" s="1"/>
      <c r="O323" s="1"/>
    </row>
    <row r="324" spans="1:15" ht="12.75" customHeight="1">
      <c r="A324" s="30">
        <v>314</v>
      </c>
      <c r="B324" s="378" t="s">
        <v>454</v>
      </c>
      <c r="C324" s="349">
        <v>979.95</v>
      </c>
      <c r="D324" s="350">
        <v>986.88333333333321</v>
      </c>
      <c r="E324" s="350">
        <v>963.61666666666645</v>
      </c>
      <c r="F324" s="350">
        <v>947.28333333333319</v>
      </c>
      <c r="G324" s="350">
        <v>924.01666666666642</v>
      </c>
      <c r="H324" s="350">
        <v>1003.2166666666665</v>
      </c>
      <c r="I324" s="350">
        <v>1026.4833333333333</v>
      </c>
      <c r="J324" s="350">
        <v>1042.8166666666666</v>
      </c>
      <c r="K324" s="349">
        <v>1010.15</v>
      </c>
      <c r="L324" s="349">
        <v>970.55</v>
      </c>
      <c r="M324" s="349">
        <v>1.87731</v>
      </c>
      <c r="N324" s="1"/>
      <c r="O324" s="1"/>
    </row>
    <row r="325" spans="1:15" ht="12.75" customHeight="1">
      <c r="A325" s="30">
        <v>315</v>
      </c>
      <c r="B325" s="378" t="s">
        <v>159</v>
      </c>
      <c r="C325" s="349">
        <v>3859.45</v>
      </c>
      <c r="D325" s="350">
        <v>3878.7333333333336</v>
      </c>
      <c r="E325" s="350">
        <v>3821.9666666666672</v>
      </c>
      <c r="F325" s="350">
        <v>3784.4833333333336</v>
      </c>
      <c r="G325" s="350">
        <v>3727.7166666666672</v>
      </c>
      <c r="H325" s="350">
        <v>3916.2166666666672</v>
      </c>
      <c r="I325" s="350">
        <v>3972.9833333333336</v>
      </c>
      <c r="J325" s="350">
        <v>4010.4666666666672</v>
      </c>
      <c r="K325" s="349">
        <v>3935.5</v>
      </c>
      <c r="L325" s="349">
        <v>3841.25</v>
      </c>
      <c r="M325" s="349">
        <v>3.8156300000000001</v>
      </c>
      <c r="N325" s="1"/>
      <c r="O325" s="1"/>
    </row>
    <row r="326" spans="1:15" ht="12.75" customHeight="1">
      <c r="A326" s="30">
        <v>316</v>
      </c>
      <c r="B326" s="378" t="s">
        <v>445</v>
      </c>
      <c r="C326" s="349">
        <v>49.75</v>
      </c>
      <c r="D326" s="350">
        <v>50.216666666666661</v>
      </c>
      <c r="E326" s="350">
        <v>48.833333333333321</v>
      </c>
      <c r="F326" s="350">
        <v>47.916666666666657</v>
      </c>
      <c r="G326" s="350">
        <v>46.533333333333317</v>
      </c>
      <c r="H326" s="350">
        <v>51.133333333333326</v>
      </c>
      <c r="I326" s="350">
        <v>52.516666666666666</v>
      </c>
      <c r="J326" s="350">
        <v>53.43333333333333</v>
      </c>
      <c r="K326" s="349">
        <v>51.6</v>
      </c>
      <c r="L326" s="349">
        <v>49.3</v>
      </c>
      <c r="M326" s="349">
        <v>43.381999999999998</v>
      </c>
      <c r="N326" s="1"/>
      <c r="O326" s="1"/>
    </row>
    <row r="327" spans="1:15" ht="12.75" customHeight="1">
      <c r="A327" s="30">
        <v>317</v>
      </c>
      <c r="B327" s="378" t="s">
        <v>446</v>
      </c>
      <c r="C327" s="349">
        <v>169.7</v>
      </c>
      <c r="D327" s="350">
        <v>171.81666666666669</v>
      </c>
      <c r="E327" s="350">
        <v>166.63333333333338</v>
      </c>
      <c r="F327" s="350">
        <v>163.56666666666669</v>
      </c>
      <c r="G327" s="350">
        <v>158.38333333333338</v>
      </c>
      <c r="H327" s="350">
        <v>174.88333333333338</v>
      </c>
      <c r="I327" s="350">
        <v>180.06666666666672</v>
      </c>
      <c r="J327" s="350">
        <v>183.13333333333338</v>
      </c>
      <c r="K327" s="349">
        <v>177</v>
      </c>
      <c r="L327" s="349">
        <v>168.75</v>
      </c>
      <c r="M327" s="349">
        <v>3.4821</v>
      </c>
      <c r="N327" s="1"/>
      <c r="O327" s="1"/>
    </row>
    <row r="328" spans="1:15" ht="12.75" customHeight="1">
      <c r="A328" s="30">
        <v>318</v>
      </c>
      <c r="B328" s="378" t="s">
        <v>456</v>
      </c>
      <c r="C328" s="349">
        <v>925.55</v>
      </c>
      <c r="D328" s="350">
        <v>930.44999999999993</v>
      </c>
      <c r="E328" s="350">
        <v>915.09999999999991</v>
      </c>
      <c r="F328" s="350">
        <v>904.65</v>
      </c>
      <c r="G328" s="350">
        <v>889.3</v>
      </c>
      <c r="H328" s="350">
        <v>940.89999999999986</v>
      </c>
      <c r="I328" s="350">
        <v>956.25</v>
      </c>
      <c r="J328" s="350">
        <v>966.69999999999982</v>
      </c>
      <c r="K328" s="349">
        <v>945.8</v>
      </c>
      <c r="L328" s="349">
        <v>920</v>
      </c>
      <c r="M328" s="349">
        <v>1.50363</v>
      </c>
      <c r="N328" s="1"/>
      <c r="O328" s="1"/>
    </row>
    <row r="329" spans="1:15" ht="12.75" customHeight="1">
      <c r="A329" s="30">
        <v>319</v>
      </c>
      <c r="B329" s="378" t="s">
        <v>161</v>
      </c>
      <c r="C329" s="349">
        <v>3009.55</v>
      </c>
      <c r="D329" s="350">
        <v>3013.15</v>
      </c>
      <c r="E329" s="350">
        <v>2988.3</v>
      </c>
      <c r="F329" s="350">
        <v>2967.05</v>
      </c>
      <c r="G329" s="350">
        <v>2942.2000000000003</v>
      </c>
      <c r="H329" s="350">
        <v>3034.4</v>
      </c>
      <c r="I329" s="350">
        <v>3059.2499999999995</v>
      </c>
      <c r="J329" s="350">
        <v>3080.5</v>
      </c>
      <c r="K329" s="349">
        <v>3038</v>
      </c>
      <c r="L329" s="349">
        <v>2991.9</v>
      </c>
      <c r="M329" s="349">
        <v>2.8917999999999999</v>
      </c>
      <c r="N329" s="1"/>
      <c r="O329" s="1"/>
    </row>
    <row r="330" spans="1:15" ht="12.75" customHeight="1">
      <c r="A330" s="30">
        <v>320</v>
      </c>
      <c r="B330" s="378" t="s">
        <v>162</v>
      </c>
      <c r="C330" s="349">
        <v>65615.75</v>
      </c>
      <c r="D330" s="350">
        <v>65898.933333333334</v>
      </c>
      <c r="E330" s="350">
        <v>65156.466666666674</v>
      </c>
      <c r="F330" s="350">
        <v>64697.183333333342</v>
      </c>
      <c r="G330" s="350">
        <v>63954.716666666682</v>
      </c>
      <c r="H330" s="350">
        <v>66358.216666666674</v>
      </c>
      <c r="I330" s="350">
        <v>67100.68333333332</v>
      </c>
      <c r="J330" s="350">
        <v>67559.96666666666</v>
      </c>
      <c r="K330" s="349">
        <v>66641.399999999994</v>
      </c>
      <c r="L330" s="349">
        <v>65439.65</v>
      </c>
      <c r="M330" s="349">
        <v>7.7270000000000005E-2</v>
      </c>
      <c r="N330" s="1"/>
      <c r="O330" s="1"/>
    </row>
    <row r="331" spans="1:15" ht="12.75" customHeight="1">
      <c r="A331" s="30">
        <v>321</v>
      </c>
      <c r="B331" s="378" t="s">
        <v>450</v>
      </c>
      <c r="C331" s="349">
        <v>43.3</v>
      </c>
      <c r="D331" s="350">
        <v>43.599999999999994</v>
      </c>
      <c r="E331" s="350">
        <v>42.54999999999999</v>
      </c>
      <c r="F331" s="350">
        <v>41.8</v>
      </c>
      <c r="G331" s="350">
        <v>40.749999999999993</v>
      </c>
      <c r="H331" s="350">
        <v>44.349999999999987</v>
      </c>
      <c r="I331" s="350">
        <v>45.4</v>
      </c>
      <c r="J331" s="350">
        <v>46.149999999999984</v>
      </c>
      <c r="K331" s="349">
        <v>44.65</v>
      </c>
      <c r="L331" s="349">
        <v>42.85</v>
      </c>
      <c r="M331" s="349">
        <v>7.0152200000000002</v>
      </c>
      <c r="N331" s="1"/>
      <c r="O331" s="1"/>
    </row>
    <row r="332" spans="1:15" ht="12.75" customHeight="1">
      <c r="A332" s="30">
        <v>322</v>
      </c>
      <c r="B332" s="378" t="s">
        <v>163</v>
      </c>
      <c r="C332" s="349">
        <v>1309.9000000000001</v>
      </c>
      <c r="D332" s="350">
        <v>1325.9333333333334</v>
      </c>
      <c r="E332" s="350">
        <v>1289.9666666666667</v>
      </c>
      <c r="F332" s="350">
        <v>1270.0333333333333</v>
      </c>
      <c r="G332" s="350">
        <v>1234.0666666666666</v>
      </c>
      <c r="H332" s="350">
        <v>1345.8666666666668</v>
      </c>
      <c r="I332" s="350">
        <v>1381.8333333333335</v>
      </c>
      <c r="J332" s="350">
        <v>1401.7666666666669</v>
      </c>
      <c r="K332" s="349">
        <v>1361.9</v>
      </c>
      <c r="L332" s="349">
        <v>1306</v>
      </c>
      <c r="M332" s="349">
        <v>18.774889999999999</v>
      </c>
      <c r="N332" s="1"/>
      <c r="O332" s="1"/>
    </row>
    <row r="333" spans="1:15" ht="12.75" customHeight="1">
      <c r="A333" s="30">
        <v>323</v>
      </c>
      <c r="B333" s="378" t="s">
        <v>164</v>
      </c>
      <c r="C333" s="349">
        <v>320.45</v>
      </c>
      <c r="D333" s="350">
        <v>320.34999999999997</v>
      </c>
      <c r="E333" s="350">
        <v>316.09999999999991</v>
      </c>
      <c r="F333" s="350">
        <v>311.74999999999994</v>
      </c>
      <c r="G333" s="350">
        <v>307.49999999999989</v>
      </c>
      <c r="H333" s="350">
        <v>324.69999999999993</v>
      </c>
      <c r="I333" s="350">
        <v>328.95000000000005</v>
      </c>
      <c r="J333" s="350">
        <v>333.29999999999995</v>
      </c>
      <c r="K333" s="349">
        <v>324.60000000000002</v>
      </c>
      <c r="L333" s="349">
        <v>316</v>
      </c>
      <c r="M333" s="349">
        <v>4.7782</v>
      </c>
      <c r="N333" s="1"/>
      <c r="O333" s="1"/>
    </row>
    <row r="334" spans="1:15" ht="12.75" customHeight="1">
      <c r="A334" s="30">
        <v>324</v>
      </c>
      <c r="B334" s="378" t="s">
        <v>269</v>
      </c>
      <c r="C334" s="349">
        <v>882.5</v>
      </c>
      <c r="D334" s="350">
        <v>879.83333333333337</v>
      </c>
      <c r="E334" s="350">
        <v>863.66666666666674</v>
      </c>
      <c r="F334" s="350">
        <v>844.83333333333337</v>
      </c>
      <c r="G334" s="350">
        <v>828.66666666666674</v>
      </c>
      <c r="H334" s="350">
        <v>898.66666666666674</v>
      </c>
      <c r="I334" s="350">
        <v>914.83333333333348</v>
      </c>
      <c r="J334" s="350">
        <v>933.66666666666674</v>
      </c>
      <c r="K334" s="349">
        <v>896</v>
      </c>
      <c r="L334" s="349">
        <v>861</v>
      </c>
      <c r="M334" s="349">
        <v>2.0608200000000001</v>
      </c>
      <c r="N334" s="1"/>
      <c r="O334" s="1"/>
    </row>
    <row r="335" spans="1:15" ht="12.75" customHeight="1">
      <c r="A335" s="30">
        <v>325</v>
      </c>
      <c r="B335" s="378" t="s">
        <v>165</v>
      </c>
      <c r="C335" s="349">
        <v>117.4</v>
      </c>
      <c r="D335" s="350">
        <v>118.13333333333334</v>
      </c>
      <c r="E335" s="350">
        <v>115.56666666666668</v>
      </c>
      <c r="F335" s="350">
        <v>113.73333333333333</v>
      </c>
      <c r="G335" s="350">
        <v>111.16666666666667</v>
      </c>
      <c r="H335" s="350">
        <v>119.96666666666668</v>
      </c>
      <c r="I335" s="350">
        <v>122.53333333333335</v>
      </c>
      <c r="J335" s="350">
        <v>124.36666666666669</v>
      </c>
      <c r="K335" s="349">
        <v>120.7</v>
      </c>
      <c r="L335" s="349">
        <v>116.3</v>
      </c>
      <c r="M335" s="349">
        <v>160.60493</v>
      </c>
      <c r="N335" s="1"/>
      <c r="O335" s="1"/>
    </row>
    <row r="336" spans="1:15" ht="12.75" customHeight="1">
      <c r="A336" s="30">
        <v>326</v>
      </c>
      <c r="B336" s="378" t="s">
        <v>166</v>
      </c>
      <c r="C336" s="349">
        <v>4547.8999999999996</v>
      </c>
      <c r="D336" s="350">
        <v>4568.333333333333</v>
      </c>
      <c r="E336" s="350">
        <v>4504.5666666666657</v>
      </c>
      <c r="F336" s="350">
        <v>4461.2333333333327</v>
      </c>
      <c r="G336" s="350">
        <v>4397.4666666666653</v>
      </c>
      <c r="H336" s="350">
        <v>4611.6666666666661</v>
      </c>
      <c r="I336" s="350">
        <v>4675.4333333333343</v>
      </c>
      <c r="J336" s="350">
        <v>4718.7666666666664</v>
      </c>
      <c r="K336" s="349">
        <v>4632.1000000000004</v>
      </c>
      <c r="L336" s="349">
        <v>4525</v>
      </c>
      <c r="M336" s="349">
        <v>3.4719500000000001</v>
      </c>
      <c r="N336" s="1"/>
      <c r="O336" s="1"/>
    </row>
    <row r="337" spans="1:15" ht="12.75" customHeight="1">
      <c r="A337" s="30">
        <v>327</v>
      </c>
      <c r="B337" s="378" t="s">
        <v>167</v>
      </c>
      <c r="C337" s="349">
        <v>3925.8</v>
      </c>
      <c r="D337" s="350">
        <v>3893.4499999999994</v>
      </c>
      <c r="E337" s="350">
        <v>3825.7999999999988</v>
      </c>
      <c r="F337" s="350">
        <v>3725.7999999999993</v>
      </c>
      <c r="G337" s="350">
        <v>3658.1499999999987</v>
      </c>
      <c r="H337" s="350">
        <v>3993.4499999999989</v>
      </c>
      <c r="I337" s="350">
        <v>4061.0999999999995</v>
      </c>
      <c r="J337" s="350">
        <v>4161.0999999999985</v>
      </c>
      <c r="K337" s="349">
        <v>3961.1</v>
      </c>
      <c r="L337" s="349">
        <v>3793.45</v>
      </c>
      <c r="M337" s="349">
        <v>2.5718299999999998</v>
      </c>
      <c r="N337" s="1"/>
      <c r="O337" s="1"/>
    </row>
    <row r="338" spans="1:15" ht="12.75" customHeight="1">
      <c r="A338" s="30">
        <v>328</v>
      </c>
      <c r="B338" s="378" t="s">
        <v>846</v>
      </c>
      <c r="C338" s="349">
        <v>1991.65</v>
      </c>
      <c r="D338" s="350">
        <v>2002.8500000000001</v>
      </c>
      <c r="E338" s="350">
        <v>1973.7000000000003</v>
      </c>
      <c r="F338" s="350">
        <v>1955.7500000000002</v>
      </c>
      <c r="G338" s="350">
        <v>1926.6000000000004</v>
      </c>
      <c r="H338" s="350">
        <v>2020.8000000000002</v>
      </c>
      <c r="I338" s="350">
        <v>2049.9500000000003</v>
      </c>
      <c r="J338" s="350">
        <v>2067.9</v>
      </c>
      <c r="K338" s="349">
        <v>2032</v>
      </c>
      <c r="L338" s="349">
        <v>1984.9</v>
      </c>
      <c r="M338" s="349">
        <v>0.58287</v>
      </c>
      <c r="N338" s="1"/>
      <c r="O338" s="1"/>
    </row>
    <row r="339" spans="1:15" ht="12.75" customHeight="1">
      <c r="A339" s="30">
        <v>329</v>
      </c>
      <c r="B339" s="378" t="s">
        <v>458</v>
      </c>
      <c r="C339" s="349">
        <v>42</v>
      </c>
      <c r="D339" s="350">
        <v>42.283333333333331</v>
      </c>
      <c r="E339" s="350">
        <v>41.466666666666661</v>
      </c>
      <c r="F339" s="350">
        <v>40.93333333333333</v>
      </c>
      <c r="G339" s="350">
        <v>40.11666666666666</v>
      </c>
      <c r="H339" s="350">
        <v>42.816666666666663</v>
      </c>
      <c r="I339" s="350">
        <v>43.633333333333326</v>
      </c>
      <c r="J339" s="350">
        <v>44.166666666666664</v>
      </c>
      <c r="K339" s="349">
        <v>43.1</v>
      </c>
      <c r="L339" s="349">
        <v>41.75</v>
      </c>
      <c r="M339" s="349">
        <v>37.06711</v>
      </c>
      <c r="N339" s="1"/>
      <c r="O339" s="1"/>
    </row>
    <row r="340" spans="1:15" ht="12.75" customHeight="1">
      <c r="A340" s="30">
        <v>330</v>
      </c>
      <c r="B340" s="378" t="s">
        <v>459</v>
      </c>
      <c r="C340" s="349">
        <v>65.95</v>
      </c>
      <c r="D340" s="350">
        <v>66.399999999999991</v>
      </c>
      <c r="E340" s="350">
        <v>65.049999999999983</v>
      </c>
      <c r="F340" s="350">
        <v>64.149999999999991</v>
      </c>
      <c r="G340" s="350">
        <v>62.799999999999983</v>
      </c>
      <c r="H340" s="350">
        <v>67.299999999999983</v>
      </c>
      <c r="I340" s="350">
        <v>68.649999999999977</v>
      </c>
      <c r="J340" s="350">
        <v>69.549999999999983</v>
      </c>
      <c r="K340" s="349">
        <v>67.75</v>
      </c>
      <c r="L340" s="349">
        <v>65.5</v>
      </c>
      <c r="M340" s="349">
        <v>20.340789999999998</v>
      </c>
      <c r="N340" s="1"/>
      <c r="O340" s="1"/>
    </row>
    <row r="341" spans="1:15" ht="12.75" customHeight="1">
      <c r="A341" s="30">
        <v>331</v>
      </c>
      <c r="B341" s="378" t="s">
        <v>460</v>
      </c>
      <c r="C341" s="349">
        <v>571.85</v>
      </c>
      <c r="D341" s="350">
        <v>569.2833333333333</v>
      </c>
      <c r="E341" s="350">
        <v>558.56666666666661</v>
      </c>
      <c r="F341" s="350">
        <v>545.2833333333333</v>
      </c>
      <c r="G341" s="350">
        <v>534.56666666666661</v>
      </c>
      <c r="H341" s="350">
        <v>582.56666666666661</v>
      </c>
      <c r="I341" s="350">
        <v>593.2833333333333</v>
      </c>
      <c r="J341" s="350">
        <v>606.56666666666661</v>
      </c>
      <c r="K341" s="349">
        <v>580</v>
      </c>
      <c r="L341" s="349">
        <v>556</v>
      </c>
      <c r="M341" s="349">
        <v>0.26812999999999998</v>
      </c>
      <c r="N341" s="1"/>
      <c r="O341" s="1"/>
    </row>
    <row r="342" spans="1:15" ht="12.75" customHeight="1">
      <c r="A342" s="30">
        <v>332</v>
      </c>
      <c r="B342" s="378" t="s">
        <v>168</v>
      </c>
      <c r="C342" s="349">
        <v>18126</v>
      </c>
      <c r="D342" s="350">
        <v>18162.05</v>
      </c>
      <c r="E342" s="350">
        <v>17924.099999999999</v>
      </c>
      <c r="F342" s="350">
        <v>17722.2</v>
      </c>
      <c r="G342" s="350">
        <v>17484.25</v>
      </c>
      <c r="H342" s="350">
        <v>18363.949999999997</v>
      </c>
      <c r="I342" s="350">
        <v>18601.900000000001</v>
      </c>
      <c r="J342" s="350">
        <v>18803.799999999996</v>
      </c>
      <c r="K342" s="349">
        <v>18400</v>
      </c>
      <c r="L342" s="349">
        <v>17960.150000000001</v>
      </c>
      <c r="M342" s="349">
        <v>1.1384000000000001</v>
      </c>
      <c r="N342" s="1"/>
      <c r="O342" s="1"/>
    </row>
    <row r="343" spans="1:15" ht="12.75" customHeight="1">
      <c r="A343" s="30">
        <v>333</v>
      </c>
      <c r="B343" s="378" t="s">
        <v>466</v>
      </c>
      <c r="C343" s="349">
        <v>85.3</v>
      </c>
      <c r="D343" s="350">
        <v>86.2</v>
      </c>
      <c r="E343" s="350">
        <v>84.15</v>
      </c>
      <c r="F343" s="350">
        <v>83</v>
      </c>
      <c r="G343" s="350">
        <v>80.95</v>
      </c>
      <c r="H343" s="350">
        <v>87.350000000000009</v>
      </c>
      <c r="I343" s="350">
        <v>89.399999999999991</v>
      </c>
      <c r="J343" s="350">
        <v>90.550000000000011</v>
      </c>
      <c r="K343" s="349">
        <v>88.25</v>
      </c>
      <c r="L343" s="349">
        <v>85.05</v>
      </c>
      <c r="M343" s="349">
        <v>4.85487</v>
      </c>
      <c r="N343" s="1"/>
      <c r="O343" s="1"/>
    </row>
    <row r="344" spans="1:15" ht="12.75" customHeight="1">
      <c r="A344" s="30">
        <v>334</v>
      </c>
      <c r="B344" s="378" t="s">
        <v>465</v>
      </c>
      <c r="C344" s="349">
        <v>50</v>
      </c>
      <c r="D344" s="350">
        <v>50.449999999999996</v>
      </c>
      <c r="E344" s="350">
        <v>49.29999999999999</v>
      </c>
      <c r="F344" s="350">
        <v>48.599999999999994</v>
      </c>
      <c r="G344" s="350">
        <v>47.449999999999989</v>
      </c>
      <c r="H344" s="350">
        <v>51.149999999999991</v>
      </c>
      <c r="I344" s="350">
        <v>52.3</v>
      </c>
      <c r="J344" s="350">
        <v>52.999999999999993</v>
      </c>
      <c r="K344" s="349">
        <v>51.6</v>
      </c>
      <c r="L344" s="349">
        <v>49.75</v>
      </c>
      <c r="M344" s="349">
        <v>2.7973400000000002</v>
      </c>
      <c r="N344" s="1"/>
      <c r="O344" s="1"/>
    </row>
    <row r="345" spans="1:15" ht="12.75" customHeight="1">
      <c r="A345" s="30">
        <v>335</v>
      </c>
      <c r="B345" s="378" t="s">
        <v>464</v>
      </c>
      <c r="C345" s="349">
        <v>654.20000000000005</v>
      </c>
      <c r="D345" s="350">
        <v>654.76666666666665</v>
      </c>
      <c r="E345" s="350">
        <v>645.73333333333335</v>
      </c>
      <c r="F345" s="350">
        <v>637.26666666666665</v>
      </c>
      <c r="G345" s="350">
        <v>628.23333333333335</v>
      </c>
      <c r="H345" s="350">
        <v>663.23333333333335</v>
      </c>
      <c r="I345" s="350">
        <v>672.26666666666665</v>
      </c>
      <c r="J345" s="350">
        <v>680.73333333333335</v>
      </c>
      <c r="K345" s="349">
        <v>663.8</v>
      </c>
      <c r="L345" s="349">
        <v>646.29999999999995</v>
      </c>
      <c r="M345" s="349">
        <v>1.1297200000000001</v>
      </c>
      <c r="N345" s="1"/>
      <c r="O345" s="1"/>
    </row>
    <row r="346" spans="1:15" ht="12.75" customHeight="1">
      <c r="A346" s="30">
        <v>336</v>
      </c>
      <c r="B346" s="378" t="s">
        <v>461</v>
      </c>
      <c r="C346" s="349">
        <v>29.95</v>
      </c>
      <c r="D346" s="350">
        <v>30.033333333333331</v>
      </c>
      <c r="E346" s="350">
        <v>29.766666666666662</v>
      </c>
      <c r="F346" s="350">
        <v>29.583333333333332</v>
      </c>
      <c r="G346" s="350">
        <v>29.316666666666663</v>
      </c>
      <c r="H346" s="350">
        <v>30.216666666666661</v>
      </c>
      <c r="I346" s="350">
        <v>30.483333333333327</v>
      </c>
      <c r="J346" s="350">
        <v>30.666666666666661</v>
      </c>
      <c r="K346" s="349">
        <v>30.3</v>
      </c>
      <c r="L346" s="349">
        <v>29.85</v>
      </c>
      <c r="M346" s="349">
        <v>41.804250000000003</v>
      </c>
      <c r="N346" s="1"/>
      <c r="O346" s="1"/>
    </row>
    <row r="347" spans="1:15" ht="12.75" customHeight="1">
      <c r="A347" s="30">
        <v>337</v>
      </c>
      <c r="B347" s="378" t="s">
        <v>537</v>
      </c>
      <c r="C347" s="349">
        <v>132.5</v>
      </c>
      <c r="D347" s="350">
        <v>133.08333333333334</v>
      </c>
      <c r="E347" s="350">
        <v>131.4666666666667</v>
      </c>
      <c r="F347" s="350">
        <v>130.43333333333337</v>
      </c>
      <c r="G347" s="350">
        <v>128.81666666666672</v>
      </c>
      <c r="H347" s="350">
        <v>134.11666666666667</v>
      </c>
      <c r="I347" s="350">
        <v>135.73333333333329</v>
      </c>
      <c r="J347" s="350">
        <v>136.76666666666665</v>
      </c>
      <c r="K347" s="349">
        <v>134.69999999999999</v>
      </c>
      <c r="L347" s="349">
        <v>132.05000000000001</v>
      </c>
      <c r="M347" s="349">
        <v>0.63139000000000001</v>
      </c>
      <c r="N347" s="1"/>
      <c r="O347" s="1"/>
    </row>
    <row r="348" spans="1:15" ht="12.75" customHeight="1">
      <c r="A348" s="30">
        <v>338</v>
      </c>
      <c r="B348" s="378" t="s">
        <v>467</v>
      </c>
      <c r="C348" s="349">
        <v>2216.8000000000002</v>
      </c>
      <c r="D348" s="350">
        <v>2236.5166666666669</v>
      </c>
      <c r="E348" s="350">
        <v>2190.4833333333336</v>
      </c>
      <c r="F348" s="350">
        <v>2164.1666666666665</v>
      </c>
      <c r="G348" s="350">
        <v>2118.1333333333332</v>
      </c>
      <c r="H348" s="350">
        <v>2262.8333333333339</v>
      </c>
      <c r="I348" s="350">
        <v>2308.8666666666677</v>
      </c>
      <c r="J348" s="350">
        <v>2335.1833333333343</v>
      </c>
      <c r="K348" s="349">
        <v>2282.5500000000002</v>
      </c>
      <c r="L348" s="349">
        <v>2210.1999999999998</v>
      </c>
      <c r="M348" s="349">
        <v>2.1610000000000001E-2</v>
      </c>
      <c r="N348" s="1"/>
      <c r="O348" s="1"/>
    </row>
    <row r="349" spans="1:15" ht="12.75" customHeight="1">
      <c r="A349" s="30">
        <v>339</v>
      </c>
      <c r="B349" s="378" t="s">
        <v>462</v>
      </c>
      <c r="C349" s="349">
        <v>64.7</v>
      </c>
      <c r="D349" s="350">
        <v>65.233333333333334</v>
      </c>
      <c r="E349" s="350">
        <v>63.566666666666663</v>
      </c>
      <c r="F349" s="350">
        <v>62.433333333333323</v>
      </c>
      <c r="G349" s="350">
        <v>60.766666666666652</v>
      </c>
      <c r="H349" s="350">
        <v>66.366666666666674</v>
      </c>
      <c r="I349" s="350">
        <v>68.033333333333331</v>
      </c>
      <c r="J349" s="350">
        <v>69.166666666666686</v>
      </c>
      <c r="K349" s="349">
        <v>66.900000000000006</v>
      </c>
      <c r="L349" s="349">
        <v>64.099999999999994</v>
      </c>
      <c r="M349" s="349">
        <v>19.072469999999999</v>
      </c>
      <c r="N349" s="1"/>
      <c r="O349" s="1"/>
    </row>
    <row r="350" spans="1:15" ht="12.75" customHeight="1">
      <c r="A350" s="30">
        <v>340</v>
      </c>
      <c r="B350" s="378" t="s">
        <v>169</v>
      </c>
      <c r="C350" s="349">
        <v>144.65</v>
      </c>
      <c r="D350" s="350">
        <v>145.54999999999998</v>
      </c>
      <c r="E350" s="350">
        <v>143.09999999999997</v>
      </c>
      <c r="F350" s="350">
        <v>141.54999999999998</v>
      </c>
      <c r="G350" s="350">
        <v>139.09999999999997</v>
      </c>
      <c r="H350" s="350">
        <v>147.09999999999997</v>
      </c>
      <c r="I350" s="350">
        <v>149.54999999999995</v>
      </c>
      <c r="J350" s="350">
        <v>151.09999999999997</v>
      </c>
      <c r="K350" s="349">
        <v>148</v>
      </c>
      <c r="L350" s="349">
        <v>144</v>
      </c>
      <c r="M350" s="349">
        <v>124.54931999999999</v>
      </c>
      <c r="N350" s="1"/>
      <c r="O350" s="1"/>
    </row>
    <row r="351" spans="1:15" ht="12.75" customHeight="1">
      <c r="A351" s="30">
        <v>341</v>
      </c>
      <c r="B351" s="378" t="s">
        <v>463</v>
      </c>
      <c r="C351" s="349">
        <v>212.25</v>
      </c>
      <c r="D351" s="350">
        <v>213.91666666666666</v>
      </c>
      <c r="E351" s="350">
        <v>209.43333333333331</v>
      </c>
      <c r="F351" s="350">
        <v>206.61666666666665</v>
      </c>
      <c r="G351" s="350">
        <v>202.1333333333333</v>
      </c>
      <c r="H351" s="350">
        <v>216.73333333333332</v>
      </c>
      <c r="I351" s="350">
        <v>221.21666666666667</v>
      </c>
      <c r="J351" s="350">
        <v>224.03333333333333</v>
      </c>
      <c r="K351" s="349">
        <v>218.4</v>
      </c>
      <c r="L351" s="349">
        <v>211.1</v>
      </c>
      <c r="M351" s="349">
        <v>3.6555300000000002</v>
      </c>
      <c r="N351" s="1"/>
      <c r="O351" s="1"/>
    </row>
    <row r="352" spans="1:15" ht="12.75" customHeight="1">
      <c r="A352" s="30">
        <v>342</v>
      </c>
      <c r="B352" s="378" t="s">
        <v>171</v>
      </c>
      <c r="C352" s="349">
        <v>132.75</v>
      </c>
      <c r="D352" s="350">
        <v>133.36666666666665</v>
      </c>
      <c r="E352" s="350">
        <v>131.83333333333329</v>
      </c>
      <c r="F352" s="350">
        <v>130.91666666666663</v>
      </c>
      <c r="G352" s="350">
        <v>129.38333333333327</v>
      </c>
      <c r="H352" s="350">
        <v>134.2833333333333</v>
      </c>
      <c r="I352" s="350">
        <v>135.81666666666666</v>
      </c>
      <c r="J352" s="350">
        <v>136.73333333333332</v>
      </c>
      <c r="K352" s="349">
        <v>134.9</v>
      </c>
      <c r="L352" s="349">
        <v>132.44999999999999</v>
      </c>
      <c r="M352" s="349">
        <v>58.119639999999997</v>
      </c>
      <c r="N352" s="1"/>
      <c r="O352" s="1"/>
    </row>
    <row r="353" spans="1:15" ht="12.75" customHeight="1">
      <c r="A353" s="30">
        <v>343</v>
      </c>
      <c r="B353" s="378" t="s">
        <v>270</v>
      </c>
      <c r="C353" s="349">
        <v>897.95</v>
      </c>
      <c r="D353" s="350">
        <v>901.81666666666661</v>
      </c>
      <c r="E353" s="350">
        <v>888.58333333333326</v>
      </c>
      <c r="F353" s="350">
        <v>879.2166666666667</v>
      </c>
      <c r="G353" s="350">
        <v>865.98333333333335</v>
      </c>
      <c r="H353" s="350">
        <v>911.18333333333317</v>
      </c>
      <c r="I353" s="350">
        <v>924.41666666666652</v>
      </c>
      <c r="J353" s="350">
        <v>933.78333333333308</v>
      </c>
      <c r="K353" s="349">
        <v>915.05</v>
      </c>
      <c r="L353" s="349">
        <v>892.45</v>
      </c>
      <c r="M353" s="349">
        <v>3.8803299999999998</v>
      </c>
      <c r="N353" s="1"/>
      <c r="O353" s="1"/>
    </row>
    <row r="354" spans="1:15" ht="12.75" customHeight="1">
      <c r="A354" s="30">
        <v>344</v>
      </c>
      <c r="B354" s="378" t="s">
        <v>468</v>
      </c>
      <c r="C354" s="349">
        <v>3610.65</v>
      </c>
      <c r="D354" s="350">
        <v>3628.9500000000003</v>
      </c>
      <c r="E354" s="350">
        <v>3566.7000000000007</v>
      </c>
      <c r="F354" s="350">
        <v>3522.7500000000005</v>
      </c>
      <c r="G354" s="350">
        <v>3460.5000000000009</v>
      </c>
      <c r="H354" s="350">
        <v>3672.9000000000005</v>
      </c>
      <c r="I354" s="350">
        <v>3735.1499999999996</v>
      </c>
      <c r="J354" s="350">
        <v>3779.1000000000004</v>
      </c>
      <c r="K354" s="349">
        <v>3691.2</v>
      </c>
      <c r="L354" s="349">
        <v>3585</v>
      </c>
      <c r="M354" s="349">
        <v>0.40527999999999997</v>
      </c>
      <c r="N354" s="1"/>
      <c r="O354" s="1"/>
    </row>
    <row r="355" spans="1:15" ht="12.75" customHeight="1">
      <c r="A355" s="30">
        <v>345</v>
      </c>
      <c r="B355" s="378" t="s">
        <v>271</v>
      </c>
      <c r="C355" s="349">
        <v>231.9</v>
      </c>
      <c r="D355" s="350">
        <v>232.66666666666666</v>
      </c>
      <c r="E355" s="350">
        <v>229.33333333333331</v>
      </c>
      <c r="F355" s="350">
        <v>226.76666666666665</v>
      </c>
      <c r="G355" s="350">
        <v>223.43333333333331</v>
      </c>
      <c r="H355" s="350">
        <v>235.23333333333332</v>
      </c>
      <c r="I355" s="350">
        <v>238.56666666666663</v>
      </c>
      <c r="J355" s="350">
        <v>241.13333333333333</v>
      </c>
      <c r="K355" s="349">
        <v>236</v>
      </c>
      <c r="L355" s="349">
        <v>230.1</v>
      </c>
      <c r="M355" s="349">
        <v>13.91522</v>
      </c>
      <c r="N355" s="1"/>
      <c r="O355" s="1"/>
    </row>
    <row r="356" spans="1:15" ht="12.75" customHeight="1">
      <c r="A356" s="30">
        <v>346</v>
      </c>
      <c r="B356" s="378" t="s">
        <v>172</v>
      </c>
      <c r="C356" s="349">
        <v>171.75</v>
      </c>
      <c r="D356" s="350">
        <v>170.88333333333333</v>
      </c>
      <c r="E356" s="350">
        <v>169.36666666666665</v>
      </c>
      <c r="F356" s="350">
        <v>166.98333333333332</v>
      </c>
      <c r="G356" s="350">
        <v>165.46666666666664</v>
      </c>
      <c r="H356" s="350">
        <v>173.26666666666665</v>
      </c>
      <c r="I356" s="350">
        <v>174.7833333333333</v>
      </c>
      <c r="J356" s="350">
        <v>177.16666666666666</v>
      </c>
      <c r="K356" s="349">
        <v>172.4</v>
      </c>
      <c r="L356" s="349">
        <v>168.5</v>
      </c>
      <c r="M356" s="349">
        <v>246.40790999999999</v>
      </c>
      <c r="N356" s="1"/>
      <c r="O356" s="1"/>
    </row>
    <row r="357" spans="1:15" ht="12.75" customHeight="1">
      <c r="A357" s="30">
        <v>347</v>
      </c>
      <c r="B357" s="378" t="s">
        <v>469</v>
      </c>
      <c r="C357" s="349">
        <v>335.65</v>
      </c>
      <c r="D357" s="350">
        <v>334.11666666666662</v>
      </c>
      <c r="E357" s="350">
        <v>330.53333333333325</v>
      </c>
      <c r="F357" s="350">
        <v>325.41666666666663</v>
      </c>
      <c r="G357" s="350">
        <v>321.83333333333326</v>
      </c>
      <c r="H357" s="350">
        <v>339.23333333333323</v>
      </c>
      <c r="I357" s="350">
        <v>342.81666666666661</v>
      </c>
      <c r="J357" s="350">
        <v>347.93333333333322</v>
      </c>
      <c r="K357" s="349">
        <v>337.7</v>
      </c>
      <c r="L357" s="349">
        <v>329</v>
      </c>
      <c r="M357" s="349">
        <v>0.66657</v>
      </c>
      <c r="N357" s="1"/>
      <c r="O357" s="1"/>
    </row>
    <row r="358" spans="1:15" ht="12.75" customHeight="1">
      <c r="A358" s="30">
        <v>348</v>
      </c>
      <c r="B358" s="378" t="s">
        <v>173</v>
      </c>
      <c r="C358" s="349">
        <v>42236.1</v>
      </c>
      <c r="D358" s="350">
        <v>42279.76666666667</v>
      </c>
      <c r="E358" s="350">
        <v>41456.53333333334</v>
      </c>
      <c r="F358" s="350">
        <v>40676.966666666667</v>
      </c>
      <c r="G358" s="350">
        <v>39853.733333333337</v>
      </c>
      <c r="H358" s="350">
        <v>43059.333333333343</v>
      </c>
      <c r="I358" s="350">
        <v>43882.566666666666</v>
      </c>
      <c r="J358" s="350">
        <v>44662.133333333346</v>
      </c>
      <c r="K358" s="349">
        <v>43103</v>
      </c>
      <c r="L358" s="349">
        <v>41500.199999999997</v>
      </c>
      <c r="M358" s="349">
        <v>0.46012999999999998</v>
      </c>
      <c r="N358" s="1"/>
      <c r="O358" s="1"/>
    </row>
    <row r="359" spans="1:15" ht="12.75" customHeight="1">
      <c r="A359" s="30">
        <v>349</v>
      </c>
      <c r="B359" s="378" t="s">
        <v>174</v>
      </c>
      <c r="C359" s="349">
        <v>2241.25</v>
      </c>
      <c r="D359" s="350">
        <v>2258.7666666666669</v>
      </c>
      <c r="E359" s="350">
        <v>2212.5333333333338</v>
      </c>
      <c r="F359" s="350">
        <v>2183.8166666666671</v>
      </c>
      <c r="G359" s="350">
        <v>2137.5833333333339</v>
      </c>
      <c r="H359" s="350">
        <v>2287.4833333333336</v>
      </c>
      <c r="I359" s="350">
        <v>2333.7166666666662</v>
      </c>
      <c r="J359" s="350">
        <v>2362.4333333333334</v>
      </c>
      <c r="K359" s="349">
        <v>2305</v>
      </c>
      <c r="L359" s="349">
        <v>2230.0500000000002</v>
      </c>
      <c r="M359" s="349">
        <v>6.2559699999999996</v>
      </c>
      <c r="N359" s="1"/>
      <c r="O359" s="1"/>
    </row>
    <row r="360" spans="1:15" ht="12.75" customHeight="1">
      <c r="A360" s="30">
        <v>350</v>
      </c>
      <c r="B360" s="378" t="s">
        <v>473</v>
      </c>
      <c r="C360" s="349">
        <v>3913.1</v>
      </c>
      <c r="D360" s="350">
        <v>3955.2166666666672</v>
      </c>
      <c r="E360" s="350">
        <v>3850.4333333333343</v>
      </c>
      <c r="F360" s="350">
        <v>3787.7666666666673</v>
      </c>
      <c r="G360" s="350">
        <v>3682.9833333333345</v>
      </c>
      <c r="H360" s="350">
        <v>4017.8833333333341</v>
      </c>
      <c r="I360" s="350">
        <v>4122.666666666667</v>
      </c>
      <c r="J360" s="350">
        <v>4185.3333333333339</v>
      </c>
      <c r="K360" s="349">
        <v>4060</v>
      </c>
      <c r="L360" s="349">
        <v>3892.55</v>
      </c>
      <c r="M360" s="349">
        <v>2.2004800000000002</v>
      </c>
      <c r="N360" s="1"/>
      <c r="O360" s="1"/>
    </row>
    <row r="361" spans="1:15" ht="12.75" customHeight="1">
      <c r="A361" s="30">
        <v>351</v>
      </c>
      <c r="B361" s="378" t="s">
        <v>175</v>
      </c>
      <c r="C361" s="349">
        <v>216.5</v>
      </c>
      <c r="D361" s="350">
        <v>216.68333333333331</v>
      </c>
      <c r="E361" s="350">
        <v>214.51666666666662</v>
      </c>
      <c r="F361" s="350">
        <v>212.5333333333333</v>
      </c>
      <c r="G361" s="350">
        <v>210.36666666666662</v>
      </c>
      <c r="H361" s="350">
        <v>218.66666666666663</v>
      </c>
      <c r="I361" s="350">
        <v>220.83333333333331</v>
      </c>
      <c r="J361" s="350">
        <v>222.81666666666663</v>
      </c>
      <c r="K361" s="349">
        <v>218.85</v>
      </c>
      <c r="L361" s="349">
        <v>214.7</v>
      </c>
      <c r="M361" s="349">
        <v>18.514800000000001</v>
      </c>
      <c r="N361" s="1"/>
      <c r="O361" s="1"/>
    </row>
    <row r="362" spans="1:15" ht="12.75" customHeight="1">
      <c r="A362" s="30">
        <v>352</v>
      </c>
      <c r="B362" s="378" t="s">
        <v>176</v>
      </c>
      <c r="C362" s="349">
        <v>119</v>
      </c>
      <c r="D362" s="350">
        <v>119.73333333333333</v>
      </c>
      <c r="E362" s="350">
        <v>117.86666666666667</v>
      </c>
      <c r="F362" s="350">
        <v>116.73333333333333</v>
      </c>
      <c r="G362" s="350">
        <v>114.86666666666667</v>
      </c>
      <c r="H362" s="350">
        <v>120.86666666666667</v>
      </c>
      <c r="I362" s="350">
        <v>122.73333333333332</v>
      </c>
      <c r="J362" s="350">
        <v>123.86666666666667</v>
      </c>
      <c r="K362" s="349">
        <v>121.6</v>
      </c>
      <c r="L362" s="349">
        <v>118.6</v>
      </c>
      <c r="M362" s="349">
        <v>52.148240000000001</v>
      </c>
      <c r="N362" s="1"/>
      <c r="O362" s="1"/>
    </row>
    <row r="363" spans="1:15" ht="12.75" customHeight="1">
      <c r="A363" s="30">
        <v>353</v>
      </c>
      <c r="B363" s="378" t="s">
        <v>177</v>
      </c>
      <c r="C363" s="349">
        <v>4374.05</v>
      </c>
      <c r="D363" s="350">
        <v>4392.3166666666666</v>
      </c>
      <c r="E363" s="350">
        <v>4334.7333333333336</v>
      </c>
      <c r="F363" s="350">
        <v>4295.416666666667</v>
      </c>
      <c r="G363" s="350">
        <v>4237.8333333333339</v>
      </c>
      <c r="H363" s="350">
        <v>4431.6333333333332</v>
      </c>
      <c r="I363" s="350">
        <v>4489.2166666666672</v>
      </c>
      <c r="J363" s="350">
        <v>4528.5333333333328</v>
      </c>
      <c r="K363" s="349">
        <v>4449.8999999999996</v>
      </c>
      <c r="L363" s="349">
        <v>4353</v>
      </c>
      <c r="M363" s="349">
        <v>0.15245</v>
      </c>
      <c r="N363" s="1"/>
      <c r="O363" s="1"/>
    </row>
    <row r="364" spans="1:15" ht="12.75" customHeight="1">
      <c r="A364" s="30">
        <v>354</v>
      </c>
      <c r="B364" s="378" t="s">
        <v>274</v>
      </c>
      <c r="C364" s="349">
        <v>15774.7</v>
      </c>
      <c r="D364" s="350">
        <v>15691.233333333332</v>
      </c>
      <c r="E364" s="350">
        <v>15583.466666666664</v>
      </c>
      <c r="F364" s="350">
        <v>15392.233333333332</v>
      </c>
      <c r="G364" s="350">
        <v>15284.466666666664</v>
      </c>
      <c r="H364" s="350">
        <v>15882.466666666664</v>
      </c>
      <c r="I364" s="350">
        <v>15990.23333333333</v>
      </c>
      <c r="J364" s="350">
        <v>16181.466666666664</v>
      </c>
      <c r="K364" s="349">
        <v>15799</v>
      </c>
      <c r="L364" s="349">
        <v>15500</v>
      </c>
      <c r="M364" s="349">
        <v>3.6089999999999997E-2</v>
      </c>
      <c r="N364" s="1"/>
      <c r="O364" s="1"/>
    </row>
    <row r="365" spans="1:15" ht="12.75" customHeight="1">
      <c r="A365" s="30">
        <v>355</v>
      </c>
      <c r="B365" s="378" t="s">
        <v>480</v>
      </c>
      <c r="C365" s="349">
        <v>4647.95</v>
      </c>
      <c r="D365" s="350">
        <v>4684.8833333333332</v>
      </c>
      <c r="E365" s="350">
        <v>4589.0666666666666</v>
      </c>
      <c r="F365" s="350">
        <v>4530.1833333333334</v>
      </c>
      <c r="G365" s="350">
        <v>4434.3666666666668</v>
      </c>
      <c r="H365" s="350">
        <v>4743.7666666666664</v>
      </c>
      <c r="I365" s="350">
        <v>4839.5833333333321</v>
      </c>
      <c r="J365" s="350">
        <v>4898.4666666666662</v>
      </c>
      <c r="K365" s="349">
        <v>4780.7</v>
      </c>
      <c r="L365" s="349">
        <v>4626</v>
      </c>
      <c r="M365" s="349">
        <v>0.11437</v>
      </c>
      <c r="N365" s="1"/>
      <c r="O365" s="1"/>
    </row>
    <row r="366" spans="1:15" ht="12.75" customHeight="1">
      <c r="A366" s="30">
        <v>356</v>
      </c>
      <c r="B366" s="378" t="s">
        <v>474</v>
      </c>
      <c r="C366" s="349" t="e">
        <v>#N/A</v>
      </c>
      <c r="D366" s="350" t="e">
        <v>#N/A</v>
      </c>
      <c r="E366" s="350" t="e">
        <v>#N/A</v>
      </c>
      <c r="F366" s="350" t="e">
        <v>#N/A</v>
      </c>
      <c r="G366" s="350" t="e">
        <v>#N/A</v>
      </c>
      <c r="H366" s="350" t="e">
        <v>#N/A</v>
      </c>
      <c r="I366" s="350" t="e">
        <v>#N/A</v>
      </c>
      <c r="J366" s="350" t="e">
        <v>#N/A</v>
      </c>
      <c r="K366" s="349" t="e">
        <v>#N/A</v>
      </c>
      <c r="L366" s="349" t="e">
        <v>#N/A</v>
      </c>
      <c r="M366" s="349" t="e">
        <v>#N/A</v>
      </c>
      <c r="N366" s="1"/>
      <c r="O366" s="1"/>
    </row>
    <row r="367" spans="1:15" ht="12.75" customHeight="1">
      <c r="A367" s="30">
        <v>357</v>
      </c>
      <c r="B367" s="378" t="s">
        <v>475</v>
      </c>
      <c r="C367" s="349">
        <v>977.55</v>
      </c>
      <c r="D367" s="350">
        <v>975.31666666666661</v>
      </c>
      <c r="E367" s="350">
        <v>961.63333333333321</v>
      </c>
      <c r="F367" s="350">
        <v>945.71666666666658</v>
      </c>
      <c r="G367" s="350">
        <v>932.03333333333319</v>
      </c>
      <c r="H367" s="350">
        <v>991.23333333333323</v>
      </c>
      <c r="I367" s="350">
        <v>1004.9166666666666</v>
      </c>
      <c r="J367" s="350">
        <v>1020.8333333333333</v>
      </c>
      <c r="K367" s="349">
        <v>989</v>
      </c>
      <c r="L367" s="349">
        <v>959.4</v>
      </c>
      <c r="M367" s="349">
        <v>1.7040599999999999</v>
      </c>
      <c r="N367" s="1"/>
      <c r="O367" s="1"/>
    </row>
    <row r="368" spans="1:15" ht="12.75" customHeight="1">
      <c r="A368" s="30">
        <v>358</v>
      </c>
      <c r="B368" s="378" t="s">
        <v>178</v>
      </c>
      <c r="C368" s="349">
        <v>2446.8000000000002</v>
      </c>
      <c r="D368" s="350">
        <v>2438.5666666666671</v>
      </c>
      <c r="E368" s="350">
        <v>2419.233333333334</v>
      </c>
      <c r="F368" s="350">
        <v>2391.666666666667</v>
      </c>
      <c r="G368" s="350">
        <v>2372.3333333333339</v>
      </c>
      <c r="H368" s="350">
        <v>2466.1333333333341</v>
      </c>
      <c r="I368" s="350">
        <v>2485.4666666666672</v>
      </c>
      <c r="J368" s="350">
        <v>2513.0333333333342</v>
      </c>
      <c r="K368" s="349">
        <v>2457.9</v>
      </c>
      <c r="L368" s="349">
        <v>2411</v>
      </c>
      <c r="M368" s="349">
        <v>2.1023000000000001</v>
      </c>
      <c r="N368" s="1"/>
      <c r="O368" s="1"/>
    </row>
    <row r="369" spans="1:15" ht="12.75" customHeight="1">
      <c r="A369" s="30">
        <v>359</v>
      </c>
      <c r="B369" s="378" t="s">
        <v>179</v>
      </c>
      <c r="C369" s="349">
        <v>2609.9</v>
      </c>
      <c r="D369" s="350">
        <v>2612.5499999999997</v>
      </c>
      <c r="E369" s="350">
        <v>2577.6999999999994</v>
      </c>
      <c r="F369" s="350">
        <v>2545.4999999999995</v>
      </c>
      <c r="G369" s="350">
        <v>2510.6499999999992</v>
      </c>
      <c r="H369" s="350">
        <v>2644.7499999999995</v>
      </c>
      <c r="I369" s="350">
        <v>2679.6</v>
      </c>
      <c r="J369" s="350">
        <v>2711.7999999999997</v>
      </c>
      <c r="K369" s="349">
        <v>2647.4</v>
      </c>
      <c r="L369" s="349">
        <v>2580.35</v>
      </c>
      <c r="M369" s="349">
        <v>2.9165700000000001</v>
      </c>
      <c r="N369" s="1"/>
      <c r="O369" s="1"/>
    </row>
    <row r="370" spans="1:15" ht="12.75" customHeight="1">
      <c r="A370" s="30">
        <v>360</v>
      </c>
      <c r="B370" s="378" t="s">
        <v>180</v>
      </c>
      <c r="C370" s="349">
        <v>38.049999999999997</v>
      </c>
      <c r="D370" s="350">
        <v>38.233333333333327</v>
      </c>
      <c r="E370" s="350">
        <v>37.716666666666654</v>
      </c>
      <c r="F370" s="350">
        <v>37.383333333333326</v>
      </c>
      <c r="G370" s="350">
        <v>36.866666666666653</v>
      </c>
      <c r="H370" s="350">
        <v>38.566666666666656</v>
      </c>
      <c r="I370" s="350">
        <v>39.083333333333321</v>
      </c>
      <c r="J370" s="350">
        <v>39.416666666666657</v>
      </c>
      <c r="K370" s="349">
        <v>38.75</v>
      </c>
      <c r="L370" s="349">
        <v>37.9</v>
      </c>
      <c r="M370" s="349">
        <v>375.38171999999997</v>
      </c>
      <c r="N370" s="1"/>
      <c r="O370" s="1"/>
    </row>
    <row r="371" spans="1:15" ht="12.75" customHeight="1">
      <c r="A371" s="30">
        <v>361</v>
      </c>
      <c r="B371" s="378" t="s">
        <v>471</v>
      </c>
      <c r="C371" s="349">
        <v>435.5</v>
      </c>
      <c r="D371" s="350">
        <v>436.5333333333333</v>
      </c>
      <c r="E371" s="350">
        <v>424.06666666666661</v>
      </c>
      <c r="F371" s="350">
        <v>412.63333333333333</v>
      </c>
      <c r="G371" s="350">
        <v>400.16666666666663</v>
      </c>
      <c r="H371" s="350">
        <v>447.96666666666658</v>
      </c>
      <c r="I371" s="350">
        <v>460.43333333333328</v>
      </c>
      <c r="J371" s="350">
        <v>471.86666666666656</v>
      </c>
      <c r="K371" s="349">
        <v>449</v>
      </c>
      <c r="L371" s="349">
        <v>425.1</v>
      </c>
      <c r="M371" s="349">
        <v>9.6902399999999993</v>
      </c>
      <c r="N371" s="1"/>
      <c r="O371" s="1"/>
    </row>
    <row r="372" spans="1:15" ht="12.75" customHeight="1">
      <c r="A372" s="30">
        <v>362</v>
      </c>
      <c r="B372" s="378" t="s">
        <v>472</v>
      </c>
      <c r="C372" s="349">
        <v>276.05</v>
      </c>
      <c r="D372" s="350">
        <v>275.85000000000002</v>
      </c>
      <c r="E372" s="350">
        <v>270.30000000000007</v>
      </c>
      <c r="F372" s="350">
        <v>264.55000000000007</v>
      </c>
      <c r="G372" s="350">
        <v>259.00000000000011</v>
      </c>
      <c r="H372" s="350">
        <v>281.60000000000002</v>
      </c>
      <c r="I372" s="350">
        <v>287.14999999999998</v>
      </c>
      <c r="J372" s="350">
        <v>292.89999999999998</v>
      </c>
      <c r="K372" s="349">
        <v>281.39999999999998</v>
      </c>
      <c r="L372" s="349">
        <v>270.10000000000002</v>
      </c>
      <c r="M372" s="349">
        <v>2.2878099999999999</v>
      </c>
      <c r="N372" s="1"/>
      <c r="O372" s="1"/>
    </row>
    <row r="373" spans="1:15" ht="12.75" customHeight="1">
      <c r="A373" s="30">
        <v>363</v>
      </c>
      <c r="B373" s="378" t="s">
        <v>272</v>
      </c>
      <c r="C373" s="349">
        <v>2389.15</v>
      </c>
      <c r="D373" s="350">
        <v>2388.8166666666666</v>
      </c>
      <c r="E373" s="350">
        <v>2360.6333333333332</v>
      </c>
      <c r="F373" s="350">
        <v>2332.1166666666668</v>
      </c>
      <c r="G373" s="350">
        <v>2303.9333333333334</v>
      </c>
      <c r="H373" s="350">
        <v>2417.333333333333</v>
      </c>
      <c r="I373" s="350">
        <v>2445.5166666666664</v>
      </c>
      <c r="J373" s="350">
        <v>2474.0333333333328</v>
      </c>
      <c r="K373" s="349">
        <v>2417</v>
      </c>
      <c r="L373" s="349">
        <v>2360.3000000000002</v>
      </c>
      <c r="M373" s="349">
        <v>2.1320299999999999</v>
      </c>
      <c r="N373" s="1"/>
      <c r="O373" s="1"/>
    </row>
    <row r="374" spans="1:15" ht="12.75" customHeight="1">
      <c r="A374" s="30">
        <v>364</v>
      </c>
      <c r="B374" s="378" t="s">
        <v>476</v>
      </c>
      <c r="C374" s="349">
        <v>760.85</v>
      </c>
      <c r="D374" s="350">
        <v>760.35</v>
      </c>
      <c r="E374" s="350">
        <v>750.95</v>
      </c>
      <c r="F374" s="350">
        <v>741.05000000000007</v>
      </c>
      <c r="G374" s="350">
        <v>731.65000000000009</v>
      </c>
      <c r="H374" s="350">
        <v>770.25</v>
      </c>
      <c r="I374" s="350">
        <v>779.64999999999986</v>
      </c>
      <c r="J374" s="350">
        <v>789.55</v>
      </c>
      <c r="K374" s="349">
        <v>769.75</v>
      </c>
      <c r="L374" s="349">
        <v>750.45</v>
      </c>
      <c r="M374" s="349">
        <v>0.23810000000000001</v>
      </c>
      <c r="N374" s="1"/>
      <c r="O374" s="1"/>
    </row>
    <row r="375" spans="1:15" ht="12.75" customHeight="1">
      <c r="A375" s="30">
        <v>365</v>
      </c>
      <c r="B375" s="378" t="s">
        <v>477</v>
      </c>
      <c r="C375" s="349">
        <v>1975.1</v>
      </c>
      <c r="D375" s="350">
        <v>1988.3500000000001</v>
      </c>
      <c r="E375" s="350">
        <v>1951.7500000000002</v>
      </c>
      <c r="F375" s="350">
        <v>1928.4</v>
      </c>
      <c r="G375" s="350">
        <v>1891.8000000000002</v>
      </c>
      <c r="H375" s="350">
        <v>2011.7000000000003</v>
      </c>
      <c r="I375" s="350">
        <v>2048.3000000000002</v>
      </c>
      <c r="J375" s="350">
        <v>2071.6500000000005</v>
      </c>
      <c r="K375" s="349">
        <v>2024.95</v>
      </c>
      <c r="L375" s="349">
        <v>1965</v>
      </c>
      <c r="M375" s="349">
        <v>0.65044000000000002</v>
      </c>
      <c r="N375" s="1"/>
      <c r="O375" s="1"/>
    </row>
    <row r="376" spans="1:15" ht="12.75" customHeight="1">
      <c r="A376" s="30">
        <v>366</v>
      </c>
      <c r="B376" s="378" t="s">
        <v>847</v>
      </c>
      <c r="C376" s="349">
        <v>252.35</v>
      </c>
      <c r="D376" s="350">
        <v>254.35</v>
      </c>
      <c r="E376" s="350">
        <v>249</v>
      </c>
      <c r="F376" s="350">
        <v>245.65</v>
      </c>
      <c r="G376" s="350">
        <v>240.3</v>
      </c>
      <c r="H376" s="350">
        <v>257.7</v>
      </c>
      <c r="I376" s="350">
        <v>263.04999999999995</v>
      </c>
      <c r="J376" s="350">
        <v>266.39999999999998</v>
      </c>
      <c r="K376" s="349">
        <v>259.7</v>
      </c>
      <c r="L376" s="349">
        <v>251</v>
      </c>
      <c r="M376" s="349">
        <v>14.928559999999999</v>
      </c>
      <c r="N376" s="1"/>
      <c r="O376" s="1"/>
    </row>
    <row r="377" spans="1:15" ht="12.75" customHeight="1">
      <c r="A377" s="30">
        <v>367</v>
      </c>
      <c r="B377" s="378" t="s">
        <v>181</v>
      </c>
      <c r="C377" s="349">
        <v>197</v>
      </c>
      <c r="D377" s="350">
        <v>197.28333333333333</v>
      </c>
      <c r="E377" s="350">
        <v>195.71666666666667</v>
      </c>
      <c r="F377" s="350">
        <v>194.43333333333334</v>
      </c>
      <c r="G377" s="350">
        <v>192.86666666666667</v>
      </c>
      <c r="H377" s="350">
        <v>198.56666666666666</v>
      </c>
      <c r="I377" s="350">
        <v>200.13333333333333</v>
      </c>
      <c r="J377" s="350">
        <v>201.41666666666666</v>
      </c>
      <c r="K377" s="349">
        <v>198.85</v>
      </c>
      <c r="L377" s="349">
        <v>196</v>
      </c>
      <c r="M377" s="349">
        <v>123.04164</v>
      </c>
      <c r="N377" s="1"/>
      <c r="O377" s="1"/>
    </row>
    <row r="378" spans="1:15" ht="12.75" customHeight="1">
      <c r="A378" s="30">
        <v>368</v>
      </c>
      <c r="B378" s="378" t="s">
        <v>291</v>
      </c>
      <c r="C378" s="349">
        <v>2913</v>
      </c>
      <c r="D378" s="350">
        <v>2909.25</v>
      </c>
      <c r="E378" s="350">
        <v>2831.3</v>
      </c>
      <c r="F378" s="350">
        <v>2749.6000000000004</v>
      </c>
      <c r="G378" s="350">
        <v>2671.6500000000005</v>
      </c>
      <c r="H378" s="350">
        <v>2990.95</v>
      </c>
      <c r="I378" s="350">
        <v>3068.8999999999996</v>
      </c>
      <c r="J378" s="350">
        <v>3150.5999999999995</v>
      </c>
      <c r="K378" s="349">
        <v>2987.2</v>
      </c>
      <c r="L378" s="349">
        <v>2827.55</v>
      </c>
      <c r="M378" s="349">
        <v>0.63329000000000002</v>
      </c>
      <c r="N378" s="1"/>
      <c r="O378" s="1"/>
    </row>
    <row r="379" spans="1:15" ht="12.75" customHeight="1">
      <c r="A379" s="30">
        <v>369</v>
      </c>
      <c r="B379" s="378" t="s">
        <v>848</v>
      </c>
      <c r="C379" s="349">
        <v>359.15</v>
      </c>
      <c r="D379" s="350">
        <v>363.51666666666665</v>
      </c>
      <c r="E379" s="350">
        <v>351.63333333333333</v>
      </c>
      <c r="F379" s="350">
        <v>344.11666666666667</v>
      </c>
      <c r="G379" s="350">
        <v>332.23333333333335</v>
      </c>
      <c r="H379" s="350">
        <v>371.0333333333333</v>
      </c>
      <c r="I379" s="350">
        <v>382.91666666666663</v>
      </c>
      <c r="J379" s="350">
        <v>390.43333333333328</v>
      </c>
      <c r="K379" s="349">
        <v>375.4</v>
      </c>
      <c r="L379" s="349">
        <v>356</v>
      </c>
      <c r="M379" s="349">
        <v>5.6989000000000001</v>
      </c>
      <c r="N379" s="1"/>
      <c r="O379" s="1"/>
    </row>
    <row r="380" spans="1:15" ht="12.75" customHeight="1">
      <c r="A380" s="30">
        <v>370</v>
      </c>
      <c r="B380" s="378" t="s">
        <v>273</v>
      </c>
      <c r="C380" s="349">
        <v>445.75</v>
      </c>
      <c r="D380" s="350">
        <v>448.43333333333334</v>
      </c>
      <c r="E380" s="350">
        <v>439.86666666666667</v>
      </c>
      <c r="F380" s="350">
        <v>433.98333333333335</v>
      </c>
      <c r="G380" s="350">
        <v>425.41666666666669</v>
      </c>
      <c r="H380" s="350">
        <v>454.31666666666666</v>
      </c>
      <c r="I380" s="350">
        <v>462.88333333333338</v>
      </c>
      <c r="J380" s="350">
        <v>468.76666666666665</v>
      </c>
      <c r="K380" s="349">
        <v>457</v>
      </c>
      <c r="L380" s="349">
        <v>442.55</v>
      </c>
      <c r="M380" s="349">
        <v>5.7608600000000001</v>
      </c>
      <c r="N380" s="1"/>
      <c r="O380" s="1"/>
    </row>
    <row r="381" spans="1:15" ht="12.75" customHeight="1">
      <c r="A381" s="30">
        <v>371</v>
      </c>
      <c r="B381" s="378" t="s">
        <v>478</v>
      </c>
      <c r="C381" s="349">
        <v>662.55</v>
      </c>
      <c r="D381" s="350">
        <v>668.5</v>
      </c>
      <c r="E381" s="350">
        <v>654.04999999999995</v>
      </c>
      <c r="F381" s="350">
        <v>645.54999999999995</v>
      </c>
      <c r="G381" s="350">
        <v>631.09999999999991</v>
      </c>
      <c r="H381" s="350">
        <v>677</v>
      </c>
      <c r="I381" s="350">
        <v>691.45</v>
      </c>
      <c r="J381" s="350">
        <v>699.95</v>
      </c>
      <c r="K381" s="349">
        <v>682.95</v>
      </c>
      <c r="L381" s="349">
        <v>660</v>
      </c>
      <c r="M381" s="349">
        <v>1.15483</v>
      </c>
      <c r="N381" s="1"/>
      <c r="O381" s="1"/>
    </row>
    <row r="382" spans="1:15" ht="12.75" customHeight="1">
      <c r="A382" s="30">
        <v>372</v>
      </c>
      <c r="B382" s="378" t="s">
        <v>479</v>
      </c>
      <c r="C382" s="349">
        <v>119.95</v>
      </c>
      <c r="D382" s="350">
        <v>120.78333333333335</v>
      </c>
      <c r="E382" s="350">
        <v>116.66666666666669</v>
      </c>
      <c r="F382" s="350">
        <v>113.38333333333334</v>
      </c>
      <c r="G382" s="350">
        <v>109.26666666666668</v>
      </c>
      <c r="H382" s="350">
        <v>124.06666666666669</v>
      </c>
      <c r="I382" s="350">
        <v>128.18333333333334</v>
      </c>
      <c r="J382" s="350">
        <v>131.4666666666667</v>
      </c>
      <c r="K382" s="349">
        <v>124.9</v>
      </c>
      <c r="L382" s="349">
        <v>117.5</v>
      </c>
      <c r="M382" s="349">
        <v>2.8148399999999998</v>
      </c>
      <c r="N382" s="1"/>
      <c r="O382" s="1"/>
    </row>
    <row r="383" spans="1:15" ht="12.75" customHeight="1">
      <c r="A383" s="30">
        <v>373</v>
      </c>
      <c r="B383" s="378" t="s">
        <v>183</v>
      </c>
      <c r="C383" s="349">
        <v>1597.8</v>
      </c>
      <c r="D383" s="350">
        <v>1606.8</v>
      </c>
      <c r="E383" s="350">
        <v>1584.1499999999999</v>
      </c>
      <c r="F383" s="350">
        <v>1570.5</v>
      </c>
      <c r="G383" s="350">
        <v>1547.85</v>
      </c>
      <c r="H383" s="350">
        <v>1620.4499999999998</v>
      </c>
      <c r="I383" s="350">
        <v>1643.1</v>
      </c>
      <c r="J383" s="350">
        <v>1656.7499999999998</v>
      </c>
      <c r="K383" s="349">
        <v>1629.45</v>
      </c>
      <c r="L383" s="349">
        <v>1593.15</v>
      </c>
      <c r="M383" s="349">
        <v>4.8884699999999999</v>
      </c>
      <c r="N383" s="1"/>
      <c r="O383" s="1"/>
    </row>
    <row r="384" spans="1:15" ht="12.75" customHeight="1">
      <c r="A384" s="30">
        <v>374</v>
      </c>
      <c r="B384" s="378" t="s">
        <v>481</v>
      </c>
      <c r="C384" s="349">
        <v>599.65</v>
      </c>
      <c r="D384" s="350">
        <v>593.68333333333339</v>
      </c>
      <c r="E384" s="350">
        <v>582.36666666666679</v>
      </c>
      <c r="F384" s="350">
        <v>565.08333333333337</v>
      </c>
      <c r="G384" s="350">
        <v>553.76666666666677</v>
      </c>
      <c r="H384" s="350">
        <v>610.96666666666681</v>
      </c>
      <c r="I384" s="350">
        <v>622.28333333333342</v>
      </c>
      <c r="J384" s="350">
        <v>639.56666666666683</v>
      </c>
      <c r="K384" s="349">
        <v>605</v>
      </c>
      <c r="L384" s="349">
        <v>576.4</v>
      </c>
      <c r="M384" s="349">
        <v>10.723240000000001</v>
      </c>
      <c r="N384" s="1"/>
      <c r="O384" s="1"/>
    </row>
    <row r="385" spans="1:15" ht="12.75" customHeight="1">
      <c r="A385" s="30">
        <v>375</v>
      </c>
      <c r="B385" s="378" t="s">
        <v>483</v>
      </c>
      <c r="C385" s="349">
        <v>969.65</v>
      </c>
      <c r="D385" s="350">
        <v>982</v>
      </c>
      <c r="E385" s="350">
        <v>950.7</v>
      </c>
      <c r="F385" s="350">
        <v>931.75</v>
      </c>
      <c r="G385" s="350">
        <v>900.45</v>
      </c>
      <c r="H385" s="350">
        <v>1000.95</v>
      </c>
      <c r="I385" s="350">
        <v>1032.25</v>
      </c>
      <c r="J385" s="350">
        <v>1051.2</v>
      </c>
      <c r="K385" s="349">
        <v>1013.3</v>
      </c>
      <c r="L385" s="349">
        <v>963.05</v>
      </c>
      <c r="M385" s="349">
        <v>5.0651400000000004</v>
      </c>
      <c r="N385" s="1"/>
      <c r="O385" s="1"/>
    </row>
    <row r="386" spans="1:15" ht="12.75" customHeight="1">
      <c r="A386" s="30">
        <v>376</v>
      </c>
      <c r="B386" s="378" t="s">
        <v>849</v>
      </c>
      <c r="C386" s="349">
        <v>105.55</v>
      </c>
      <c r="D386" s="350">
        <v>105.83333333333333</v>
      </c>
      <c r="E386" s="350">
        <v>104.66666666666666</v>
      </c>
      <c r="F386" s="350">
        <v>103.78333333333333</v>
      </c>
      <c r="G386" s="350">
        <v>102.61666666666666</v>
      </c>
      <c r="H386" s="350">
        <v>106.71666666666665</v>
      </c>
      <c r="I386" s="350">
        <v>107.88333333333331</v>
      </c>
      <c r="J386" s="350">
        <v>108.76666666666665</v>
      </c>
      <c r="K386" s="349">
        <v>107</v>
      </c>
      <c r="L386" s="349">
        <v>104.95</v>
      </c>
      <c r="M386" s="349">
        <v>3.64907</v>
      </c>
      <c r="N386" s="1"/>
      <c r="O386" s="1"/>
    </row>
    <row r="387" spans="1:15" ht="12.75" customHeight="1">
      <c r="A387" s="30">
        <v>377</v>
      </c>
      <c r="B387" s="378" t="s">
        <v>485</v>
      </c>
      <c r="C387" s="349">
        <v>229.8</v>
      </c>
      <c r="D387" s="350">
        <v>231.21666666666667</v>
      </c>
      <c r="E387" s="350">
        <v>227.48333333333335</v>
      </c>
      <c r="F387" s="350">
        <v>225.16666666666669</v>
      </c>
      <c r="G387" s="350">
        <v>221.43333333333337</v>
      </c>
      <c r="H387" s="350">
        <v>233.53333333333333</v>
      </c>
      <c r="I387" s="350">
        <v>237.26666666666662</v>
      </c>
      <c r="J387" s="350">
        <v>239.58333333333331</v>
      </c>
      <c r="K387" s="349">
        <v>234.95</v>
      </c>
      <c r="L387" s="349">
        <v>228.9</v>
      </c>
      <c r="M387" s="349">
        <v>14.758990000000001</v>
      </c>
      <c r="N387" s="1"/>
      <c r="O387" s="1"/>
    </row>
    <row r="388" spans="1:15" ht="12.75" customHeight="1">
      <c r="A388" s="30">
        <v>378</v>
      </c>
      <c r="B388" s="378" t="s">
        <v>486</v>
      </c>
      <c r="C388" s="349">
        <v>824.5</v>
      </c>
      <c r="D388" s="350">
        <v>822.73333333333323</v>
      </c>
      <c r="E388" s="350">
        <v>813.46666666666647</v>
      </c>
      <c r="F388" s="350">
        <v>802.43333333333328</v>
      </c>
      <c r="G388" s="350">
        <v>793.16666666666652</v>
      </c>
      <c r="H388" s="350">
        <v>833.76666666666642</v>
      </c>
      <c r="I388" s="350">
        <v>843.03333333333308</v>
      </c>
      <c r="J388" s="350">
        <v>854.06666666666638</v>
      </c>
      <c r="K388" s="349">
        <v>832</v>
      </c>
      <c r="L388" s="349">
        <v>811.7</v>
      </c>
      <c r="M388" s="349">
        <v>1.6187100000000001</v>
      </c>
      <c r="N388" s="1"/>
      <c r="O388" s="1"/>
    </row>
    <row r="389" spans="1:15" ht="12.75" customHeight="1">
      <c r="A389" s="30">
        <v>379</v>
      </c>
      <c r="B389" s="378" t="s">
        <v>487</v>
      </c>
      <c r="C389" s="349">
        <v>245.95</v>
      </c>
      <c r="D389" s="350">
        <v>246.76666666666665</v>
      </c>
      <c r="E389" s="350">
        <v>243.7833333333333</v>
      </c>
      <c r="F389" s="350">
        <v>241.61666666666665</v>
      </c>
      <c r="G389" s="350">
        <v>238.6333333333333</v>
      </c>
      <c r="H389" s="350">
        <v>248.93333333333331</v>
      </c>
      <c r="I389" s="350">
        <v>251.91666666666666</v>
      </c>
      <c r="J389" s="350">
        <v>254.08333333333331</v>
      </c>
      <c r="K389" s="349">
        <v>249.75</v>
      </c>
      <c r="L389" s="349">
        <v>244.6</v>
      </c>
      <c r="M389" s="349">
        <v>1.3110900000000001</v>
      </c>
      <c r="N389" s="1"/>
      <c r="O389" s="1"/>
    </row>
    <row r="390" spans="1:15" ht="12.75" customHeight="1">
      <c r="A390" s="30">
        <v>380</v>
      </c>
      <c r="B390" s="378" t="s">
        <v>184</v>
      </c>
      <c r="C390" s="349">
        <v>859.65</v>
      </c>
      <c r="D390" s="350">
        <v>859.68333333333339</v>
      </c>
      <c r="E390" s="350">
        <v>851.36666666666679</v>
      </c>
      <c r="F390" s="350">
        <v>843.08333333333337</v>
      </c>
      <c r="G390" s="350">
        <v>834.76666666666677</v>
      </c>
      <c r="H390" s="350">
        <v>867.96666666666681</v>
      </c>
      <c r="I390" s="350">
        <v>876.28333333333342</v>
      </c>
      <c r="J390" s="350">
        <v>884.56666666666683</v>
      </c>
      <c r="K390" s="349">
        <v>868</v>
      </c>
      <c r="L390" s="349">
        <v>851.4</v>
      </c>
      <c r="M390" s="349">
        <v>2.6151399999999998</v>
      </c>
      <c r="N390" s="1"/>
      <c r="O390" s="1"/>
    </row>
    <row r="391" spans="1:15" ht="12.75" customHeight="1">
      <c r="A391" s="30">
        <v>381</v>
      </c>
      <c r="B391" s="378" t="s">
        <v>489</v>
      </c>
      <c r="C391" s="349">
        <v>2113.25</v>
      </c>
      <c r="D391" s="350">
        <v>2125.4333333333334</v>
      </c>
      <c r="E391" s="350">
        <v>2087.8166666666666</v>
      </c>
      <c r="F391" s="350">
        <v>2062.3833333333332</v>
      </c>
      <c r="G391" s="350">
        <v>2024.7666666666664</v>
      </c>
      <c r="H391" s="350">
        <v>2150.8666666666668</v>
      </c>
      <c r="I391" s="350">
        <v>2188.4833333333336</v>
      </c>
      <c r="J391" s="350">
        <v>2213.916666666667</v>
      </c>
      <c r="K391" s="349">
        <v>2163.0500000000002</v>
      </c>
      <c r="L391" s="349">
        <v>2100</v>
      </c>
      <c r="M391" s="349">
        <v>3.1359999999999999E-2</v>
      </c>
      <c r="N391" s="1"/>
      <c r="O391" s="1"/>
    </row>
    <row r="392" spans="1:15" ht="12.75" customHeight="1">
      <c r="A392" s="30">
        <v>382</v>
      </c>
      <c r="B392" s="378" t="s">
        <v>185</v>
      </c>
      <c r="C392" s="349">
        <v>140.35</v>
      </c>
      <c r="D392" s="350">
        <v>141.88333333333335</v>
      </c>
      <c r="E392" s="350">
        <v>138.26666666666671</v>
      </c>
      <c r="F392" s="350">
        <v>136.18333333333337</v>
      </c>
      <c r="G392" s="350">
        <v>132.56666666666672</v>
      </c>
      <c r="H392" s="350">
        <v>143.9666666666667</v>
      </c>
      <c r="I392" s="350">
        <v>147.58333333333331</v>
      </c>
      <c r="J392" s="350">
        <v>149.66666666666669</v>
      </c>
      <c r="K392" s="349">
        <v>145.5</v>
      </c>
      <c r="L392" s="349">
        <v>139.80000000000001</v>
      </c>
      <c r="M392" s="349">
        <v>114.60321999999999</v>
      </c>
      <c r="N392" s="1"/>
      <c r="O392" s="1"/>
    </row>
    <row r="393" spans="1:15" ht="12.75" customHeight="1">
      <c r="A393" s="30">
        <v>383</v>
      </c>
      <c r="B393" s="378" t="s">
        <v>488</v>
      </c>
      <c r="C393" s="349">
        <v>74.55</v>
      </c>
      <c r="D393" s="350">
        <v>75.2</v>
      </c>
      <c r="E393" s="350">
        <v>73.600000000000009</v>
      </c>
      <c r="F393" s="350">
        <v>72.650000000000006</v>
      </c>
      <c r="G393" s="350">
        <v>71.050000000000011</v>
      </c>
      <c r="H393" s="350">
        <v>76.150000000000006</v>
      </c>
      <c r="I393" s="350">
        <v>77.75</v>
      </c>
      <c r="J393" s="350">
        <v>78.7</v>
      </c>
      <c r="K393" s="349">
        <v>76.8</v>
      </c>
      <c r="L393" s="349">
        <v>74.25</v>
      </c>
      <c r="M393" s="349">
        <v>14.59792</v>
      </c>
      <c r="N393" s="1"/>
      <c r="O393" s="1"/>
    </row>
    <row r="394" spans="1:15" ht="12.75" customHeight="1">
      <c r="A394" s="30">
        <v>384</v>
      </c>
      <c r="B394" s="378" t="s">
        <v>186</v>
      </c>
      <c r="C394" s="349">
        <v>126.85</v>
      </c>
      <c r="D394" s="350">
        <v>128.06666666666666</v>
      </c>
      <c r="E394" s="350">
        <v>125.28333333333333</v>
      </c>
      <c r="F394" s="350">
        <v>123.71666666666667</v>
      </c>
      <c r="G394" s="350">
        <v>120.93333333333334</v>
      </c>
      <c r="H394" s="350">
        <v>129.63333333333333</v>
      </c>
      <c r="I394" s="350">
        <v>132.41666666666663</v>
      </c>
      <c r="J394" s="350">
        <v>133.98333333333332</v>
      </c>
      <c r="K394" s="349">
        <v>130.85</v>
      </c>
      <c r="L394" s="349">
        <v>126.5</v>
      </c>
      <c r="M394" s="349">
        <v>43.56129</v>
      </c>
      <c r="N394" s="1"/>
      <c r="O394" s="1"/>
    </row>
    <row r="395" spans="1:15" ht="12.75" customHeight="1">
      <c r="A395" s="30">
        <v>385</v>
      </c>
      <c r="B395" s="378" t="s">
        <v>490</v>
      </c>
      <c r="C395" s="349">
        <v>165</v>
      </c>
      <c r="D395" s="350">
        <v>165.43333333333331</v>
      </c>
      <c r="E395" s="350">
        <v>162.66666666666663</v>
      </c>
      <c r="F395" s="350">
        <v>160.33333333333331</v>
      </c>
      <c r="G395" s="350">
        <v>157.56666666666663</v>
      </c>
      <c r="H395" s="350">
        <v>167.76666666666662</v>
      </c>
      <c r="I395" s="350">
        <v>170.53333333333333</v>
      </c>
      <c r="J395" s="350">
        <v>172.86666666666662</v>
      </c>
      <c r="K395" s="349">
        <v>168.2</v>
      </c>
      <c r="L395" s="349">
        <v>163.1</v>
      </c>
      <c r="M395" s="349">
        <v>31.55406</v>
      </c>
      <c r="N395" s="1"/>
      <c r="O395" s="1"/>
    </row>
    <row r="396" spans="1:15" ht="12.75" customHeight="1">
      <c r="A396" s="30">
        <v>386</v>
      </c>
      <c r="B396" s="378" t="s">
        <v>491</v>
      </c>
      <c r="C396" s="349">
        <v>1279.45</v>
      </c>
      <c r="D396" s="350">
        <v>1280.8666666666666</v>
      </c>
      <c r="E396" s="350">
        <v>1265.2333333333331</v>
      </c>
      <c r="F396" s="350">
        <v>1251.0166666666667</v>
      </c>
      <c r="G396" s="350">
        <v>1235.3833333333332</v>
      </c>
      <c r="H396" s="350">
        <v>1295.083333333333</v>
      </c>
      <c r="I396" s="350">
        <v>1310.7166666666667</v>
      </c>
      <c r="J396" s="350">
        <v>1324.9333333333329</v>
      </c>
      <c r="K396" s="349">
        <v>1296.5</v>
      </c>
      <c r="L396" s="349">
        <v>1266.6500000000001</v>
      </c>
      <c r="M396" s="349">
        <v>1.45452</v>
      </c>
      <c r="N396" s="1"/>
      <c r="O396" s="1"/>
    </row>
    <row r="397" spans="1:15" ht="12.75" customHeight="1">
      <c r="A397" s="30">
        <v>387</v>
      </c>
      <c r="B397" s="378" t="s">
        <v>187</v>
      </c>
      <c r="C397" s="349">
        <v>2443.5</v>
      </c>
      <c r="D397" s="350">
        <v>2436.1333333333332</v>
      </c>
      <c r="E397" s="350">
        <v>2417.3666666666663</v>
      </c>
      <c r="F397" s="350">
        <v>2391.2333333333331</v>
      </c>
      <c r="G397" s="350">
        <v>2372.4666666666662</v>
      </c>
      <c r="H397" s="350">
        <v>2462.2666666666664</v>
      </c>
      <c r="I397" s="350">
        <v>2481.0333333333328</v>
      </c>
      <c r="J397" s="350">
        <v>2507.1666666666665</v>
      </c>
      <c r="K397" s="349">
        <v>2454.9</v>
      </c>
      <c r="L397" s="349">
        <v>2410</v>
      </c>
      <c r="M397" s="349">
        <v>59.317740000000001</v>
      </c>
      <c r="N397" s="1"/>
      <c r="O397" s="1"/>
    </row>
    <row r="398" spans="1:15" ht="12.75" customHeight="1">
      <c r="A398" s="30">
        <v>388</v>
      </c>
      <c r="B398" s="378" t="s">
        <v>850</v>
      </c>
      <c r="C398" s="349">
        <v>555.25</v>
      </c>
      <c r="D398" s="350">
        <v>551.66666666666663</v>
      </c>
      <c r="E398" s="350">
        <v>539.33333333333326</v>
      </c>
      <c r="F398" s="350">
        <v>523.41666666666663</v>
      </c>
      <c r="G398" s="350">
        <v>511.08333333333326</v>
      </c>
      <c r="H398" s="350">
        <v>567.58333333333326</v>
      </c>
      <c r="I398" s="350">
        <v>579.91666666666652</v>
      </c>
      <c r="J398" s="350">
        <v>595.83333333333326</v>
      </c>
      <c r="K398" s="349">
        <v>564</v>
      </c>
      <c r="L398" s="349">
        <v>535.75</v>
      </c>
      <c r="M398" s="349">
        <v>9.0198300000000007</v>
      </c>
      <c r="N398" s="1"/>
      <c r="O398" s="1"/>
    </row>
    <row r="399" spans="1:15" ht="12.75" customHeight="1">
      <c r="A399" s="30">
        <v>389</v>
      </c>
      <c r="B399" s="378" t="s">
        <v>482</v>
      </c>
      <c r="C399" s="349">
        <v>254.65</v>
      </c>
      <c r="D399" s="350">
        <v>255.95000000000002</v>
      </c>
      <c r="E399" s="350">
        <v>252.70000000000005</v>
      </c>
      <c r="F399" s="350">
        <v>250.75000000000003</v>
      </c>
      <c r="G399" s="350">
        <v>247.50000000000006</v>
      </c>
      <c r="H399" s="350">
        <v>257.90000000000003</v>
      </c>
      <c r="I399" s="350">
        <v>261.14999999999998</v>
      </c>
      <c r="J399" s="350">
        <v>263.10000000000002</v>
      </c>
      <c r="K399" s="349">
        <v>259.2</v>
      </c>
      <c r="L399" s="349">
        <v>254</v>
      </c>
      <c r="M399" s="349">
        <v>1.1158600000000001</v>
      </c>
      <c r="N399" s="1"/>
      <c r="O399" s="1"/>
    </row>
    <row r="400" spans="1:15" ht="12.75" customHeight="1">
      <c r="A400" s="30">
        <v>390</v>
      </c>
      <c r="B400" s="378" t="s">
        <v>492</v>
      </c>
      <c r="C400" s="349">
        <v>1052.5999999999999</v>
      </c>
      <c r="D400" s="350">
        <v>1058.1500000000001</v>
      </c>
      <c r="E400" s="350">
        <v>1042.3500000000001</v>
      </c>
      <c r="F400" s="350">
        <v>1032.1000000000001</v>
      </c>
      <c r="G400" s="350">
        <v>1016.3000000000002</v>
      </c>
      <c r="H400" s="350">
        <v>1068.4000000000001</v>
      </c>
      <c r="I400" s="350">
        <v>1084.2000000000003</v>
      </c>
      <c r="J400" s="350">
        <v>1094.45</v>
      </c>
      <c r="K400" s="349">
        <v>1073.95</v>
      </c>
      <c r="L400" s="349">
        <v>1047.9000000000001</v>
      </c>
      <c r="M400" s="349">
        <v>0.49168000000000001</v>
      </c>
      <c r="N400" s="1"/>
      <c r="O400" s="1"/>
    </row>
    <row r="401" spans="1:15" ht="12.75" customHeight="1">
      <c r="A401" s="30">
        <v>391</v>
      </c>
      <c r="B401" s="378" t="s">
        <v>493</v>
      </c>
      <c r="C401" s="349">
        <v>1569.7</v>
      </c>
      <c r="D401" s="350">
        <v>1581.95</v>
      </c>
      <c r="E401" s="350">
        <v>1548.3500000000001</v>
      </c>
      <c r="F401" s="350">
        <v>1527</v>
      </c>
      <c r="G401" s="350">
        <v>1493.4</v>
      </c>
      <c r="H401" s="350">
        <v>1603.3000000000002</v>
      </c>
      <c r="I401" s="350">
        <v>1636.9</v>
      </c>
      <c r="J401" s="350">
        <v>1658.2500000000002</v>
      </c>
      <c r="K401" s="349">
        <v>1615.55</v>
      </c>
      <c r="L401" s="349">
        <v>1560.6</v>
      </c>
      <c r="M401" s="349">
        <v>1.0680400000000001</v>
      </c>
      <c r="N401" s="1"/>
      <c r="O401" s="1"/>
    </row>
    <row r="402" spans="1:15" ht="12.75" customHeight="1">
      <c r="A402" s="30">
        <v>392</v>
      </c>
      <c r="B402" s="378" t="s">
        <v>484</v>
      </c>
      <c r="C402" s="349">
        <v>33.15</v>
      </c>
      <c r="D402" s="350">
        <v>33.43333333333333</v>
      </c>
      <c r="E402" s="350">
        <v>32.566666666666663</v>
      </c>
      <c r="F402" s="350">
        <v>31.983333333333334</v>
      </c>
      <c r="G402" s="350">
        <v>31.116666666666667</v>
      </c>
      <c r="H402" s="350">
        <v>34.016666666666659</v>
      </c>
      <c r="I402" s="350">
        <v>34.883333333333319</v>
      </c>
      <c r="J402" s="350">
        <v>35.466666666666654</v>
      </c>
      <c r="K402" s="349">
        <v>34.299999999999997</v>
      </c>
      <c r="L402" s="349">
        <v>32.85</v>
      </c>
      <c r="M402" s="349">
        <v>24.639379999999999</v>
      </c>
      <c r="N402" s="1"/>
      <c r="O402" s="1"/>
    </row>
    <row r="403" spans="1:15" ht="12.75" customHeight="1">
      <c r="A403" s="30">
        <v>393</v>
      </c>
      <c r="B403" s="378" t="s">
        <v>188</v>
      </c>
      <c r="C403" s="349">
        <v>97.35</v>
      </c>
      <c r="D403" s="350">
        <v>97.916666666666671</v>
      </c>
      <c r="E403" s="350">
        <v>96.433333333333337</v>
      </c>
      <c r="F403" s="350">
        <v>95.516666666666666</v>
      </c>
      <c r="G403" s="350">
        <v>94.033333333333331</v>
      </c>
      <c r="H403" s="350">
        <v>98.833333333333343</v>
      </c>
      <c r="I403" s="350">
        <v>100.31666666666666</v>
      </c>
      <c r="J403" s="350">
        <v>101.23333333333335</v>
      </c>
      <c r="K403" s="349">
        <v>99.4</v>
      </c>
      <c r="L403" s="349">
        <v>97</v>
      </c>
      <c r="M403" s="349">
        <v>175.84772000000001</v>
      </c>
      <c r="N403" s="1"/>
      <c r="O403" s="1"/>
    </row>
    <row r="404" spans="1:15" ht="12.75" customHeight="1">
      <c r="A404" s="30">
        <v>394</v>
      </c>
      <c r="B404" s="378" t="s">
        <v>276</v>
      </c>
      <c r="C404" s="349">
        <v>7295.25</v>
      </c>
      <c r="D404" s="350">
        <v>7298.666666666667</v>
      </c>
      <c r="E404" s="350">
        <v>7251.5833333333339</v>
      </c>
      <c r="F404" s="350">
        <v>7207.916666666667</v>
      </c>
      <c r="G404" s="350">
        <v>7160.8333333333339</v>
      </c>
      <c r="H404" s="350">
        <v>7342.3333333333339</v>
      </c>
      <c r="I404" s="350">
        <v>7389.4166666666679</v>
      </c>
      <c r="J404" s="350">
        <v>7433.0833333333339</v>
      </c>
      <c r="K404" s="349">
        <v>7345.75</v>
      </c>
      <c r="L404" s="349">
        <v>7255</v>
      </c>
      <c r="M404" s="349">
        <v>3.2340000000000001E-2</v>
      </c>
      <c r="N404" s="1"/>
      <c r="O404" s="1"/>
    </row>
    <row r="405" spans="1:15" ht="12.75" customHeight="1">
      <c r="A405" s="30">
        <v>395</v>
      </c>
      <c r="B405" s="378" t="s">
        <v>275</v>
      </c>
      <c r="C405" s="349">
        <v>831.7</v>
      </c>
      <c r="D405" s="350">
        <v>832.81666666666661</v>
      </c>
      <c r="E405" s="350">
        <v>824.68333333333317</v>
      </c>
      <c r="F405" s="350">
        <v>817.66666666666652</v>
      </c>
      <c r="G405" s="350">
        <v>809.53333333333308</v>
      </c>
      <c r="H405" s="350">
        <v>839.83333333333326</v>
      </c>
      <c r="I405" s="350">
        <v>847.9666666666667</v>
      </c>
      <c r="J405" s="350">
        <v>854.98333333333335</v>
      </c>
      <c r="K405" s="349">
        <v>840.95</v>
      </c>
      <c r="L405" s="349">
        <v>825.8</v>
      </c>
      <c r="M405" s="349">
        <v>8.49437</v>
      </c>
      <c r="N405" s="1"/>
      <c r="O405" s="1"/>
    </row>
    <row r="406" spans="1:15" ht="12.75" customHeight="1">
      <c r="A406" s="30">
        <v>396</v>
      </c>
      <c r="B406" s="378" t="s">
        <v>189</v>
      </c>
      <c r="C406" s="349">
        <v>1126.3499999999999</v>
      </c>
      <c r="D406" s="350">
        <v>1123.7</v>
      </c>
      <c r="E406" s="350">
        <v>1114.5500000000002</v>
      </c>
      <c r="F406" s="350">
        <v>1102.7500000000002</v>
      </c>
      <c r="G406" s="350">
        <v>1093.6000000000004</v>
      </c>
      <c r="H406" s="350">
        <v>1135.5</v>
      </c>
      <c r="I406" s="350">
        <v>1144.6500000000001</v>
      </c>
      <c r="J406" s="350">
        <v>1156.4499999999998</v>
      </c>
      <c r="K406" s="349">
        <v>1132.8499999999999</v>
      </c>
      <c r="L406" s="349">
        <v>1111.9000000000001</v>
      </c>
      <c r="M406" s="349">
        <v>11.828620000000001</v>
      </c>
      <c r="N406" s="1"/>
      <c r="O406" s="1"/>
    </row>
    <row r="407" spans="1:15" ht="12.75" customHeight="1">
      <c r="A407" s="30">
        <v>397</v>
      </c>
      <c r="B407" s="378" t="s">
        <v>190</v>
      </c>
      <c r="C407" s="349">
        <v>512.95000000000005</v>
      </c>
      <c r="D407" s="350">
        <v>514.69999999999993</v>
      </c>
      <c r="E407" s="350">
        <v>509.39999999999986</v>
      </c>
      <c r="F407" s="350">
        <v>505.84999999999991</v>
      </c>
      <c r="G407" s="350">
        <v>500.54999999999984</v>
      </c>
      <c r="H407" s="350">
        <v>518.24999999999989</v>
      </c>
      <c r="I407" s="350">
        <v>523.54999999999984</v>
      </c>
      <c r="J407" s="350">
        <v>527.09999999999991</v>
      </c>
      <c r="K407" s="349">
        <v>520</v>
      </c>
      <c r="L407" s="349">
        <v>511.15</v>
      </c>
      <c r="M407" s="349">
        <v>164.08356000000001</v>
      </c>
      <c r="N407" s="1"/>
      <c r="O407" s="1"/>
    </row>
    <row r="408" spans="1:15" ht="12.75" customHeight="1">
      <c r="A408" s="30">
        <v>398</v>
      </c>
      <c r="B408" s="378" t="s">
        <v>497</v>
      </c>
      <c r="C408" s="349">
        <v>1786.25</v>
      </c>
      <c r="D408" s="350">
        <v>1769.6333333333332</v>
      </c>
      <c r="E408" s="350">
        <v>1690.2666666666664</v>
      </c>
      <c r="F408" s="350">
        <v>1594.2833333333333</v>
      </c>
      <c r="G408" s="350">
        <v>1514.9166666666665</v>
      </c>
      <c r="H408" s="350">
        <v>1865.6166666666663</v>
      </c>
      <c r="I408" s="350">
        <v>1944.9833333333331</v>
      </c>
      <c r="J408" s="350">
        <v>2040.9666666666662</v>
      </c>
      <c r="K408" s="349">
        <v>1849</v>
      </c>
      <c r="L408" s="349">
        <v>1673.65</v>
      </c>
      <c r="M408" s="349">
        <v>7.7828499999999998</v>
      </c>
      <c r="N408" s="1"/>
      <c r="O408" s="1"/>
    </row>
    <row r="409" spans="1:15" ht="12.75" customHeight="1">
      <c r="A409" s="30">
        <v>399</v>
      </c>
      <c r="B409" s="378" t="s">
        <v>498</v>
      </c>
      <c r="C409" s="349">
        <v>125.85</v>
      </c>
      <c r="D409" s="350">
        <v>128.03333333333333</v>
      </c>
      <c r="E409" s="350">
        <v>123.06666666666666</v>
      </c>
      <c r="F409" s="350">
        <v>120.28333333333333</v>
      </c>
      <c r="G409" s="350">
        <v>115.31666666666666</v>
      </c>
      <c r="H409" s="350">
        <v>130.81666666666666</v>
      </c>
      <c r="I409" s="350">
        <v>135.7833333333333</v>
      </c>
      <c r="J409" s="350">
        <v>138.56666666666666</v>
      </c>
      <c r="K409" s="349">
        <v>133</v>
      </c>
      <c r="L409" s="349">
        <v>125.25</v>
      </c>
      <c r="M409" s="349">
        <v>36.330770000000001</v>
      </c>
      <c r="N409" s="1"/>
      <c r="O409" s="1"/>
    </row>
    <row r="410" spans="1:15" ht="12.75" customHeight="1">
      <c r="A410" s="30">
        <v>400</v>
      </c>
      <c r="B410" s="378" t="s">
        <v>503</v>
      </c>
      <c r="C410" s="349">
        <v>120.35</v>
      </c>
      <c r="D410" s="350">
        <v>121.41666666666667</v>
      </c>
      <c r="E410" s="350">
        <v>118.93333333333334</v>
      </c>
      <c r="F410" s="350">
        <v>117.51666666666667</v>
      </c>
      <c r="G410" s="350">
        <v>115.03333333333333</v>
      </c>
      <c r="H410" s="350">
        <v>122.83333333333334</v>
      </c>
      <c r="I410" s="350">
        <v>125.31666666666666</v>
      </c>
      <c r="J410" s="350">
        <v>126.73333333333335</v>
      </c>
      <c r="K410" s="349">
        <v>123.9</v>
      </c>
      <c r="L410" s="349">
        <v>120</v>
      </c>
      <c r="M410" s="349">
        <v>6.1219799999999998</v>
      </c>
      <c r="N410" s="1"/>
      <c r="O410" s="1"/>
    </row>
    <row r="411" spans="1:15" ht="12.75" customHeight="1">
      <c r="A411" s="30">
        <v>401</v>
      </c>
      <c r="B411" s="378" t="s">
        <v>499</v>
      </c>
      <c r="C411" s="349">
        <v>155.05000000000001</v>
      </c>
      <c r="D411" s="350">
        <v>156.46666666666667</v>
      </c>
      <c r="E411" s="350">
        <v>152.18333333333334</v>
      </c>
      <c r="F411" s="350">
        <v>149.31666666666666</v>
      </c>
      <c r="G411" s="350">
        <v>145.03333333333333</v>
      </c>
      <c r="H411" s="350">
        <v>159.33333333333334</v>
      </c>
      <c r="I411" s="350">
        <v>163.6166666666667</v>
      </c>
      <c r="J411" s="350">
        <v>166.48333333333335</v>
      </c>
      <c r="K411" s="349">
        <v>160.75</v>
      </c>
      <c r="L411" s="349">
        <v>153.6</v>
      </c>
      <c r="M411" s="349">
        <v>8.5376499999999993</v>
      </c>
      <c r="N411" s="1"/>
      <c r="O411" s="1"/>
    </row>
    <row r="412" spans="1:15" ht="12.75" customHeight="1">
      <c r="A412" s="30">
        <v>402</v>
      </c>
      <c r="B412" s="378" t="s">
        <v>501</v>
      </c>
      <c r="C412" s="349">
        <v>3217.45</v>
      </c>
      <c r="D412" s="350">
        <v>3235.4833333333336</v>
      </c>
      <c r="E412" s="350">
        <v>3170.9666666666672</v>
      </c>
      <c r="F412" s="350">
        <v>3124.4833333333336</v>
      </c>
      <c r="G412" s="350">
        <v>3059.9666666666672</v>
      </c>
      <c r="H412" s="350">
        <v>3281.9666666666672</v>
      </c>
      <c r="I412" s="350">
        <v>3346.4833333333336</v>
      </c>
      <c r="J412" s="350">
        <v>3392.9666666666672</v>
      </c>
      <c r="K412" s="349">
        <v>3300</v>
      </c>
      <c r="L412" s="349">
        <v>3189</v>
      </c>
      <c r="M412" s="349">
        <v>0.20863000000000001</v>
      </c>
      <c r="N412" s="1"/>
      <c r="O412" s="1"/>
    </row>
    <row r="413" spans="1:15" ht="12.75" customHeight="1">
      <c r="A413" s="30">
        <v>403</v>
      </c>
      <c r="B413" s="378" t="s">
        <v>500</v>
      </c>
      <c r="C413" s="349">
        <v>549.79999999999995</v>
      </c>
      <c r="D413" s="350">
        <v>554.94999999999993</v>
      </c>
      <c r="E413" s="350">
        <v>536.99999999999989</v>
      </c>
      <c r="F413" s="350">
        <v>524.19999999999993</v>
      </c>
      <c r="G413" s="350">
        <v>506.24999999999989</v>
      </c>
      <c r="H413" s="350">
        <v>567.74999999999989</v>
      </c>
      <c r="I413" s="350">
        <v>585.69999999999993</v>
      </c>
      <c r="J413" s="350">
        <v>598.49999999999989</v>
      </c>
      <c r="K413" s="349">
        <v>572.9</v>
      </c>
      <c r="L413" s="349">
        <v>542.15</v>
      </c>
      <c r="M413" s="349">
        <v>1.06613</v>
      </c>
      <c r="N413" s="1"/>
      <c r="O413" s="1"/>
    </row>
    <row r="414" spans="1:15" ht="12.75" customHeight="1">
      <c r="A414" s="30">
        <v>404</v>
      </c>
      <c r="B414" s="378" t="s">
        <v>502</v>
      </c>
      <c r="C414" s="349">
        <v>470.65</v>
      </c>
      <c r="D414" s="350">
        <v>472.2833333333333</v>
      </c>
      <c r="E414" s="350">
        <v>465.11666666666662</v>
      </c>
      <c r="F414" s="350">
        <v>459.58333333333331</v>
      </c>
      <c r="G414" s="350">
        <v>452.41666666666663</v>
      </c>
      <c r="H414" s="350">
        <v>477.81666666666661</v>
      </c>
      <c r="I414" s="350">
        <v>484.98333333333335</v>
      </c>
      <c r="J414" s="350">
        <v>490.51666666666659</v>
      </c>
      <c r="K414" s="349">
        <v>479.45</v>
      </c>
      <c r="L414" s="349">
        <v>466.75</v>
      </c>
      <c r="M414" s="349">
        <v>0.49104999999999999</v>
      </c>
      <c r="N414" s="1"/>
      <c r="O414" s="1"/>
    </row>
    <row r="415" spans="1:15" ht="12.75" customHeight="1">
      <c r="A415" s="30">
        <v>405</v>
      </c>
      <c r="B415" s="378" t="s">
        <v>191</v>
      </c>
      <c r="C415" s="349">
        <v>24723.85</v>
      </c>
      <c r="D415" s="350">
        <v>24830.95</v>
      </c>
      <c r="E415" s="350">
        <v>24472.15</v>
      </c>
      <c r="F415" s="350">
        <v>24220.45</v>
      </c>
      <c r="G415" s="350">
        <v>23861.65</v>
      </c>
      <c r="H415" s="350">
        <v>25082.65</v>
      </c>
      <c r="I415" s="350">
        <v>25441.449999999997</v>
      </c>
      <c r="J415" s="350">
        <v>25693.15</v>
      </c>
      <c r="K415" s="349">
        <v>25189.75</v>
      </c>
      <c r="L415" s="349">
        <v>24579.25</v>
      </c>
      <c r="M415" s="349">
        <v>0.30441000000000001</v>
      </c>
      <c r="N415" s="1"/>
      <c r="O415" s="1"/>
    </row>
    <row r="416" spans="1:15" ht="12.75" customHeight="1">
      <c r="A416" s="30">
        <v>406</v>
      </c>
      <c r="B416" s="378" t="s">
        <v>504</v>
      </c>
      <c r="C416" s="349">
        <v>1823.75</v>
      </c>
      <c r="D416" s="350">
        <v>1802.6833333333334</v>
      </c>
      <c r="E416" s="350">
        <v>1768.0666666666668</v>
      </c>
      <c r="F416" s="350">
        <v>1712.3833333333334</v>
      </c>
      <c r="G416" s="350">
        <v>1677.7666666666669</v>
      </c>
      <c r="H416" s="350">
        <v>1858.3666666666668</v>
      </c>
      <c r="I416" s="350">
        <v>1892.9833333333336</v>
      </c>
      <c r="J416" s="350">
        <v>1948.6666666666667</v>
      </c>
      <c r="K416" s="349">
        <v>1837.3</v>
      </c>
      <c r="L416" s="349">
        <v>1747</v>
      </c>
      <c r="M416" s="349">
        <v>1.47106</v>
      </c>
      <c r="N416" s="1"/>
      <c r="O416" s="1"/>
    </row>
    <row r="417" spans="1:15" ht="12.75" customHeight="1">
      <c r="A417" s="30">
        <v>407</v>
      </c>
      <c r="B417" s="378" t="s">
        <v>192</v>
      </c>
      <c r="C417" s="349">
        <v>2449.75</v>
      </c>
      <c r="D417" s="350">
        <v>2439.25</v>
      </c>
      <c r="E417" s="350">
        <v>2405.5</v>
      </c>
      <c r="F417" s="350">
        <v>2361.25</v>
      </c>
      <c r="G417" s="350">
        <v>2327.5</v>
      </c>
      <c r="H417" s="350">
        <v>2483.5</v>
      </c>
      <c r="I417" s="350">
        <v>2517.25</v>
      </c>
      <c r="J417" s="350">
        <v>2561.5</v>
      </c>
      <c r="K417" s="349">
        <v>2473</v>
      </c>
      <c r="L417" s="349">
        <v>2395</v>
      </c>
      <c r="M417" s="349">
        <v>5.1445800000000004</v>
      </c>
      <c r="N417" s="1"/>
      <c r="O417" s="1"/>
    </row>
    <row r="418" spans="1:15" ht="12.75" customHeight="1">
      <c r="A418" s="30">
        <v>408</v>
      </c>
      <c r="B418" s="378" t="s">
        <v>494</v>
      </c>
      <c r="C418" s="349">
        <v>496.1</v>
      </c>
      <c r="D418" s="350">
        <v>500.2166666666667</v>
      </c>
      <c r="E418" s="350">
        <v>487.08333333333337</v>
      </c>
      <c r="F418" s="350">
        <v>478.06666666666666</v>
      </c>
      <c r="G418" s="350">
        <v>464.93333333333334</v>
      </c>
      <c r="H418" s="350">
        <v>509.23333333333341</v>
      </c>
      <c r="I418" s="350">
        <v>522.36666666666679</v>
      </c>
      <c r="J418" s="350">
        <v>531.38333333333344</v>
      </c>
      <c r="K418" s="349">
        <v>513.35</v>
      </c>
      <c r="L418" s="349">
        <v>491.2</v>
      </c>
      <c r="M418" s="349">
        <v>0.61985000000000001</v>
      </c>
      <c r="N418" s="1"/>
      <c r="O418" s="1"/>
    </row>
    <row r="419" spans="1:15" ht="12.75" customHeight="1">
      <c r="A419" s="30">
        <v>409</v>
      </c>
      <c r="B419" s="378" t="s">
        <v>495</v>
      </c>
      <c r="C419" s="349">
        <v>30.45</v>
      </c>
      <c r="D419" s="350">
        <v>30.45</v>
      </c>
      <c r="E419" s="350">
        <v>30.15</v>
      </c>
      <c r="F419" s="350">
        <v>29.849999999999998</v>
      </c>
      <c r="G419" s="350">
        <v>29.549999999999997</v>
      </c>
      <c r="H419" s="350">
        <v>30.75</v>
      </c>
      <c r="I419" s="350">
        <v>31.050000000000004</v>
      </c>
      <c r="J419" s="350">
        <v>31.35</v>
      </c>
      <c r="K419" s="349">
        <v>30.75</v>
      </c>
      <c r="L419" s="349">
        <v>30.15</v>
      </c>
      <c r="M419" s="349">
        <v>16.91639</v>
      </c>
      <c r="N419" s="1"/>
      <c r="O419" s="1"/>
    </row>
    <row r="420" spans="1:15" ht="12.75" customHeight="1">
      <c r="A420" s="30">
        <v>410</v>
      </c>
      <c r="B420" s="378" t="s">
        <v>496</v>
      </c>
      <c r="C420" s="349">
        <v>3426.9</v>
      </c>
      <c r="D420" s="350">
        <v>3454.6333333333332</v>
      </c>
      <c r="E420" s="350">
        <v>3367.2666666666664</v>
      </c>
      <c r="F420" s="350">
        <v>3307.6333333333332</v>
      </c>
      <c r="G420" s="350">
        <v>3220.2666666666664</v>
      </c>
      <c r="H420" s="350">
        <v>3514.2666666666664</v>
      </c>
      <c r="I420" s="350">
        <v>3601.6333333333332</v>
      </c>
      <c r="J420" s="350">
        <v>3661.2666666666664</v>
      </c>
      <c r="K420" s="349">
        <v>3542</v>
      </c>
      <c r="L420" s="349">
        <v>3395</v>
      </c>
      <c r="M420" s="349">
        <v>0.49041000000000001</v>
      </c>
      <c r="N420" s="1"/>
      <c r="O420" s="1"/>
    </row>
    <row r="421" spans="1:15" ht="12.75" customHeight="1">
      <c r="A421" s="30">
        <v>411</v>
      </c>
      <c r="B421" s="378" t="s">
        <v>505</v>
      </c>
      <c r="C421" s="349">
        <v>789</v>
      </c>
      <c r="D421" s="350">
        <v>796.5</v>
      </c>
      <c r="E421" s="350">
        <v>772.5</v>
      </c>
      <c r="F421" s="350">
        <v>756</v>
      </c>
      <c r="G421" s="350">
        <v>732</v>
      </c>
      <c r="H421" s="350">
        <v>813</v>
      </c>
      <c r="I421" s="350">
        <v>837</v>
      </c>
      <c r="J421" s="350">
        <v>853.5</v>
      </c>
      <c r="K421" s="349">
        <v>820.5</v>
      </c>
      <c r="L421" s="349">
        <v>780</v>
      </c>
      <c r="M421" s="349">
        <v>2.6236100000000002</v>
      </c>
      <c r="N421" s="1"/>
      <c r="O421" s="1"/>
    </row>
    <row r="422" spans="1:15" ht="12.75" customHeight="1">
      <c r="A422" s="30">
        <v>412</v>
      </c>
      <c r="B422" s="378" t="s">
        <v>507</v>
      </c>
      <c r="C422" s="349">
        <v>736</v>
      </c>
      <c r="D422" s="350">
        <v>713</v>
      </c>
      <c r="E422" s="350">
        <v>690</v>
      </c>
      <c r="F422" s="350">
        <v>644</v>
      </c>
      <c r="G422" s="350">
        <v>621</v>
      </c>
      <c r="H422" s="350">
        <v>759</v>
      </c>
      <c r="I422" s="350">
        <v>782</v>
      </c>
      <c r="J422" s="350">
        <v>828</v>
      </c>
      <c r="K422" s="349">
        <v>736</v>
      </c>
      <c r="L422" s="349">
        <v>667</v>
      </c>
      <c r="M422" s="349">
        <v>6.4098300000000004</v>
      </c>
      <c r="N422" s="1"/>
      <c r="O422" s="1"/>
    </row>
    <row r="423" spans="1:15" ht="12.75" customHeight="1">
      <c r="A423" s="30">
        <v>413</v>
      </c>
      <c r="B423" s="378" t="s">
        <v>506</v>
      </c>
      <c r="C423" s="349">
        <v>2311.25</v>
      </c>
      <c r="D423" s="350">
        <v>2307.4</v>
      </c>
      <c r="E423" s="350">
        <v>2274.8500000000004</v>
      </c>
      <c r="F423" s="350">
        <v>2238.4500000000003</v>
      </c>
      <c r="G423" s="350">
        <v>2205.9000000000005</v>
      </c>
      <c r="H423" s="350">
        <v>2343.8000000000002</v>
      </c>
      <c r="I423" s="350">
        <v>2376.3500000000004</v>
      </c>
      <c r="J423" s="350">
        <v>2412.75</v>
      </c>
      <c r="K423" s="349">
        <v>2339.9499999999998</v>
      </c>
      <c r="L423" s="349">
        <v>2271</v>
      </c>
      <c r="M423" s="349">
        <v>0.46966000000000002</v>
      </c>
      <c r="N423" s="1"/>
      <c r="O423" s="1"/>
    </row>
    <row r="424" spans="1:15" ht="12.75" customHeight="1">
      <c r="A424" s="30">
        <v>414</v>
      </c>
      <c r="B424" s="378" t="s">
        <v>508</v>
      </c>
      <c r="C424" s="349">
        <v>776.8</v>
      </c>
      <c r="D424" s="350">
        <v>780.7833333333333</v>
      </c>
      <c r="E424" s="350">
        <v>766.01666666666665</v>
      </c>
      <c r="F424" s="350">
        <v>755.23333333333335</v>
      </c>
      <c r="G424" s="350">
        <v>740.4666666666667</v>
      </c>
      <c r="H424" s="350">
        <v>791.56666666666661</v>
      </c>
      <c r="I424" s="350">
        <v>806.33333333333326</v>
      </c>
      <c r="J424" s="350">
        <v>817.11666666666656</v>
      </c>
      <c r="K424" s="349">
        <v>795.55</v>
      </c>
      <c r="L424" s="349">
        <v>770</v>
      </c>
      <c r="M424" s="349">
        <v>1.8512500000000001</v>
      </c>
      <c r="N424" s="1"/>
      <c r="O424" s="1"/>
    </row>
    <row r="425" spans="1:15" ht="12.75" customHeight="1">
      <c r="A425" s="30">
        <v>415</v>
      </c>
      <c r="B425" s="378" t="s">
        <v>509</v>
      </c>
      <c r="C425" s="349">
        <v>402.75</v>
      </c>
      <c r="D425" s="350">
        <v>407.90000000000003</v>
      </c>
      <c r="E425" s="350">
        <v>394.85000000000008</v>
      </c>
      <c r="F425" s="350">
        <v>386.95000000000005</v>
      </c>
      <c r="G425" s="350">
        <v>373.90000000000009</v>
      </c>
      <c r="H425" s="350">
        <v>415.80000000000007</v>
      </c>
      <c r="I425" s="350">
        <v>428.85</v>
      </c>
      <c r="J425" s="350">
        <v>436.75000000000006</v>
      </c>
      <c r="K425" s="349">
        <v>420.95</v>
      </c>
      <c r="L425" s="349">
        <v>400</v>
      </c>
      <c r="M425" s="349">
        <v>2.4451000000000001</v>
      </c>
      <c r="N425" s="1"/>
      <c r="O425" s="1"/>
    </row>
    <row r="426" spans="1:15" ht="12.75" customHeight="1">
      <c r="A426" s="30">
        <v>416</v>
      </c>
      <c r="B426" s="378" t="s">
        <v>517</v>
      </c>
      <c r="C426" s="349">
        <v>309.14999999999998</v>
      </c>
      <c r="D426" s="350">
        <v>311.90000000000003</v>
      </c>
      <c r="E426" s="350">
        <v>304.20000000000005</v>
      </c>
      <c r="F426" s="350">
        <v>299.25</v>
      </c>
      <c r="G426" s="350">
        <v>291.55</v>
      </c>
      <c r="H426" s="350">
        <v>316.85000000000008</v>
      </c>
      <c r="I426" s="350">
        <v>324.55</v>
      </c>
      <c r="J426" s="350">
        <v>329.50000000000011</v>
      </c>
      <c r="K426" s="349">
        <v>319.60000000000002</v>
      </c>
      <c r="L426" s="349">
        <v>306.95</v>
      </c>
      <c r="M426" s="349">
        <v>2.4152999999999998</v>
      </c>
      <c r="N426" s="1"/>
      <c r="O426" s="1"/>
    </row>
    <row r="427" spans="1:15" ht="12.75" customHeight="1">
      <c r="A427" s="30">
        <v>417</v>
      </c>
      <c r="B427" s="378" t="s">
        <v>510</v>
      </c>
      <c r="C427" s="349">
        <v>62.7</v>
      </c>
      <c r="D427" s="350">
        <v>63.083333333333336</v>
      </c>
      <c r="E427" s="350">
        <v>61.866666666666674</v>
      </c>
      <c r="F427" s="350">
        <v>61.033333333333339</v>
      </c>
      <c r="G427" s="350">
        <v>59.816666666666677</v>
      </c>
      <c r="H427" s="350">
        <v>63.916666666666671</v>
      </c>
      <c r="I427" s="350">
        <v>65.133333333333326</v>
      </c>
      <c r="J427" s="350">
        <v>65.966666666666669</v>
      </c>
      <c r="K427" s="349">
        <v>64.3</v>
      </c>
      <c r="L427" s="349">
        <v>62.25</v>
      </c>
      <c r="M427" s="349">
        <v>19.738900000000001</v>
      </c>
      <c r="N427" s="1"/>
      <c r="O427" s="1"/>
    </row>
    <row r="428" spans="1:15" ht="12.75" customHeight="1">
      <c r="A428" s="30">
        <v>418</v>
      </c>
      <c r="B428" s="378" t="s">
        <v>193</v>
      </c>
      <c r="C428" s="349">
        <v>2432.8000000000002</v>
      </c>
      <c r="D428" s="350">
        <v>2451.1333333333337</v>
      </c>
      <c r="E428" s="350">
        <v>2406.3666666666672</v>
      </c>
      <c r="F428" s="350">
        <v>2379.9333333333334</v>
      </c>
      <c r="G428" s="350">
        <v>2335.166666666667</v>
      </c>
      <c r="H428" s="350">
        <v>2477.5666666666675</v>
      </c>
      <c r="I428" s="350">
        <v>2522.3333333333339</v>
      </c>
      <c r="J428" s="350">
        <v>2548.7666666666678</v>
      </c>
      <c r="K428" s="349">
        <v>2495.9</v>
      </c>
      <c r="L428" s="349">
        <v>2424.6999999999998</v>
      </c>
      <c r="M428" s="349">
        <v>4.4660599999999997</v>
      </c>
      <c r="N428" s="1"/>
      <c r="O428" s="1"/>
    </row>
    <row r="429" spans="1:15" ht="12.75" customHeight="1">
      <c r="A429" s="30">
        <v>419</v>
      </c>
      <c r="B429" s="378" t="s">
        <v>194</v>
      </c>
      <c r="C429" s="349">
        <v>1277.45</v>
      </c>
      <c r="D429" s="350">
        <v>1263.0666666666668</v>
      </c>
      <c r="E429" s="350">
        <v>1243.7833333333338</v>
      </c>
      <c r="F429" s="350">
        <v>1210.116666666667</v>
      </c>
      <c r="G429" s="350">
        <v>1190.8333333333339</v>
      </c>
      <c r="H429" s="350">
        <v>1296.7333333333336</v>
      </c>
      <c r="I429" s="350">
        <v>1316.0166666666669</v>
      </c>
      <c r="J429" s="350">
        <v>1349.6833333333334</v>
      </c>
      <c r="K429" s="349">
        <v>1282.3499999999999</v>
      </c>
      <c r="L429" s="349">
        <v>1229.4000000000001</v>
      </c>
      <c r="M429" s="349">
        <v>22.192319999999999</v>
      </c>
      <c r="N429" s="1"/>
      <c r="O429" s="1"/>
    </row>
    <row r="430" spans="1:15" ht="12.75" customHeight="1">
      <c r="A430" s="30">
        <v>420</v>
      </c>
      <c r="B430" s="378" t="s">
        <v>514</v>
      </c>
      <c r="C430" s="349">
        <v>371.3</v>
      </c>
      <c r="D430" s="350">
        <v>371.75</v>
      </c>
      <c r="E430" s="350">
        <v>367.55</v>
      </c>
      <c r="F430" s="350">
        <v>363.8</v>
      </c>
      <c r="G430" s="350">
        <v>359.6</v>
      </c>
      <c r="H430" s="350">
        <v>375.5</v>
      </c>
      <c r="I430" s="350">
        <v>379.70000000000005</v>
      </c>
      <c r="J430" s="350">
        <v>383.45</v>
      </c>
      <c r="K430" s="349">
        <v>375.95</v>
      </c>
      <c r="L430" s="349">
        <v>368</v>
      </c>
      <c r="M430" s="349">
        <v>4.79331</v>
      </c>
      <c r="N430" s="1"/>
      <c r="O430" s="1"/>
    </row>
    <row r="431" spans="1:15" ht="12.75" customHeight="1">
      <c r="A431" s="30">
        <v>421</v>
      </c>
      <c r="B431" s="378" t="s">
        <v>511</v>
      </c>
      <c r="C431" s="349">
        <v>93.2</v>
      </c>
      <c r="D431" s="350">
        <v>93.883333333333326</v>
      </c>
      <c r="E431" s="350">
        <v>91.766666666666652</v>
      </c>
      <c r="F431" s="350">
        <v>90.333333333333329</v>
      </c>
      <c r="G431" s="350">
        <v>88.216666666666654</v>
      </c>
      <c r="H431" s="350">
        <v>95.316666666666649</v>
      </c>
      <c r="I431" s="350">
        <v>97.433333333333323</v>
      </c>
      <c r="J431" s="350">
        <v>98.866666666666646</v>
      </c>
      <c r="K431" s="349">
        <v>96</v>
      </c>
      <c r="L431" s="349">
        <v>92.45</v>
      </c>
      <c r="M431" s="349">
        <v>3.0946400000000001</v>
      </c>
      <c r="N431" s="1"/>
      <c r="O431" s="1"/>
    </row>
    <row r="432" spans="1:15" ht="12.75" customHeight="1">
      <c r="A432" s="30">
        <v>422</v>
      </c>
      <c r="B432" s="378" t="s">
        <v>513</v>
      </c>
      <c r="C432" s="349">
        <v>199.3</v>
      </c>
      <c r="D432" s="350">
        <v>201.03333333333333</v>
      </c>
      <c r="E432" s="350">
        <v>196.51666666666665</v>
      </c>
      <c r="F432" s="350">
        <v>193.73333333333332</v>
      </c>
      <c r="G432" s="350">
        <v>189.21666666666664</v>
      </c>
      <c r="H432" s="350">
        <v>203.81666666666666</v>
      </c>
      <c r="I432" s="350">
        <v>208.33333333333337</v>
      </c>
      <c r="J432" s="350">
        <v>211.11666666666667</v>
      </c>
      <c r="K432" s="349">
        <v>205.55</v>
      </c>
      <c r="L432" s="349">
        <v>198.25</v>
      </c>
      <c r="M432" s="349">
        <v>4.2713200000000002</v>
      </c>
      <c r="N432" s="1"/>
      <c r="O432" s="1"/>
    </row>
    <row r="433" spans="1:15" ht="12.75" customHeight="1">
      <c r="A433" s="30">
        <v>423</v>
      </c>
      <c r="B433" s="378" t="s">
        <v>515</v>
      </c>
      <c r="C433" s="349">
        <v>570.45000000000005</v>
      </c>
      <c r="D433" s="350">
        <v>569.18333333333328</v>
      </c>
      <c r="E433" s="350">
        <v>563.46666666666658</v>
      </c>
      <c r="F433" s="350">
        <v>556.48333333333335</v>
      </c>
      <c r="G433" s="350">
        <v>550.76666666666665</v>
      </c>
      <c r="H433" s="350">
        <v>576.16666666666652</v>
      </c>
      <c r="I433" s="350">
        <v>581.88333333333321</v>
      </c>
      <c r="J433" s="350">
        <v>588.86666666666645</v>
      </c>
      <c r="K433" s="349">
        <v>574.9</v>
      </c>
      <c r="L433" s="349">
        <v>562.20000000000005</v>
      </c>
      <c r="M433" s="349">
        <v>0.48166999999999999</v>
      </c>
      <c r="N433" s="1"/>
      <c r="O433" s="1"/>
    </row>
    <row r="434" spans="1:15" ht="12.75" customHeight="1">
      <c r="A434" s="30">
        <v>424</v>
      </c>
      <c r="B434" s="378" t="s">
        <v>516</v>
      </c>
      <c r="C434" s="349">
        <v>382.6</v>
      </c>
      <c r="D434" s="350">
        <v>385.5333333333333</v>
      </c>
      <c r="E434" s="350">
        <v>379.06666666666661</v>
      </c>
      <c r="F434" s="350">
        <v>375.5333333333333</v>
      </c>
      <c r="G434" s="350">
        <v>369.06666666666661</v>
      </c>
      <c r="H434" s="350">
        <v>389.06666666666661</v>
      </c>
      <c r="I434" s="350">
        <v>395.5333333333333</v>
      </c>
      <c r="J434" s="350">
        <v>399.06666666666661</v>
      </c>
      <c r="K434" s="349">
        <v>392</v>
      </c>
      <c r="L434" s="349">
        <v>382</v>
      </c>
      <c r="M434" s="349">
        <v>1.0943499999999999</v>
      </c>
      <c r="N434" s="1"/>
      <c r="O434" s="1"/>
    </row>
    <row r="435" spans="1:15" ht="12.75" customHeight="1">
      <c r="A435" s="30">
        <v>425</v>
      </c>
      <c r="B435" s="378" t="s">
        <v>518</v>
      </c>
      <c r="C435" s="349">
        <v>2122.4</v>
      </c>
      <c r="D435" s="350">
        <v>2127.1833333333334</v>
      </c>
      <c r="E435" s="350">
        <v>2110.2166666666667</v>
      </c>
      <c r="F435" s="350">
        <v>2098.0333333333333</v>
      </c>
      <c r="G435" s="350">
        <v>2081.0666666666666</v>
      </c>
      <c r="H435" s="350">
        <v>2139.3666666666668</v>
      </c>
      <c r="I435" s="350">
        <v>2156.3333333333339</v>
      </c>
      <c r="J435" s="350">
        <v>2168.5166666666669</v>
      </c>
      <c r="K435" s="349">
        <v>2144.15</v>
      </c>
      <c r="L435" s="349">
        <v>2115</v>
      </c>
      <c r="M435" s="349">
        <v>3.3570000000000003E-2</v>
      </c>
      <c r="N435" s="1"/>
      <c r="O435" s="1"/>
    </row>
    <row r="436" spans="1:15" ht="12.75" customHeight="1">
      <c r="A436" s="30">
        <v>426</v>
      </c>
      <c r="B436" s="378" t="s">
        <v>519</v>
      </c>
      <c r="C436" s="349">
        <v>870.15</v>
      </c>
      <c r="D436" s="350">
        <v>862.05000000000007</v>
      </c>
      <c r="E436" s="350">
        <v>849.10000000000014</v>
      </c>
      <c r="F436" s="350">
        <v>828.05000000000007</v>
      </c>
      <c r="G436" s="350">
        <v>815.10000000000014</v>
      </c>
      <c r="H436" s="350">
        <v>883.10000000000014</v>
      </c>
      <c r="I436" s="350">
        <v>896.05000000000018</v>
      </c>
      <c r="J436" s="350">
        <v>917.10000000000014</v>
      </c>
      <c r="K436" s="349">
        <v>875</v>
      </c>
      <c r="L436" s="349">
        <v>841</v>
      </c>
      <c r="M436" s="349">
        <v>0.28414</v>
      </c>
      <c r="N436" s="1"/>
      <c r="O436" s="1"/>
    </row>
    <row r="437" spans="1:15" ht="12.75" customHeight="1">
      <c r="A437" s="30">
        <v>427</v>
      </c>
      <c r="B437" s="378" t="s">
        <v>195</v>
      </c>
      <c r="C437" s="349">
        <v>862.55</v>
      </c>
      <c r="D437" s="350">
        <v>865.4</v>
      </c>
      <c r="E437" s="350">
        <v>858.44999999999993</v>
      </c>
      <c r="F437" s="350">
        <v>854.34999999999991</v>
      </c>
      <c r="G437" s="350">
        <v>847.39999999999986</v>
      </c>
      <c r="H437" s="350">
        <v>869.5</v>
      </c>
      <c r="I437" s="350">
        <v>876.45</v>
      </c>
      <c r="J437" s="350">
        <v>880.55000000000007</v>
      </c>
      <c r="K437" s="349">
        <v>872.35</v>
      </c>
      <c r="L437" s="349">
        <v>861.3</v>
      </c>
      <c r="M437" s="349">
        <v>22.752890000000001</v>
      </c>
      <c r="N437" s="1"/>
      <c r="O437" s="1"/>
    </row>
    <row r="438" spans="1:15" ht="12.75" customHeight="1">
      <c r="A438" s="30">
        <v>428</v>
      </c>
      <c r="B438" s="378" t="s">
        <v>520</v>
      </c>
      <c r="C438" s="349">
        <v>453</v>
      </c>
      <c r="D438" s="350">
        <v>455.65000000000003</v>
      </c>
      <c r="E438" s="350">
        <v>447.60000000000008</v>
      </c>
      <c r="F438" s="350">
        <v>442.20000000000005</v>
      </c>
      <c r="G438" s="350">
        <v>434.15000000000009</v>
      </c>
      <c r="H438" s="350">
        <v>461.05000000000007</v>
      </c>
      <c r="I438" s="350">
        <v>469.1</v>
      </c>
      <c r="J438" s="350">
        <v>474.50000000000006</v>
      </c>
      <c r="K438" s="349">
        <v>463.7</v>
      </c>
      <c r="L438" s="349">
        <v>450.25</v>
      </c>
      <c r="M438" s="349">
        <v>12.05471</v>
      </c>
      <c r="N438" s="1"/>
      <c r="O438" s="1"/>
    </row>
    <row r="439" spans="1:15" ht="12.75" customHeight="1">
      <c r="A439" s="30">
        <v>429</v>
      </c>
      <c r="B439" s="378" t="s">
        <v>196</v>
      </c>
      <c r="C439" s="349">
        <v>493.7</v>
      </c>
      <c r="D439" s="350">
        <v>496.98333333333335</v>
      </c>
      <c r="E439" s="350">
        <v>486.9666666666667</v>
      </c>
      <c r="F439" s="350">
        <v>480.23333333333335</v>
      </c>
      <c r="G439" s="350">
        <v>470.2166666666667</v>
      </c>
      <c r="H439" s="350">
        <v>503.7166666666667</v>
      </c>
      <c r="I439" s="350">
        <v>513.73333333333335</v>
      </c>
      <c r="J439" s="350">
        <v>520.4666666666667</v>
      </c>
      <c r="K439" s="349">
        <v>507</v>
      </c>
      <c r="L439" s="349">
        <v>490.25</v>
      </c>
      <c r="M439" s="349">
        <v>11.391080000000001</v>
      </c>
      <c r="N439" s="1"/>
      <c r="O439" s="1"/>
    </row>
    <row r="440" spans="1:15" ht="12.75" customHeight="1">
      <c r="A440" s="30">
        <v>430</v>
      </c>
      <c r="B440" s="378" t="s">
        <v>523</v>
      </c>
      <c r="C440" s="349">
        <v>672.8</v>
      </c>
      <c r="D440" s="350">
        <v>671.55000000000007</v>
      </c>
      <c r="E440" s="350">
        <v>663.10000000000014</v>
      </c>
      <c r="F440" s="350">
        <v>653.40000000000009</v>
      </c>
      <c r="G440" s="350">
        <v>644.95000000000016</v>
      </c>
      <c r="H440" s="350">
        <v>681.25000000000011</v>
      </c>
      <c r="I440" s="350">
        <v>689.70000000000016</v>
      </c>
      <c r="J440" s="350">
        <v>699.40000000000009</v>
      </c>
      <c r="K440" s="349">
        <v>680</v>
      </c>
      <c r="L440" s="349">
        <v>661.85</v>
      </c>
      <c r="M440" s="349">
        <v>0.34715000000000001</v>
      </c>
      <c r="N440" s="1"/>
      <c r="O440" s="1"/>
    </row>
    <row r="441" spans="1:15" ht="12.75" customHeight="1">
      <c r="A441" s="30">
        <v>431</v>
      </c>
      <c r="B441" s="378" t="s">
        <v>521</v>
      </c>
      <c r="C441" s="349">
        <v>331</v>
      </c>
      <c r="D441" s="350">
        <v>334.05</v>
      </c>
      <c r="E441" s="350">
        <v>321.95000000000005</v>
      </c>
      <c r="F441" s="350">
        <v>312.90000000000003</v>
      </c>
      <c r="G441" s="350">
        <v>300.80000000000007</v>
      </c>
      <c r="H441" s="350">
        <v>343.1</v>
      </c>
      <c r="I441" s="350">
        <v>355.20000000000005</v>
      </c>
      <c r="J441" s="350">
        <v>364.25</v>
      </c>
      <c r="K441" s="349">
        <v>346.15</v>
      </c>
      <c r="L441" s="349">
        <v>325</v>
      </c>
      <c r="M441" s="349">
        <v>2.74532</v>
      </c>
      <c r="N441" s="1"/>
      <c r="O441" s="1"/>
    </row>
    <row r="442" spans="1:15" ht="12.75" customHeight="1">
      <c r="A442" s="30">
        <v>432</v>
      </c>
      <c r="B442" s="378" t="s">
        <v>522</v>
      </c>
      <c r="C442" s="349">
        <v>1966.3</v>
      </c>
      <c r="D442" s="350">
        <v>1974.8333333333333</v>
      </c>
      <c r="E442" s="350">
        <v>1942.4666666666665</v>
      </c>
      <c r="F442" s="350">
        <v>1918.6333333333332</v>
      </c>
      <c r="G442" s="350">
        <v>1886.2666666666664</v>
      </c>
      <c r="H442" s="350">
        <v>1998.6666666666665</v>
      </c>
      <c r="I442" s="350">
        <v>2031.0333333333333</v>
      </c>
      <c r="J442" s="350">
        <v>2054.8666666666668</v>
      </c>
      <c r="K442" s="349">
        <v>2007.2</v>
      </c>
      <c r="L442" s="349">
        <v>1951</v>
      </c>
      <c r="M442" s="349">
        <v>0.77508999999999995</v>
      </c>
      <c r="N442" s="1"/>
      <c r="O442" s="1"/>
    </row>
    <row r="443" spans="1:15" ht="12.75" customHeight="1">
      <c r="A443" s="30">
        <v>433</v>
      </c>
      <c r="B443" s="378" t="s">
        <v>524</v>
      </c>
      <c r="C443" s="349">
        <v>551.04999999999995</v>
      </c>
      <c r="D443" s="350">
        <v>547.35</v>
      </c>
      <c r="E443" s="350">
        <v>539.70000000000005</v>
      </c>
      <c r="F443" s="350">
        <v>528.35</v>
      </c>
      <c r="G443" s="350">
        <v>520.70000000000005</v>
      </c>
      <c r="H443" s="350">
        <v>558.70000000000005</v>
      </c>
      <c r="I443" s="350">
        <v>566.34999999999991</v>
      </c>
      <c r="J443" s="350">
        <v>577.70000000000005</v>
      </c>
      <c r="K443" s="349">
        <v>555</v>
      </c>
      <c r="L443" s="349">
        <v>536</v>
      </c>
      <c r="M443" s="349">
        <v>4.0347</v>
      </c>
      <c r="N443" s="1"/>
      <c r="O443" s="1"/>
    </row>
    <row r="444" spans="1:15" ht="12.75" customHeight="1">
      <c r="A444" s="30">
        <v>434</v>
      </c>
      <c r="B444" s="378" t="s">
        <v>525</v>
      </c>
      <c r="C444" s="349">
        <v>10.65</v>
      </c>
      <c r="D444" s="350">
        <v>10.566666666666668</v>
      </c>
      <c r="E444" s="350">
        <v>10.483333333333336</v>
      </c>
      <c r="F444" s="350">
        <v>10.316666666666668</v>
      </c>
      <c r="G444" s="350">
        <v>10.233333333333336</v>
      </c>
      <c r="H444" s="350">
        <v>10.733333333333336</v>
      </c>
      <c r="I444" s="350">
        <v>10.816666666666668</v>
      </c>
      <c r="J444" s="350">
        <v>10.983333333333336</v>
      </c>
      <c r="K444" s="349">
        <v>10.65</v>
      </c>
      <c r="L444" s="349">
        <v>10.4</v>
      </c>
      <c r="M444" s="349">
        <v>402.90034000000003</v>
      </c>
      <c r="N444" s="1"/>
      <c r="O444" s="1"/>
    </row>
    <row r="445" spans="1:15" ht="12.75" customHeight="1">
      <c r="A445" s="30">
        <v>435</v>
      </c>
      <c r="B445" s="378" t="s">
        <v>512</v>
      </c>
      <c r="C445" s="349">
        <v>353.95</v>
      </c>
      <c r="D445" s="350">
        <v>356.7833333333333</v>
      </c>
      <c r="E445" s="350">
        <v>349.31666666666661</v>
      </c>
      <c r="F445" s="350">
        <v>344.68333333333328</v>
      </c>
      <c r="G445" s="350">
        <v>337.21666666666658</v>
      </c>
      <c r="H445" s="350">
        <v>361.41666666666663</v>
      </c>
      <c r="I445" s="350">
        <v>368.88333333333333</v>
      </c>
      <c r="J445" s="350">
        <v>373.51666666666665</v>
      </c>
      <c r="K445" s="349">
        <v>364.25</v>
      </c>
      <c r="L445" s="349">
        <v>352.15</v>
      </c>
      <c r="M445" s="349">
        <v>2.0151699999999999</v>
      </c>
      <c r="N445" s="1"/>
      <c r="O445" s="1"/>
    </row>
    <row r="446" spans="1:15" ht="12.75" customHeight="1">
      <c r="A446" s="30">
        <v>436</v>
      </c>
      <c r="B446" s="378" t="s">
        <v>526</v>
      </c>
      <c r="C446" s="349">
        <v>983.35</v>
      </c>
      <c r="D446" s="350">
        <v>989.6</v>
      </c>
      <c r="E446" s="350">
        <v>970.2</v>
      </c>
      <c r="F446" s="350">
        <v>957.05000000000007</v>
      </c>
      <c r="G446" s="350">
        <v>937.65000000000009</v>
      </c>
      <c r="H446" s="350">
        <v>1002.75</v>
      </c>
      <c r="I446" s="350">
        <v>1022.1499999999999</v>
      </c>
      <c r="J446" s="350">
        <v>1035.3</v>
      </c>
      <c r="K446" s="349">
        <v>1009</v>
      </c>
      <c r="L446" s="349">
        <v>976.45</v>
      </c>
      <c r="M446" s="349">
        <v>0.18831999999999999</v>
      </c>
      <c r="N446" s="1"/>
      <c r="O446" s="1"/>
    </row>
    <row r="447" spans="1:15" ht="12.75" customHeight="1">
      <c r="A447" s="30">
        <v>437</v>
      </c>
      <c r="B447" s="378" t="s">
        <v>277</v>
      </c>
      <c r="C447" s="349">
        <v>577.5</v>
      </c>
      <c r="D447" s="350">
        <v>575.85</v>
      </c>
      <c r="E447" s="350">
        <v>571.65000000000009</v>
      </c>
      <c r="F447" s="350">
        <v>565.80000000000007</v>
      </c>
      <c r="G447" s="350">
        <v>561.60000000000014</v>
      </c>
      <c r="H447" s="350">
        <v>581.70000000000005</v>
      </c>
      <c r="I447" s="350">
        <v>585.90000000000009</v>
      </c>
      <c r="J447" s="350">
        <v>591.75</v>
      </c>
      <c r="K447" s="349">
        <v>580.04999999999995</v>
      </c>
      <c r="L447" s="349">
        <v>570</v>
      </c>
      <c r="M447" s="349">
        <v>3.4095399999999998</v>
      </c>
      <c r="N447" s="1"/>
      <c r="O447" s="1"/>
    </row>
    <row r="448" spans="1:15" ht="12.75" customHeight="1">
      <c r="A448" s="30">
        <v>438</v>
      </c>
      <c r="B448" s="378" t="s">
        <v>531</v>
      </c>
      <c r="C448" s="349">
        <v>1661.75</v>
      </c>
      <c r="D448" s="350">
        <v>1683.8166666666666</v>
      </c>
      <c r="E448" s="350">
        <v>1634.9333333333332</v>
      </c>
      <c r="F448" s="350">
        <v>1608.1166666666666</v>
      </c>
      <c r="G448" s="350">
        <v>1559.2333333333331</v>
      </c>
      <c r="H448" s="350">
        <v>1710.6333333333332</v>
      </c>
      <c r="I448" s="350">
        <v>1759.5166666666664</v>
      </c>
      <c r="J448" s="350">
        <v>1786.3333333333333</v>
      </c>
      <c r="K448" s="349">
        <v>1732.7</v>
      </c>
      <c r="L448" s="349">
        <v>1657</v>
      </c>
      <c r="M448" s="349">
        <v>2.1158899999999998</v>
      </c>
      <c r="N448" s="1"/>
      <c r="O448" s="1"/>
    </row>
    <row r="449" spans="1:15" ht="12.75" customHeight="1">
      <c r="A449" s="30">
        <v>439</v>
      </c>
      <c r="B449" s="378" t="s">
        <v>532</v>
      </c>
      <c r="C449" s="349">
        <v>12611.4</v>
      </c>
      <c r="D449" s="350">
        <v>12637.116666666667</v>
      </c>
      <c r="E449" s="350">
        <v>12474.283333333333</v>
      </c>
      <c r="F449" s="350">
        <v>12337.166666666666</v>
      </c>
      <c r="G449" s="350">
        <v>12174.333333333332</v>
      </c>
      <c r="H449" s="350">
        <v>12774.233333333334</v>
      </c>
      <c r="I449" s="350">
        <v>12937.066666666666</v>
      </c>
      <c r="J449" s="350">
        <v>13074.183333333334</v>
      </c>
      <c r="K449" s="349">
        <v>12799.95</v>
      </c>
      <c r="L449" s="349">
        <v>12500</v>
      </c>
      <c r="M449" s="349">
        <v>3.8500000000000001E-3</v>
      </c>
      <c r="N449" s="1"/>
      <c r="O449" s="1"/>
    </row>
    <row r="450" spans="1:15" ht="12.75" customHeight="1">
      <c r="A450" s="30">
        <v>440</v>
      </c>
      <c r="B450" s="378" t="s">
        <v>197</v>
      </c>
      <c r="C450" s="349">
        <v>896.85</v>
      </c>
      <c r="D450" s="350">
        <v>902.58333333333337</v>
      </c>
      <c r="E450" s="350">
        <v>888.26666666666677</v>
      </c>
      <c r="F450" s="350">
        <v>879.68333333333339</v>
      </c>
      <c r="G450" s="350">
        <v>865.36666666666679</v>
      </c>
      <c r="H450" s="350">
        <v>911.16666666666674</v>
      </c>
      <c r="I450" s="350">
        <v>925.48333333333335</v>
      </c>
      <c r="J450" s="350">
        <v>934.06666666666672</v>
      </c>
      <c r="K450" s="349">
        <v>916.9</v>
      </c>
      <c r="L450" s="349">
        <v>894</v>
      </c>
      <c r="M450" s="349">
        <v>11.339320000000001</v>
      </c>
      <c r="N450" s="1"/>
      <c r="O450" s="1"/>
    </row>
    <row r="451" spans="1:15" ht="12.75" customHeight="1">
      <c r="A451" s="30">
        <v>441</v>
      </c>
      <c r="B451" s="378" t="s">
        <v>533</v>
      </c>
      <c r="C451" s="349">
        <v>209.3</v>
      </c>
      <c r="D451" s="350">
        <v>210.51666666666665</v>
      </c>
      <c r="E451" s="350">
        <v>206.98333333333329</v>
      </c>
      <c r="F451" s="350">
        <v>204.66666666666663</v>
      </c>
      <c r="G451" s="350">
        <v>201.13333333333327</v>
      </c>
      <c r="H451" s="350">
        <v>212.83333333333331</v>
      </c>
      <c r="I451" s="350">
        <v>216.36666666666667</v>
      </c>
      <c r="J451" s="350">
        <v>218.68333333333334</v>
      </c>
      <c r="K451" s="349">
        <v>214.05</v>
      </c>
      <c r="L451" s="349">
        <v>208.2</v>
      </c>
      <c r="M451" s="349">
        <v>6.9529300000000003</v>
      </c>
      <c r="N451" s="1"/>
      <c r="O451" s="1"/>
    </row>
    <row r="452" spans="1:15" ht="12.75" customHeight="1">
      <c r="A452" s="30">
        <v>442</v>
      </c>
      <c r="B452" s="378" t="s">
        <v>534</v>
      </c>
      <c r="C452" s="349">
        <v>1243</v>
      </c>
      <c r="D452" s="350">
        <v>1246.6833333333332</v>
      </c>
      <c r="E452" s="350">
        <v>1227.4166666666663</v>
      </c>
      <c r="F452" s="350">
        <v>1211.833333333333</v>
      </c>
      <c r="G452" s="350">
        <v>1192.5666666666662</v>
      </c>
      <c r="H452" s="350">
        <v>1262.2666666666664</v>
      </c>
      <c r="I452" s="350">
        <v>1281.5333333333333</v>
      </c>
      <c r="J452" s="350">
        <v>1297.1166666666666</v>
      </c>
      <c r="K452" s="349">
        <v>1265.95</v>
      </c>
      <c r="L452" s="349">
        <v>1231.0999999999999</v>
      </c>
      <c r="M452" s="349">
        <v>3.8891499999999999</v>
      </c>
      <c r="N452" s="1"/>
      <c r="O452" s="1"/>
    </row>
    <row r="453" spans="1:15" ht="12.75" customHeight="1">
      <c r="A453" s="30">
        <v>443</v>
      </c>
      <c r="B453" s="378" t="s">
        <v>198</v>
      </c>
      <c r="C453" s="349">
        <v>720.35</v>
      </c>
      <c r="D453" s="350">
        <v>716</v>
      </c>
      <c r="E453" s="350">
        <v>705.85</v>
      </c>
      <c r="F453" s="350">
        <v>691.35</v>
      </c>
      <c r="G453" s="350">
        <v>681.2</v>
      </c>
      <c r="H453" s="350">
        <v>730.5</v>
      </c>
      <c r="I453" s="350">
        <v>740.65000000000009</v>
      </c>
      <c r="J453" s="350">
        <v>755.15</v>
      </c>
      <c r="K453" s="349">
        <v>726.15</v>
      </c>
      <c r="L453" s="349">
        <v>701.5</v>
      </c>
      <c r="M453" s="349">
        <v>34.420920000000002</v>
      </c>
      <c r="N453" s="1"/>
      <c r="O453" s="1"/>
    </row>
    <row r="454" spans="1:15" ht="12.75" customHeight="1">
      <c r="A454" s="30">
        <v>444</v>
      </c>
      <c r="B454" s="378" t="s">
        <v>278</v>
      </c>
      <c r="C454" s="349">
        <v>6941.25</v>
      </c>
      <c r="D454" s="350">
        <v>7006.416666666667</v>
      </c>
      <c r="E454" s="350">
        <v>6836.9333333333343</v>
      </c>
      <c r="F454" s="350">
        <v>6732.6166666666677</v>
      </c>
      <c r="G454" s="350">
        <v>6563.133333333335</v>
      </c>
      <c r="H454" s="350">
        <v>7110.7333333333336</v>
      </c>
      <c r="I454" s="350">
        <v>7280.2166666666653</v>
      </c>
      <c r="J454" s="350">
        <v>7384.5333333333328</v>
      </c>
      <c r="K454" s="349">
        <v>7175.9</v>
      </c>
      <c r="L454" s="349">
        <v>6902.1</v>
      </c>
      <c r="M454" s="349">
        <v>1.8918299999999999</v>
      </c>
      <c r="N454" s="1"/>
      <c r="O454" s="1"/>
    </row>
    <row r="455" spans="1:15" ht="12.75" customHeight="1">
      <c r="A455" s="30">
        <v>445</v>
      </c>
      <c r="B455" s="378" t="s">
        <v>199</v>
      </c>
      <c r="C455" s="349">
        <v>499.95</v>
      </c>
      <c r="D455" s="350">
        <v>503.25</v>
      </c>
      <c r="E455" s="350">
        <v>495</v>
      </c>
      <c r="F455" s="350">
        <v>490.05</v>
      </c>
      <c r="G455" s="350">
        <v>481.8</v>
      </c>
      <c r="H455" s="350">
        <v>508.2</v>
      </c>
      <c r="I455" s="350">
        <v>516.45000000000005</v>
      </c>
      <c r="J455" s="350">
        <v>521.4</v>
      </c>
      <c r="K455" s="349">
        <v>511.5</v>
      </c>
      <c r="L455" s="349">
        <v>498.3</v>
      </c>
      <c r="M455" s="349">
        <v>279.43077</v>
      </c>
      <c r="N455" s="1"/>
      <c r="O455" s="1"/>
    </row>
    <row r="456" spans="1:15" ht="12.75" customHeight="1">
      <c r="A456" s="30">
        <v>446</v>
      </c>
      <c r="B456" s="378" t="s">
        <v>535</v>
      </c>
      <c r="C456" s="349">
        <v>240.4</v>
      </c>
      <c r="D456" s="350">
        <v>241.85</v>
      </c>
      <c r="E456" s="350">
        <v>238.04999999999998</v>
      </c>
      <c r="F456" s="350">
        <v>235.7</v>
      </c>
      <c r="G456" s="350">
        <v>231.89999999999998</v>
      </c>
      <c r="H456" s="350">
        <v>244.2</v>
      </c>
      <c r="I456" s="350">
        <v>248</v>
      </c>
      <c r="J456" s="350">
        <v>250.35</v>
      </c>
      <c r="K456" s="349">
        <v>245.65</v>
      </c>
      <c r="L456" s="349">
        <v>239.5</v>
      </c>
      <c r="M456" s="349">
        <v>19.274619999999999</v>
      </c>
      <c r="N456" s="1"/>
      <c r="O456" s="1"/>
    </row>
    <row r="457" spans="1:15" ht="12.75" customHeight="1">
      <c r="A457" s="30">
        <v>447</v>
      </c>
      <c r="B457" s="378" t="s">
        <v>200</v>
      </c>
      <c r="C457" s="349">
        <v>227.75</v>
      </c>
      <c r="D457" s="350">
        <v>229.53333333333333</v>
      </c>
      <c r="E457" s="350">
        <v>225.21666666666667</v>
      </c>
      <c r="F457" s="350">
        <v>222.68333333333334</v>
      </c>
      <c r="G457" s="350">
        <v>218.36666666666667</v>
      </c>
      <c r="H457" s="350">
        <v>232.06666666666666</v>
      </c>
      <c r="I457" s="350">
        <v>236.38333333333333</v>
      </c>
      <c r="J457" s="350">
        <v>238.91666666666666</v>
      </c>
      <c r="K457" s="349">
        <v>233.85</v>
      </c>
      <c r="L457" s="349">
        <v>227</v>
      </c>
      <c r="M457" s="349">
        <v>233.81353999999999</v>
      </c>
      <c r="N457" s="1"/>
      <c r="O457" s="1"/>
    </row>
    <row r="458" spans="1:15" ht="12.75" customHeight="1">
      <c r="A458" s="30">
        <v>448</v>
      </c>
      <c r="B458" s="378" t="s">
        <v>201</v>
      </c>
      <c r="C458" s="349">
        <v>1190.95</v>
      </c>
      <c r="D458" s="350">
        <v>1195.5333333333333</v>
      </c>
      <c r="E458" s="350">
        <v>1181.5666666666666</v>
      </c>
      <c r="F458" s="350">
        <v>1172.1833333333334</v>
      </c>
      <c r="G458" s="350">
        <v>1158.2166666666667</v>
      </c>
      <c r="H458" s="350">
        <v>1204.9166666666665</v>
      </c>
      <c r="I458" s="350">
        <v>1218.8833333333332</v>
      </c>
      <c r="J458" s="350">
        <v>1228.2666666666664</v>
      </c>
      <c r="K458" s="349">
        <v>1209.5</v>
      </c>
      <c r="L458" s="349">
        <v>1186.1500000000001</v>
      </c>
      <c r="M458" s="349">
        <v>56.557920000000003</v>
      </c>
      <c r="N458" s="1"/>
      <c r="O458" s="1"/>
    </row>
    <row r="459" spans="1:15" ht="12.75" customHeight="1">
      <c r="A459" s="30">
        <v>449</v>
      </c>
      <c r="B459" s="378" t="s">
        <v>851</v>
      </c>
      <c r="C459" s="349">
        <v>711.45</v>
      </c>
      <c r="D459" s="350">
        <v>717.01666666666677</v>
      </c>
      <c r="E459" s="350">
        <v>703.03333333333353</v>
      </c>
      <c r="F459" s="350">
        <v>694.61666666666679</v>
      </c>
      <c r="G459" s="350">
        <v>680.63333333333355</v>
      </c>
      <c r="H459" s="350">
        <v>725.43333333333351</v>
      </c>
      <c r="I459" s="350">
        <v>739.41666666666686</v>
      </c>
      <c r="J459" s="350">
        <v>747.83333333333348</v>
      </c>
      <c r="K459" s="349">
        <v>731</v>
      </c>
      <c r="L459" s="349">
        <v>708.6</v>
      </c>
      <c r="M459" s="349">
        <v>0.35593000000000002</v>
      </c>
      <c r="N459" s="1"/>
      <c r="O459" s="1"/>
    </row>
    <row r="460" spans="1:15" ht="12.75" customHeight="1">
      <c r="A460" s="30">
        <v>450</v>
      </c>
      <c r="B460" s="378" t="s">
        <v>527</v>
      </c>
      <c r="C460" s="349">
        <v>1767.85</v>
      </c>
      <c r="D460" s="350">
        <v>1778.8333333333333</v>
      </c>
      <c r="E460" s="350">
        <v>1745.7666666666664</v>
      </c>
      <c r="F460" s="350">
        <v>1723.6833333333332</v>
      </c>
      <c r="G460" s="350">
        <v>1690.6166666666663</v>
      </c>
      <c r="H460" s="350">
        <v>1800.9166666666665</v>
      </c>
      <c r="I460" s="350">
        <v>1833.9833333333336</v>
      </c>
      <c r="J460" s="350">
        <v>1856.0666666666666</v>
      </c>
      <c r="K460" s="349">
        <v>1811.9</v>
      </c>
      <c r="L460" s="349">
        <v>1756.75</v>
      </c>
      <c r="M460" s="349">
        <v>9.264E-2</v>
      </c>
      <c r="N460" s="1"/>
      <c r="O460" s="1"/>
    </row>
    <row r="461" spans="1:15" ht="12.75" customHeight="1">
      <c r="A461" s="30">
        <v>451</v>
      </c>
      <c r="B461" s="378" t="s">
        <v>528</v>
      </c>
      <c r="C461" s="349">
        <v>685.1</v>
      </c>
      <c r="D461" s="350">
        <v>686.65</v>
      </c>
      <c r="E461" s="350">
        <v>675.4</v>
      </c>
      <c r="F461" s="350">
        <v>665.7</v>
      </c>
      <c r="G461" s="350">
        <v>654.45000000000005</v>
      </c>
      <c r="H461" s="350">
        <v>696.34999999999991</v>
      </c>
      <c r="I461" s="350">
        <v>707.59999999999991</v>
      </c>
      <c r="J461" s="350">
        <v>717.29999999999984</v>
      </c>
      <c r="K461" s="349">
        <v>697.9</v>
      </c>
      <c r="L461" s="349">
        <v>676.95</v>
      </c>
      <c r="M461" s="349">
        <v>0.13275000000000001</v>
      </c>
      <c r="N461" s="1"/>
      <c r="O461" s="1"/>
    </row>
    <row r="462" spans="1:15" ht="12.75" customHeight="1">
      <c r="A462" s="30">
        <v>452</v>
      </c>
      <c r="B462" s="378" t="s">
        <v>202</v>
      </c>
      <c r="C462" s="349">
        <v>3784.2</v>
      </c>
      <c r="D462" s="350">
        <v>3799.4</v>
      </c>
      <c r="E462" s="350">
        <v>3763.8</v>
      </c>
      <c r="F462" s="350">
        <v>3743.4</v>
      </c>
      <c r="G462" s="350">
        <v>3707.8</v>
      </c>
      <c r="H462" s="350">
        <v>3819.8</v>
      </c>
      <c r="I462" s="350">
        <v>3855.3999999999996</v>
      </c>
      <c r="J462" s="350">
        <v>3875.8</v>
      </c>
      <c r="K462" s="349">
        <v>3835</v>
      </c>
      <c r="L462" s="349">
        <v>3779</v>
      </c>
      <c r="M462" s="349">
        <v>31.343720000000001</v>
      </c>
      <c r="N462" s="1"/>
      <c r="O462" s="1"/>
    </row>
    <row r="463" spans="1:15" ht="12.75" customHeight="1">
      <c r="A463" s="30">
        <v>453</v>
      </c>
      <c r="B463" s="378" t="s">
        <v>536</v>
      </c>
      <c r="C463" s="349">
        <v>4051.4</v>
      </c>
      <c r="D463" s="350">
        <v>4041.4666666666672</v>
      </c>
      <c r="E463" s="350">
        <v>3962.9833333333345</v>
      </c>
      <c r="F463" s="350">
        <v>3874.5666666666675</v>
      </c>
      <c r="G463" s="350">
        <v>3796.0833333333348</v>
      </c>
      <c r="H463" s="350">
        <v>4129.8833333333341</v>
      </c>
      <c r="I463" s="350">
        <v>4208.3666666666668</v>
      </c>
      <c r="J463" s="350">
        <v>4296.7833333333338</v>
      </c>
      <c r="K463" s="349">
        <v>4119.95</v>
      </c>
      <c r="L463" s="349">
        <v>3953.05</v>
      </c>
      <c r="M463" s="349">
        <v>0.66461000000000003</v>
      </c>
      <c r="N463" s="1"/>
      <c r="O463" s="1"/>
    </row>
    <row r="464" spans="1:15" ht="12.75" customHeight="1">
      <c r="A464" s="30">
        <v>454</v>
      </c>
      <c r="B464" s="378" t="s">
        <v>203</v>
      </c>
      <c r="C464" s="349">
        <v>1447.55</v>
      </c>
      <c r="D464" s="350">
        <v>1449.75</v>
      </c>
      <c r="E464" s="350">
        <v>1438.05</v>
      </c>
      <c r="F464" s="350">
        <v>1428.55</v>
      </c>
      <c r="G464" s="350">
        <v>1416.85</v>
      </c>
      <c r="H464" s="350">
        <v>1459.25</v>
      </c>
      <c r="I464" s="350">
        <v>1470.9499999999998</v>
      </c>
      <c r="J464" s="350">
        <v>1480.45</v>
      </c>
      <c r="K464" s="349">
        <v>1461.45</v>
      </c>
      <c r="L464" s="349">
        <v>1440.25</v>
      </c>
      <c r="M464" s="349">
        <v>16.69669</v>
      </c>
      <c r="N464" s="1"/>
      <c r="O464" s="1"/>
    </row>
    <row r="465" spans="1:15" ht="12.75" customHeight="1">
      <c r="A465" s="30">
        <v>455</v>
      </c>
      <c r="B465" s="378" t="s">
        <v>538</v>
      </c>
      <c r="C465" s="349">
        <v>1805.85</v>
      </c>
      <c r="D465" s="350">
        <v>1825.3500000000001</v>
      </c>
      <c r="E465" s="350">
        <v>1775.7000000000003</v>
      </c>
      <c r="F465" s="350">
        <v>1745.5500000000002</v>
      </c>
      <c r="G465" s="350">
        <v>1695.9000000000003</v>
      </c>
      <c r="H465" s="350">
        <v>1855.5000000000002</v>
      </c>
      <c r="I465" s="350">
        <v>1905.1500000000003</v>
      </c>
      <c r="J465" s="350">
        <v>1935.3000000000002</v>
      </c>
      <c r="K465" s="349">
        <v>1875</v>
      </c>
      <c r="L465" s="349">
        <v>1795.2</v>
      </c>
      <c r="M465" s="349">
        <v>0.49012</v>
      </c>
      <c r="N465" s="1"/>
      <c r="O465" s="1"/>
    </row>
    <row r="466" spans="1:15" ht="12.75" customHeight="1">
      <c r="A466" s="30">
        <v>456</v>
      </c>
      <c r="B466" s="378" t="s">
        <v>539</v>
      </c>
      <c r="C466" s="349">
        <v>883.05</v>
      </c>
      <c r="D466" s="350">
        <v>883.35</v>
      </c>
      <c r="E466" s="350">
        <v>874.7</v>
      </c>
      <c r="F466" s="350">
        <v>866.35</v>
      </c>
      <c r="G466" s="350">
        <v>857.7</v>
      </c>
      <c r="H466" s="350">
        <v>891.7</v>
      </c>
      <c r="I466" s="350">
        <v>900.34999999999991</v>
      </c>
      <c r="J466" s="350">
        <v>908.7</v>
      </c>
      <c r="K466" s="349">
        <v>892</v>
      </c>
      <c r="L466" s="349">
        <v>875</v>
      </c>
      <c r="M466" s="349">
        <v>0.53093000000000001</v>
      </c>
      <c r="N466" s="1"/>
      <c r="O466" s="1"/>
    </row>
    <row r="467" spans="1:15" ht="12.75" customHeight="1">
      <c r="A467" s="30">
        <v>457</v>
      </c>
      <c r="B467" s="378" t="s">
        <v>543</v>
      </c>
      <c r="C467" s="349">
        <v>1646.35</v>
      </c>
      <c r="D467" s="350">
        <v>1651.5</v>
      </c>
      <c r="E467" s="350">
        <v>1627</v>
      </c>
      <c r="F467" s="350">
        <v>1607.65</v>
      </c>
      <c r="G467" s="350">
        <v>1583.15</v>
      </c>
      <c r="H467" s="350">
        <v>1670.85</v>
      </c>
      <c r="I467" s="350">
        <v>1695.35</v>
      </c>
      <c r="J467" s="350">
        <v>1714.6999999999998</v>
      </c>
      <c r="K467" s="349">
        <v>1676</v>
      </c>
      <c r="L467" s="349">
        <v>1632.15</v>
      </c>
      <c r="M467" s="349">
        <v>1.56907</v>
      </c>
      <c r="N467" s="1"/>
      <c r="O467" s="1"/>
    </row>
    <row r="468" spans="1:15" ht="12.75" customHeight="1">
      <c r="A468" s="30">
        <v>458</v>
      </c>
      <c r="B468" s="378" t="s">
        <v>540</v>
      </c>
      <c r="C468" s="349">
        <v>1928.8</v>
      </c>
      <c r="D468" s="350">
        <v>1923.2666666666667</v>
      </c>
      <c r="E468" s="350">
        <v>1906.5333333333333</v>
      </c>
      <c r="F468" s="350">
        <v>1884.2666666666667</v>
      </c>
      <c r="G468" s="350">
        <v>1867.5333333333333</v>
      </c>
      <c r="H468" s="350">
        <v>1945.5333333333333</v>
      </c>
      <c r="I468" s="350">
        <v>1962.2666666666664</v>
      </c>
      <c r="J468" s="350">
        <v>1984.5333333333333</v>
      </c>
      <c r="K468" s="349">
        <v>1940</v>
      </c>
      <c r="L468" s="349">
        <v>1901</v>
      </c>
      <c r="M468" s="349">
        <v>0.46433999999999997</v>
      </c>
      <c r="N468" s="1"/>
      <c r="O468" s="1"/>
    </row>
    <row r="469" spans="1:15" ht="12.75" customHeight="1">
      <c r="A469" s="30">
        <v>459</v>
      </c>
      <c r="B469" s="378" t="s">
        <v>204</v>
      </c>
      <c r="C469" s="349">
        <v>2493.1999999999998</v>
      </c>
      <c r="D469" s="350">
        <v>2505.9</v>
      </c>
      <c r="E469" s="350">
        <v>2474.3000000000002</v>
      </c>
      <c r="F469" s="350">
        <v>2455.4</v>
      </c>
      <c r="G469" s="350">
        <v>2423.8000000000002</v>
      </c>
      <c r="H469" s="350">
        <v>2524.8000000000002</v>
      </c>
      <c r="I469" s="350">
        <v>2556.3999999999996</v>
      </c>
      <c r="J469" s="350">
        <v>2575.3000000000002</v>
      </c>
      <c r="K469" s="349">
        <v>2537.5</v>
      </c>
      <c r="L469" s="349">
        <v>2487</v>
      </c>
      <c r="M469" s="349">
        <v>9.6088500000000003</v>
      </c>
      <c r="N469" s="1"/>
      <c r="O469" s="1"/>
    </row>
    <row r="470" spans="1:15" ht="12.75" customHeight="1">
      <c r="A470" s="30">
        <v>460</v>
      </c>
      <c r="B470" s="378" t="s">
        <v>205</v>
      </c>
      <c r="C470" s="349">
        <v>2592.4499999999998</v>
      </c>
      <c r="D470" s="350">
        <v>2607.0666666666666</v>
      </c>
      <c r="E470" s="350">
        <v>2567.4333333333334</v>
      </c>
      <c r="F470" s="350">
        <v>2542.416666666667</v>
      </c>
      <c r="G470" s="350">
        <v>2502.7833333333338</v>
      </c>
      <c r="H470" s="350">
        <v>2632.083333333333</v>
      </c>
      <c r="I470" s="350">
        <v>2671.7166666666662</v>
      </c>
      <c r="J470" s="350">
        <v>2696.7333333333327</v>
      </c>
      <c r="K470" s="349">
        <v>2646.7</v>
      </c>
      <c r="L470" s="349">
        <v>2582.0500000000002</v>
      </c>
      <c r="M470" s="349">
        <v>1.79295</v>
      </c>
      <c r="N470" s="1"/>
      <c r="O470" s="1"/>
    </row>
    <row r="471" spans="1:15" ht="12.75" customHeight="1">
      <c r="A471" s="30">
        <v>461</v>
      </c>
      <c r="B471" s="378" t="s">
        <v>206</v>
      </c>
      <c r="C471" s="349">
        <v>479.2</v>
      </c>
      <c r="D471" s="350">
        <v>479.7</v>
      </c>
      <c r="E471" s="350">
        <v>474.59999999999997</v>
      </c>
      <c r="F471" s="350">
        <v>470</v>
      </c>
      <c r="G471" s="350">
        <v>464.9</v>
      </c>
      <c r="H471" s="350">
        <v>484.29999999999995</v>
      </c>
      <c r="I471" s="350">
        <v>489.4</v>
      </c>
      <c r="J471" s="350">
        <v>493.99999999999994</v>
      </c>
      <c r="K471" s="349">
        <v>484.8</v>
      </c>
      <c r="L471" s="349">
        <v>475.1</v>
      </c>
      <c r="M471" s="349">
        <v>9.2282299999999999</v>
      </c>
      <c r="N471" s="1"/>
      <c r="O471" s="1"/>
    </row>
    <row r="472" spans="1:15" ht="12.75" customHeight="1">
      <c r="A472" s="30">
        <v>462</v>
      </c>
      <c r="B472" s="378" t="s">
        <v>207</v>
      </c>
      <c r="C472" s="349">
        <v>1062.8</v>
      </c>
      <c r="D472" s="350">
        <v>1062.7166666666665</v>
      </c>
      <c r="E472" s="350">
        <v>1052.2833333333328</v>
      </c>
      <c r="F472" s="350">
        <v>1041.7666666666664</v>
      </c>
      <c r="G472" s="350">
        <v>1031.3333333333328</v>
      </c>
      <c r="H472" s="350">
        <v>1073.2333333333329</v>
      </c>
      <c r="I472" s="350">
        <v>1083.6666666666667</v>
      </c>
      <c r="J472" s="350">
        <v>1094.1833333333329</v>
      </c>
      <c r="K472" s="349">
        <v>1073.1500000000001</v>
      </c>
      <c r="L472" s="349">
        <v>1052.2</v>
      </c>
      <c r="M472" s="349">
        <v>2.87521</v>
      </c>
      <c r="N472" s="1"/>
      <c r="O472" s="1"/>
    </row>
    <row r="473" spans="1:15" ht="12.75" customHeight="1">
      <c r="A473" s="30">
        <v>463</v>
      </c>
      <c r="B473" s="378" t="s">
        <v>541</v>
      </c>
      <c r="C473" s="349">
        <v>54.7</v>
      </c>
      <c r="D473" s="350">
        <v>55.733333333333327</v>
      </c>
      <c r="E473" s="350">
        <v>53.466666666666654</v>
      </c>
      <c r="F473" s="350">
        <v>52.233333333333327</v>
      </c>
      <c r="G473" s="350">
        <v>49.966666666666654</v>
      </c>
      <c r="H473" s="350">
        <v>56.966666666666654</v>
      </c>
      <c r="I473" s="350">
        <v>59.23333333333332</v>
      </c>
      <c r="J473" s="350">
        <v>60.466666666666654</v>
      </c>
      <c r="K473" s="349">
        <v>58</v>
      </c>
      <c r="L473" s="349">
        <v>54.5</v>
      </c>
      <c r="M473" s="349">
        <v>45.967129999999997</v>
      </c>
      <c r="N473" s="1"/>
      <c r="O473" s="1"/>
    </row>
    <row r="474" spans="1:15" ht="12.75" customHeight="1">
      <c r="A474" s="30">
        <v>464</v>
      </c>
      <c r="B474" s="378" t="s">
        <v>542</v>
      </c>
      <c r="C474" s="349">
        <v>188.65</v>
      </c>
      <c r="D474" s="350">
        <v>189.88333333333335</v>
      </c>
      <c r="E474" s="350">
        <v>184.9666666666667</v>
      </c>
      <c r="F474" s="350">
        <v>181.28333333333333</v>
      </c>
      <c r="G474" s="350">
        <v>176.36666666666667</v>
      </c>
      <c r="H474" s="350">
        <v>193.56666666666672</v>
      </c>
      <c r="I474" s="350">
        <v>198.48333333333341</v>
      </c>
      <c r="J474" s="350">
        <v>202.16666666666674</v>
      </c>
      <c r="K474" s="349">
        <v>194.8</v>
      </c>
      <c r="L474" s="349">
        <v>186.2</v>
      </c>
      <c r="M474" s="349">
        <v>2.25467</v>
      </c>
      <c r="N474" s="1"/>
      <c r="O474" s="1"/>
    </row>
    <row r="475" spans="1:15" ht="12.75" customHeight="1">
      <c r="A475" s="30">
        <v>465</v>
      </c>
      <c r="B475" s="378" t="s">
        <v>529</v>
      </c>
      <c r="C475" s="349">
        <v>862.3</v>
      </c>
      <c r="D475" s="350">
        <v>865.33333333333337</v>
      </c>
      <c r="E475" s="350">
        <v>852.9666666666667</v>
      </c>
      <c r="F475" s="350">
        <v>843.63333333333333</v>
      </c>
      <c r="G475" s="350">
        <v>831.26666666666665</v>
      </c>
      <c r="H475" s="350">
        <v>874.66666666666674</v>
      </c>
      <c r="I475" s="350">
        <v>887.0333333333333</v>
      </c>
      <c r="J475" s="350">
        <v>896.36666666666679</v>
      </c>
      <c r="K475" s="349">
        <v>877.7</v>
      </c>
      <c r="L475" s="349">
        <v>856</v>
      </c>
      <c r="M475" s="349">
        <v>0.37214999999999998</v>
      </c>
      <c r="N475" s="1"/>
      <c r="O475" s="1"/>
    </row>
    <row r="476" spans="1:15" ht="12.75" customHeight="1">
      <c r="A476" s="30">
        <v>466</v>
      </c>
      <c r="B476" s="378" t="s">
        <v>852</v>
      </c>
      <c r="C476" s="349">
        <v>147.69999999999999</v>
      </c>
      <c r="D476" s="350">
        <v>147.23333333333332</v>
      </c>
      <c r="E476" s="350">
        <v>140.11666666666665</v>
      </c>
      <c r="F476" s="350">
        <v>132.53333333333333</v>
      </c>
      <c r="G476" s="350">
        <v>125.41666666666666</v>
      </c>
      <c r="H476" s="350">
        <v>154.81666666666663</v>
      </c>
      <c r="I476" s="350">
        <v>161.93333333333331</v>
      </c>
      <c r="J476" s="350">
        <v>169.51666666666662</v>
      </c>
      <c r="K476" s="349">
        <v>154.35</v>
      </c>
      <c r="L476" s="349">
        <v>139.65</v>
      </c>
      <c r="M476" s="349">
        <v>61.668050000000001</v>
      </c>
      <c r="N476" s="1"/>
      <c r="O476" s="1"/>
    </row>
    <row r="477" spans="1:15" ht="12.75" customHeight="1">
      <c r="A477" s="30">
        <v>467</v>
      </c>
      <c r="B477" s="378" t="s">
        <v>530</v>
      </c>
      <c r="C477" s="349">
        <v>65.650000000000006</v>
      </c>
      <c r="D477" s="350">
        <v>66.399999999999991</v>
      </c>
      <c r="E477" s="350">
        <v>64.549999999999983</v>
      </c>
      <c r="F477" s="350">
        <v>63.449999999999989</v>
      </c>
      <c r="G477" s="350">
        <v>61.59999999999998</v>
      </c>
      <c r="H477" s="350">
        <v>67.499999999999986</v>
      </c>
      <c r="I477" s="350">
        <v>69.34999999999998</v>
      </c>
      <c r="J477" s="350">
        <v>70.449999999999989</v>
      </c>
      <c r="K477" s="349">
        <v>68.25</v>
      </c>
      <c r="L477" s="349">
        <v>65.3</v>
      </c>
      <c r="M477" s="349">
        <v>87.807940000000002</v>
      </c>
      <c r="N477" s="1"/>
      <c r="O477" s="1"/>
    </row>
    <row r="478" spans="1:15" ht="12.75" customHeight="1">
      <c r="A478" s="30">
        <v>468</v>
      </c>
      <c r="B478" s="378" t="s">
        <v>208</v>
      </c>
      <c r="C478" s="349">
        <v>671.2</v>
      </c>
      <c r="D478" s="350">
        <v>671.23333333333323</v>
      </c>
      <c r="E478" s="350">
        <v>663.06666666666649</v>
      </c>
      <c r="F478" s="350">
        <v>654.93333333333328</v>
      </c>
      <c r="G478" s="350">
        <v>646.76666666666654</v>
      </c>
      <c r="H478" s="350">
        <v>679.36666666666645</v>
      </c>
      <c r="I478" s="350">
        <v>687.53333333333319</v>
      </c>
      <c r="J478" s="350">
        <v>695.6666666666664</v>
      </c>
      <c r="K478" s="349">
        <v>679.4</v>
      </c>
      <c r="L478" s="349">
        <v>663.1</v>
      </c>
      <c r="M478" s="349">
        <v>32.826219999999999</v>
      </c>
      <c r="N478" s="1"/>
      <c r="O478" s="1"/>
    </row>
    <row r="479" spans="1:15" ht="12.75" customHeight="1">
      <c r="A479" s="30">
        <v>469</v>
      </c>
      <c r="B479" s="378" t="s">
        <v>209</v>
      </c>
      <c r="C479" s="349">
        <v>1551</v>
      </c>
      <c r="D479" s="350">
        <v>1556.3333333333333</v>
      </c>
      <c r="E479" s="350">
        <v>1530.9666666666665</v>
      </c>
      <c r="F479" s="350">
        <v>1510.9333333333332</v>
      </c>
      <c r="G479" s="350">
        <v>1485.5666666666664</v>
      </c>
      <c r="H479" s="350">
        <v>1576.3666666666666</v>
      </c>
      <c r="I479" s="350">
        <v>1601.7333333333333</v>
      </c>
      <c r="J479" s="350">
        <v>1621.7666666666667</v>
      </c>
      <c r="K479" s="349">
        <v>1581.7</v>
      </c>
      <c r="L479" s="349">
        <v>1536.3</v>
      </c>
      <c r="M479" s="349">
        <v>2.4115199999999999</v>
      </c>
      <c r="N479" s="1"/>
      <c r="O479" s="1"/>
    </row>
    <row r="480" spans="1:15" ht="12.75" customHeight="1">
      <c r="A480" s="30">
        <v>470</v>
      </c>
      <c r="B480" s="378" t="s">
        <v>544</v>
      </c>
      <c r="C480" s="349">
        <v>12.7</v>
      </c>
      <c r="D480" s="350">
        <v>12.75</v>
      </c>
      <c r="E480" s="350">
        <v>12.6</v>
      </c>
      <c r="F480" s="350">
        <v>12.5</v>
      </c>
      <c r="G480" s="350">
        <v>12.35</v>
      </c>
      <c r="H480" s="350">
        <v>12.85</v>
      </c>
      <c r="I480" s="350">
        <v>12.999999999999998</v>
      </c>
      <c r="J480" s="350">
        <v>13.1</v>
      </c>
      <c r="K480" s="349">
        <v>12.9</v>
      </c>
      <c r="L480" s="349">
        <v>12.65</v>
      </c>
      <c r="M480" s="349">
        <v>23.44388</v>
      </c>
      <c r="N480" s="1"/>
      <c r="O480" s="1"/>
    </row>
    <row r="481" spans="1:15" ht="12.75" customHeight="1">
      <c r="A481" s="30">
        <v>471</v>
      </c>
      <c r="B481" s="378" t="s">
        <v>545</v>
      </c>
      <c r="C481" s="349">
        <v>560.15</v>
      </c>
      <c r="D481" s="350">
        <v>565.56666666666672</v>
      </c>
      <c r="E481" s="350">
        <v>553.13333333333344</v>
      </c>
      <c r="F481" s="350">
        <v>546.11666666666667</v>
      </c>
      <c r="G481" s="350">
        <v>533.68333333333339</v>
      </c>
      <c r="H481" s="350">
        <v>572.58333333333348</v>
      </c>
      <c r="I481" s="350">
        <v>585.01666666666665</v>
      </c>
      <c r="J481" s="350">
        <v>592.03333333333353</v>
      </c>
      <c r="K481" s="349">
        <v>578</v>
      </c>
      <c r="L481" s="349">
        <v>558.54999999999995</v>
      </c>
      <c r="M481" s="349">
        <v>3.2134200000000002</v>
      </c>
      <c r="N481" s="1"/>
      <c r="O481" s="1"/>
    </row>
    <row r="482" spans="1:15" ht="12.75" customHeight="1">
      <c r="A482" s="30">
        <v>472</v>
      </c>
      <c r="B482" s="378" t="s">
        <v>547</v>
      </c>
      <c r="C482" s="349">
        <v>116.75</v>
      </c>
      <c r="D482" s="350">
        <v>117.75</v>
      </c>
      <c r="E482" s="350">
        <v>115.3</v>
      </c>
      <c r="F482" s="350">
        <v>113.85</v>
      </c>
      <c r="G482" s="350">
        <v>111.39999999999999</v>
      </c>
      <c r="H482" s="350">
        <v>119.2</v>
      </c>
      <c r="I482" s="350">
        <v>121.64999999999999</v>
      </c>
      <c r="J482" s="350">
        <v>123.10000000000001</v>
      </c>
      <c r="K482" s="349">
        <v>120.2</v>
      </c>
      <c r="L482" s="349">
        <v>116.3</v>
      </c>
      <c r="M482" s="349">
        <v>5.99146</v>
      </c>
      <c r="N482" s="1"/>
      <c r="O482" s="1"/>
    </row>
    <row r="483" spans="1:15" ht="12.75" customHeight="1">
      <c r="A483" s="30">
        <v>473</v>
      </c>
      <c r="B483" s="378" t="s">
        <v>548</v>
      </c>
      <c r="C483" s="349">
        <v>18.05</v>
      </c>
      <c r="D483" s="350">
        <v>18.166666666666668</v>
      </c>
      <c r="E483" s="350">
        <v>17.883333333333336</v>
      </c>
      <c r="F483" s="350">
        <v>17.716666666666669</v>
      </c>
      <c r="G483" s="350">
        <v>17.433333333333337</v>
      </c>
      <c r="H483" s="350">
        <v>18.333333333333336</v>
      </c>
      <c r="I483" s="350">
        <v>18.616666666666667</v>
      </c>
      <c r="J483" s="350">
        <v>18.783333333333335</v>
      </c>
      <c r="K483" s="349">
        <v>18.45</v>
      </c>
      <c r="L483" s="349">
        <v>18</v>
      </c>
      <c r="M483" s="349">
        <v>7.5444199999999997</v>
      </c>
      <c r="N483" s="1"/>
      <c r="O483" s="1"/>
    </row>
    <row r="484" spans="1:15" ht="12.75" customHeight="1">
      <c r="A484" s="30">
        <v>474</v>
      </c>
      <c r="B484" s="378" t="s">
        <v>210</v>
      </c>
      <c r="C484" s="349">
        <v>7045.95</v>
      </c>
      <c r="D484" s="350">
        <v>7100.3166666666666</v>
      </c>
      <c r="E484" s="350">
        <v>6975.6333333333332</v>
      </c>
      <c r="F484" s="350">
        <v>6905.3166666666666</v>
      </c>
      <c r="G484" s="350">
        <v>6780.6333333333332</v>
      </c>
      <c r="H484" s="350">
        <v>7170.6333333333332</v>
      </c>
      <c r="I484" s="350">
        <v>7295.3166666666657</v>
      </c>
      <c r="J484" s="350">
        <v>7365.6333333333332</v>
      </c>
      <c r="K484" s="349">
        <v>7225</v>
      </c>
      <c r="L484" s="349">
        <v>7030</v>
      </c>
      <c r="M484" s="349">
        <v>4.9995500000000002</v>
      </c>
      <c r="N484" s="1"/>
      <c r="O484" s="1"/>
    </row>
    <row r="485" spans="1:15" ht="12.75" customHeight="1">
      <c r="A485" s="30">
        <v>475</v>
      </c>
      <c r="B485" s="378" t="s">
        <v>279</v>
      </c>
      <c r="C485" s="349">
        <v>43.75</v>
      </c>
      <c r="D485" s="350">
        <v>43.966666666666669</v>
      </c>
      <c r="E485" s="350">
        <v>43.13333333333334</v>
      </c>
      <c r="F485" s="350">
        <v>42.516666666666673</v>
      </c>
      <c r="G485" s="350">
        <v>41.683333333333344</v>
      </c>
      <c r="H485" s="350">
        <v>44.583333333333336</v>
      </c>
      <c r="I485" s="350">
        <v>45.416666666666664</v>
      </c>
      <c r="J485" s="350">
        <v>46.033333333333331</v>
      </c>
      <c r="K485" s="349">
        <v>44.8</v>
      </c>
      <c r="L485" s="349">
        <v>43.35</v>
      </c>
      <c r="M485" s="349">
        <v>70.29101</v>
      </c>
      <c r="N485" s="1"/>
      <c r="O485" s="1"/>
    </row>
    <row r="486" spans="1:15" ht="12.75" customHeight="1">
      <c r="A486" s="30">
        <v>476</v>
      </c>
      <c r="B486" s="378" t="s">
        <v>211</v>
      </c>
      <c r="C486" s="349">
        <v>727.05</v>
      </c>
      <c r="D486" s="350">
        <v>731.83333333333337</v>
      </c>
      <c r="E486" s="350">
        <v>720.9666666666667</v>
      </c>
      <c r="F486" s="350">
        <v>714.88333333333333</v>
      </c>
      <c r="G486" s="350">
        <v>704.01666666666665</v>
      </c>
      <c r="H486" s="350">
        <v>737.91666666666674</v>
      </c>
      <c r="I486" s="350">
        <v>748.7833333333333</v>
      </c>
      <c r="J486" s="350">
        <v>754.86666666666679</v>
      </c>
      <c r="K486" s="349">
        <v>742.7</v>
      </c>
      <c r="L486" s="349">
        <v>725.75</v>
      </c>
      <c r="M486" s="349">
        <v>11.741339999999999</v>
      </c>
      <c r="N486" s="1"/>
      <c r="O486" s="1"/>
    </row>
    <row r="487" spans="1:15" ht="12.75" customHeight="1">
      <c r="A487" s="30">
        <v>477</v>
      </c>
      <c r="B487" s="378" t="s">
        <v>546</v>
      </c>
      <c r="C487" s="349">
        <v>826.95</v>
      </c>
      <c r="D487" s="350">
        <v>827.93333333333339</v>
      </c>
      <c r="E487" s="350">
        <v>817.46666666666681</v>
      </c>
      <c r="F487" s="350">
        <v>807.98333333333346</v>
      </c>
      <c r="G487" s="350">
        <v>797.51666666666688</v>
      </c>
      <c r="H487" s="350">
        <v>837.41666666666674</v>
      </c>
      <c r="I487" s="350">
        <v>847.88333333333344</v>
      </c>
      <c r="J487" s="350">
        <v>857.36666666666667</v>
      </c>
      <c r="K487" s="349">
        <v>838.4</v>
      </c>
      <c r="L487" s="349">
        <v>818.45</v>
      </c>
      <c r="M487" s="349">
        <v>1.25319</v>
      </c>
      <c r="N487" s="1"/>
      <c r="O487" s="1"/>
    </row>
    <row r="488" spans="1:15" ht="12.75" customHeight="1">
      <c r="A488" s="30">
        <v>478</v>
      </c>
      <c r="B488" s="378" t="s">
        <v>551</v>
      </c>
      <c r="C488" s="349">
        <v>428.65</v>
      </c>
      <c r="D488" s="350">
        <v>430.40000000000003</v>
      </c>
      <c r="E488" s="350">
        <v>421.80000000000007</v>
      </c>
      <c r="F488" s="350">
        <v>414.95000000000005</v>
      </c>
      <c r="G488" s="350">
        <v>406.35000000000008</v>
      </c>
      <c r="H488" s="350">
        <v>437.25000000000006</v>
      </c>
      <c r="I488" s="350">
        <v>445.85000000000008</v>
      </c>
      <c r="J488" s="350">
        <v>452.70000000000005</v>
      </c>
      <c r="K488" s="349">
        <v>439</v>
      </c>
      <c r="L488" s="349">
        <v>423.55</v>
      </c>
      <c r="M488" s="349">
        <v>2.6264400000000001</v>
      </c>
      <c r="N488" s="1"/>
      <c r="O488" s="1"/>
    </row>
    <row r="489" spans="1:15" ht="12.75" customHeight="1">
      <c r="A489" s="30">
        <v>479</v>
      </c>
      <c r="B489" s="378" t="s">
        <v>552</v>
      </c>
      <c r="C489" s="349">
        <v>35.700000000000003</v>
      </c>
      <c r="D489" s="350">
        <v>36.050000000000004</v>
      </c>
      <c r="E489" s="350">
        <v>35.100000000000009</v>
      </c>
      <c r="F489" s="350">
        <v>34.500000000000007</v>
      </c>
      <c r="G489" s="350">
        <v>33.550000000000011</v>
      </c>
      <c r="H489" s="350">
        <v>36.650000000000006</v>
      </c>
      <c r="I489" s="350">
        <v>37.600000000000009</v>
      </c>
      <c r="J489" s="350">
        <v>38.200000000000003</v>
      </c>
      <c r="K489" s="349">
        <v>37</v>
      </c>
      <c r="L489" s="349">
        <v>35.450000000000003</v>
      </c>
      <c r="M489" s="349">
        <v>16.385079999999999</v>
      </c>
      <c r="N489" s="1"/>
      <c r="O489" s="1"/>
    </row>
    <row r="490" spans="1:15" ht="12.75" customHeight="1">
      <c r="A490" s="30">
        <v>480</v>
      </c>
      <c r="B490" s="378" t="s">
        <v>553</v>
      </c>
      <c r="C490" s="349">
        <v>974.9</v>
      </c>
      <c r="D490" s="350">
        <v>979.9666666666667</v>
      </c>
      <c r="E490" s="350">
        <v>960.93333333333339</v>
      </c>
      <c r="F490" s="350">
        <v>946.9666666666667</v>
      </c>
      <c r="G490" s="350">
        <v>927.93333333333339</v>
      </c>
      <c r="H490" s="350">
        <v>993.93333333333339</v>
      </c>
      <c r="I490" s="350">
        <v>1012.9666666666667</v>
      </c>
      <c r="J490" s="350">
        <v>1026.9333333333334</v>
      </c>
      <c r="K490" s="349">
        <v>999</v>
      </c>
      <c r="L490" s="349">
        <v>966</v>
      </c>
      <c r="M490" s="349">
        <v>0.37047000000000002</v>
      </c>
      <c r="N490" s="1"/>
      <c r="O490" s="1"/>
    </row>
    <row r="491" spans="1:15" ht="12.75" customHeight="1">
      <c r="A491" s="30">
        <v>481</v>
      </c>
      <c r="B491" s="378" t="s">
        <v>555</v>
      </c>
      <c r="C491" s="349">
        <v>373.85</v>
      </c>
      <c r="D491" s="350">
        <v>375.56666666666666</v>
      </c>
      <c r="E491" s="350">
        <v>364.2833333333333</v>
      </c>
      <c r="F491" s="350">
        <v>354.71666666666664</v>
      </c>
      <c r="G491" s="350">
        <v>343.43333333333328</v>
      </c>
      <c r="H491" s="350">
        <v>385.13333333333333</v>
      </c>
      <c r="I491" s="350">
        <v>396.41666666666674</v>
      </c>
      <c r="J491" s="350">
        <v>405.98333333333335</v>
      </c>
      <c r="K491" s="349">
        <v>386.85</v>
      </c>
      <c r="L491" s="349">
        <v>366</v>
      </c>
      <c r="M491" s="349">
        <v>2.91255</v>
      </c>
      <c r="N491" s="1"/>
      <c r="O491" s="1"/>
    </row>
    <row r="492" spans="1:15" ht="12.75" customHeight="1">
      <c r="A492" s="30">
        <v>482</v>
      </c>
      <c r="B492" s="378" t="s">
        <v>281</v>
      </c>
      <c r="C492" s="349">
        <v>930.65</v>
      </c>
      <c r="D492" s="350">
        <v>936.2166666666667</v>
      </c>
      <c r="E492" s="350">
        <v>921.43333333333339</v>
      </c>
      <c r="F492" s="350">
        <v>912.2166666666667</v>
      </c>
      <c r="G492" s="350">
        <v>897.43333333333339</v>
      </c>
      <c r="H492" s="350">
        <v>945.43333333333339</v>
      </c>
      <c r="I492" s="350">
        <v>960.2166666666667</v>
      </c>
      <c r="J492" s="350">
        <v>969.43333333333339</v>
      </c>
      <c r="K492" s="349">
        <v>951</v>
      </c>
      <c r="L492" s="349">
        <v>927</v>
      </c>
      <c r="M492" s="349">
        <v>3.4402499999999998</v>
      </c>
      <c r="N492" s="1"/>
      <c r="O492" s="1"/>
    </row>
    <row r="493" spans="1:15" ht="12.75" customHeight="1">
      <c r="A493" s="30">
        <v>483</v>
      </c>
      <c r="B493" s="378" t="s">
        <v>212</v>
      </c>
      <c r="C493" s="349">
        <v>368.95</v>
      </c>
      <c r="D493" s="350">
        <v>369.3</v>
      </c>
      <c r="E493" s="350">
        <v>365.25</v>
      </c>
      <c r="F493" s="350">
        <v>361.55</v>
      </c>
      <c r="G493" s="350">
        <v>357.5</v>
      </c>
      <c r="H493" s="350">
        <v>373</v>
      </c>
      <c r="I493" s="350">
        <v>377.05000000000007</v>
      </c>
      <c r="J493" s="350">
        <v>380.75</v>
      </c>
      <c r="K493" s="349">
        <v>373.35</v>
      </c>
      <c r="L493" s="349">
        <v>365.6</v>
      </c>
      <c r="M493" s="349">
        <v>71.773579999999995</v>
      </c>
      <c r="N493" s="1"/>
      <c r="O493" s="1"/>
    </row>
    <row r="494" spans="1:15" ht="12.75" customHeight="1">
      <c r="A494" s="30">
        <v>484</v>
      </c>
      <c r="B494" s="378" t="s">
        <v>556</v>
      </c>
      <c r="C494" s="349">
        <v>2154.85</v>
      </c>
      <c r="D494" s="350">
        <v>2170.1166666666663</v>
      </c>
      <c r="E494" s="350">
        <v>2131.2833333333328</v>
      </c>
      <c r="F494" s="350">
        <v>2107.7166666666667</v>
      </c>
      <c r="G494" s="350">
        <v>2068.8833333333332</v>
      </c>
      <c r="H494" s="350">
        <v>2193.6833333333325</v>
      </c>
      <c r="I494" s="350">
        <v>2232.5166666666655</v>
      </c>
      <c r="J494" s="350">
        <v>2256.0833333333321</v>
      </c>
      <c r="K494" s="349">
        <v>2208.9499999999998</v>
      </c>
      <c r="L494" s="349">
        <v>2146.5500000000002</v>
      </c>
      <c r="M494" s="349">
        <v>0.38344</v>
      </c>
      <c r="N494" s="1"/>
      <c r="O494" s="1"/>
    </row>
    <row r="495" spans="1:15" ht="12.75" customHeight="1">
      <c r="A495" s="30">
        <v>485</v>
      </c>
      <c r="B495" s="378" t="s">
        <v>280</v>
      </c>
      <c r="C495" s="349">
        <v>212.5</v>
      </c>
      <c r="D495" s="350">
        <v>212.9</v>
      </c>
      <c r="E495" s="350">
        <v>210.75</v>
      </c>
      <c r="F495" s="350">
        <v>209</v>
      </c>
      <c r="G495" s="350">
        <v>206.85</v>
      </c>
      <c r="H495" s="350">
        <v>214.65</v>
      </c>
      <c r="I495" s="350">
        <v>216.80000000000004</v>
      </c>
      <c r="J495" s="350">
        <v>218.55</v>
      </c>
      <c r="K495" s="349">
        <v>215.05</v>
      </c>
      <c r="L495" s="349">
        <v>211.15</v>
      </c>
      <c r="M495" s="349">
        <v>2.4534099999999999</v>
      </c>
      <c r="N495" s="1"/>
      <c r="O495" s="1"/>
    </row>
    <row r="496" spans="1:15" ht="12.75" customHeight="1">
      <c r="A496" s="30">
        <v>486</v>
      </c>
      <c r="B496" s="378" t="s">
        <v>557</v>
      </c>
      <c r="C496" s="349">
        <v>1903.95</v>
      </c>
      <c r="D496" s="350">
        <v>1920.6833333333334</v>
      </c>
      <c r="E496" s="350">
        <v>1883.2666666666669</v>
      </c>
      <c r="F496" s="350">
        <v>1862.5833333333335</v>
      </c>
      <c r="G496" s="350">
        <v>1825.166666666667</v>
      </c>
      <c r="H496" s="350">
        <v>1941.3666666666668</v>
      </c>
      <c r="I496" s="350">
        <v>1978.7833333333333</v>
      </c>
      <c r="J496" s="350">
        <v>1999.4666666666667</v>
      </c>
      <c r="K496" s="349">
        <v>1958.1</v>
      </c>
      <c r="L496" s="349">
        <v>1900</v>
      </c>
      <c r="M496" s="349">
        <v>0.12010999999999999</v>
      </c>
      <c r="N496" s="1"/>
      <c r="O496" s="1"/>
    </row>
    <row r="497" spans="1:15" ht="12.75" customHeight="1">
      <c r="A497" s="30">
        <v>487</v>
      </c>
      <c r="B497" s="378" t="s">
        <v>550</v>
      </c>
      <c r="C497" s="349">
        <v>654.1</v>
      </c>
      <c r="D497" s="350">
        <v>654.95000000000005</v>
      </c>
      <c r="E497" s="350">
        <v>643.20000000000005</v>
      </c>
      <c r="F497" s="350">
        <v>632.29999999999995</v>
      </c>
      <c r="G497" s="350">
        <v>620.54999999999995</v>
      </c>
      <c r="H497" s="350">
        <v>665.85000000000014</v>
      </c>
      <c r="I497" s="350">
        <v>677.60000000000014</v>
      </c>
      <c r="J497" s="350">
        <v>688.50000000000023</v>
      </c>
      <c r="K497" s="349">
        <v>666.7</v>
      </c>
      <c r="L497" s="349">
        <v>644.04999999999995</v>
      </c>
      <c r="M497" s="349">
        <v>6.4577200000000001</v>
      </c>
      <c r="N497" s="1"/>
      <c r="O497" s="1"/>
    </row>
    <row r="498" spans="1:15" ht="12.75" customHeight="1">
      <c r="A498" s="30">
        <v>488</v>
      </c>
      <c r="B498" s="378" t="s">
        <v>549</v>
      </c>
      <c r="C498" s="349">
        <v>3505.4</v>
      </c>
      <c r="D498" s="350">
        <v>3515.6666666666665</v>
      </c>
      <c r="E498" s="350">
        <v>3468.7333333333331</v>
      </c>
      <c r="F498" s="350">
        <v>3432.0666666666666</v>
      </c>
      <c r="G498" s="350">
        <v>3385.1333333333332</v>
      </c>
      <c r="H498" s="350">
        <v>3552.333333333333</v>
      </c>
      <c r="I498" s="350">
        <v>3599.2666666666664</v>
      </c>
      <c r="J498" s="350">
        <v>3635.9333333333329</v>
      </c>
      <c r="K498" s="349">
        <v>3562.6</v>
      </c>
      <c r="L498" s="349">
        <v>3479</v>
      </c>
      <c r="M498" s="349">
        <v>0.28881000000000001</v>
      </c>
      <c r="N498" s="1"/>
      <c r="O498" s="1"/>
    </row>
    <row r="499" spans="1:15" ht="12.75" customHeight="1">
      <c r="A499" s="30">
        <v>489</v>
      </c>
      <c r="B499" s="378" t="s">
        <v>213</v>
      </c>
      <c r="C499" s="349">
        <v>1219.45</v>
      </c>
      <c r="D499" s="350">
        <v>1215.4666666666669</v>
      </c>
      <c r="E499" s="350">
        <v>1206.0333333333338</v>
      </c>
      <c r="F499" s="350">
        <v>1192.6166666666668</v>
      </c>
      <c r="G499" s="350">
        <v>1183.1833333333336</v>
      </c>
      <c r="H499" s="350">
        <v>1228.8833333333339</v>
      </c>
      <c r="I499" s="350">
        <v>1238.3166666666668</v>
      </c>
      <c r="J499" s="350">
        <v>1251.733333333334</v>
      </c>
      <c r="K499" s="349">
        <v>1224.9000000000001</v>
      </c>
      <c r="L499" s="349">
        <v>1202.05</v>
      </c>
      <c r="M499" s="349">
        <v>4.6186600000000002</v>
      </c>
      <c r="N499" s="1"/>
      <c r="O499" s="1"/>
    </row>
    <row r="500" spans="1:15" ht="12.75" customHeight="1">
      <c r="A500" s="30">
        <v>490</v>
      </c>
      <c r="B500" s="378" t="s">
        <v>554</v>
      </c>
      <c r="C500" s="349">
        <v>2566.75</v>
      </c>
      <c r="D500" s="350">
        <v>2594.4333333333334</v>
      </c>
      <c r="E500" s="350">
        <v>2527.8666666666668</v>
      </c>
      <c r="F500" s="350">
        <v>2488.9833333333336</v>
      </c>
      <c r="G500" s="350">
        <v>2422.416666666667</v>
      </c>
      <c r="H500" s="350">
        <v>2633.3166666666666</v>
      </c>
      <c r="I500" s="350">
        <v>2699.8833333333332</v>
      </c>
      <c r="J500" s="350">
        <v>2738.7666666666664</v>
      </c>
      <c r="K500" s="349">
        <v>2661</v>
      </c>
      <c r="L500" s="349">
        <v>2555.5500000000002</v>
      </c>
      <c r="M500" s="349">
        <v>0.81976000000000004</v>
      </c>
      <c r="N500" s="1"/>
      <c r="O500" s="1"/>
    </row>
    <row r="501" spans="1:15" ht="12.75" customHeight="1">
      <c r="A501" s="30">
        <v>491</v>
      </c>
      <c r="B501" s="378" t="s">
        <v>558</v>
      </c>
      <c r="C501" s="349">
        <v>7683.4</v>
      </c>
      <c r="D501" s="350">
        <v>7676.166666666667</v>
      </c>
      <c r="E501" s="350">
        <v>7610.3333333333339</v>
      </c>
      <c r="F501" s="350">
        <v>7537.2666666666673</v>
      </c>
      <c r="G501" s="350">
        <v>7471.4333333333343</v>
      </c>
      <c r="H501" s="350">
        <v>7749.2333333333336</v>
      </c>
      <c r="I501" s="350">
        <v>7815.0666666666675</v>
      </c>
      <c r="J501" s="350">
        <v>7888.1333333333332</v>
      </c>
      <c r="K501" s="349">
        <v>7742</v>
      </c>
      <c r="L501" s="349">
        <v>7603.1</v>
      </c>
      <c r="M501" s="349">
        <v>2.1839999999999998E-2</v>
      </c>
      <c r="N501" s="1"/>
      <c r="O501" s="1"/>
    </row>
    <row r="502" spans="1:15" ht="12.75" customHeight="1">
      <c r="A502" s="30">
        <v>492</v>
      </c>
      <c r="B502" s="378" t="s">
        <v>559</v>
      </c>
      <c r="C502" s="349">
        <v>156.44999999999999</v>
      </c>
      <c r="D502" s="350">
        <v>159.1</v>
      </c>
      <c r="E502" s="350">
        <v>153.29999999999998</v>
      </c>
      <c r="F502" s="350">
        <v>150.14999999999998</v>
      </c>
      <c r="G502" s="350">
        <v>144.34999999999997</v>
      </c>
      <c r="H502" s="350">
        <v>162.25</v>
      </c>
      <c r="I502" s="350">
        <v>168.05</v>
      </c>
      <c r="J502" s="350">
        <v>171.20000000000002</v>
      </c>
      <c r="K502" s="349">
        <v>164.9</v>
      </c>
      <c r="L502" s="349">
        <v>155.94999999999999</v>
      </c>
      <c r="M502" s="349">
        <v>5.21774</v>
      </c>
      <c r="N502" s="1"/>
      <c r="O502" s="1"/>
    </row>
    <row r="503" spans="1:15" ht="12.75" customHeight="1">
      <c r="A503" s="30">
        <v>493</v>
      </c>
      <c r="B503" s="378" t="s">
        <v>560</v>
      </c>
      <c r="C503" s="349">
        <v>116.15</v>
      </c>
      <c r="D503" s="350">
        <v>116.38333333333334</v>
      </c>
      <c r="E503" s="350">
        <v>115.06666666666668</v>
      </c>
      <c r="F503" s="350">
        <v>113.98333333333333</v>
      </c>
      <c r="G503" s="350">
        <v>112.66666666666667</v>
      </c>
      <c r="H503" s="350">
        <v>117.46666666666668</v>
      </c>
      <c r="I503" s="350">
        <v>118.78333333333335</v>
      </c>
      <c r="J503" s="350">
        <v>119.86666666666669</v>
      </c>
      <c r="K503" s="349">
        <v>117.7</v>
      </c>
      <c r="L503" s="349">
        <v>115.3</v>
      </c>
      <c r="M503" s="349">
        <v>5.5007400000000004</v>
      </c>
      <c r="N503" s="1"/>
      <c r="O503" s="1"/>
    </row>
    <row r="504" spans="1:15" ht="12.75" customHeight="1">
      <c r="A504" s="30">
        <v>494</v>
      </c>
      <c r="B504" s="378" t="s">
        <v>561</v>
      </c>
      <c r="C504" s="349">
        <v>462.35</v>
      </c>
      <c r="D504" s="350">
        <v>469.03333333333336</v>
      </c>
      <c r="E504" s="350">
        <v>453.26666666666671</v>
      </c>
      <c r="F504" s="350">
        <v>444.18333333333334</v>
      </c>
      <c r="G504" s="350">
        <v>428.41666666666669</v>
      </c>
      <c r="H504" s="350">
        <v>478.11666666666673</v>
      </c>
      <c r="I504" s="350">
        <v>493.88333333333338</v>
      </c>
      <c r="J504" s="350">
        <v>502.96666666666675</v>
      </c>
      <c r="K504" s="349">
        <v>484.8</v>
      </c>
      <c r="L504" s="349">
        <v>459.95</v>
      </c>
      <c r="M504" s="349">
        <v>0.71511999999999998</v>
      </c>
      <c r="N504" s="1"/>
      <c r="O504" s="1"/>
    </row>
    <row r="505" spans="1:15" ht="12.75" customHeight="1">
      <c r="A505" s="30">
        <v>495</v>
      </c>
      <c r="B505" s="378" t="s">
        <v>282</v>
      </c>
      <c r="C505" s="349">
        <v>1721.35</v>
      </c>
      <c r="D505" s="350">
        <v>1722.3666666666668</v>
      </c>
      <c r="E505" s="350">
        <v>1701.7333333333336</v>
      </c>
      <c r="F505" s="350">
        <v>1682.1166666666668</v>
      </c>
      <c r="G505" s="350">
        <v>1661.4833333333336</v>
      </c>
      <c r="H505" s="350">
        <v>1741.9833333333336</v>
      </c>
      <c r="I505" s="350">
        <v>1762.6166666666668</v>
      </c>
      <c r="J505" s="350">
        <v>1782.2333333333336</v>
      </c>
      <c r="K505" s="349">
        <v>1743</v>
      </c>
      <c r="L505" s="349">
        <v>1702.75</v>
      </c>
      <c r="M505" s="349">
        <v>0.63927</v>
      </c>
      <c r="N505" s="1"/>
      <c r="O505" s="1"/>
    </row>
    <row r="506" spans="1:15" ht="12.75" customHeight="1">
      <c r="A506" s="30">
        <v>496</v>
      </c>
      <c r="B506" s="378" t="s">
        <v>214</v>
      </c>
      <c r="C506" s="349">
        <v>564.9</v>
      </c>
      <c r="D506" s="350">
        <v>566.15</v>
      </c>
      <c r="E506" s="350">
        <v>559.9</v>
      </c>
      <c r="F506" s="350">
        <v>554.9</v>
      </c>
      <c r="G506" s="350">
        <v>548.65</v>
      </c>
      <c r="H506" s="350">
        <v>571.15</v>
      </c>
      <c r="I506" s="350">
        <v>577.4</v>
      </c>
      <c r="J506" s="350">
        <v>582.4</v>
      </c>
      <c r="K506" s="349">
        <v>572.4</v>
      </c>
      <c r="L506" s="349">
        <v>561.15</v>
      </c>
      <c r="M506" s="349">
        <v>71.144199999999998</v>
      </c>
      <c r="N506" s="1"/>
      <c r="O506" s="1"/>
    </row>
    <row r="507" spans="1:15" ht="12.75" customHeight="1">
      <c r="A507" s="30">
        <v>497</v>
      </c>
      <c r="B507" s="378" t="s">
        <v>562</v>
      </c>
      <c r="C507" s="349">
        <v>378.15</v>
      </c>
      <c r="D507" s="350">
        <v>381.36666666666662</v>
      </c>
      <c r="E507" s="350">
        <v>369.98333333333323</v>
      </c>
      <c r="F507" s="350">
        <v>361.81666666666661</v>
      </c>
      <c r="G507" s="350">
        <v>350.43333333333322</v>
      </c>
      <c r="H507" s="350">
        <v>389.53333333333325</v>
      </c>
      <c r="I507" s="350">
        <v>400.91666666666657</v>
      </c>
      <c r="J507" s="350">
        <v>409.08333333333326</v>
      </c>
      <c r="K507" s="349">
        <v>392.75</v>
      </c>
      <c r="L507" s="349">
        <v>373.2</v>
      </c>
      <c r="M507" s="349">
        <v>3.9730599999999998</v>
      </c>
      <c r="N507" s="1"/>
      <c r="O507" s="1"/>
    </row>
    <row r="508" spans="1:15" ht="12.75" customHeight="1">
      <c r="A508" s="30">
        <v>498</v>
      </c>
      <c r="B508" s="378" t="s">
        <v>283</v>
      </c>
      <c r="C508" s="349">
        <v>13.8</v>
      </c>
      <c r="D508" s="350">
        <v>13.700000000000001</v>
      </c>
      <c r="E508" s="350">
        <v>13.500000000000002</v>
      </c>
      <c r="F508" s="350">
        <v>13.200000000000001</v>
      </c>
      <c r="G508" s="350">
        <v>13.000000000000002</v>
      </c>
      <c r="H508" s="350">
        <v>14.000000000000002</v>
      </c>
      <c r="I508" s="350">
        <v>14.200000000000001</v>
      </c>
      <c r="J508" s="350">
        <v>14.500000000000002</v>
      </c>
      <c r="K508" s="349">
        <v>13.9</v>
      </c>
      <c r="L508" s="349">
        <v>13.4</v>
      </c>
      <c r="M508" s="349">
        <v>880.68465000000003</v>
      </c>
      <c r="N508" s="1"/>
      <c r="O508" s="1"/>
    </row>
    <row r="509" spans="1:15" ht="12.75" customHeight="1">
      <c r="A509" s="30">
        <v>499</v>
      </c>
      <c r="B509" s="378" t="s">
        <v>215</v>
      </c>
      <c r="C509" s="349">
        <v>263</v>
      </c>
      <c r="D509" s="350">
        <v>264.61666666666667</v>
      </c>
      <c r="E509" s="350">
        <v>260.23333333333335</v>
      </c>
      <c r="F509" s="350">
        <v>257.4666666666667</v>
      </c>
      <c r="G509" s="350">
        <v>253.08333333333337</v>
      </c>
      <c r="H509" s="350">
        <v>267.38333333333333</v>
      </c>
      <c r="I509" s="350">
        <v>271.76666666666665</v>
      </c>
      <c r="J509" s="350">
        <v>274.5333333333333</v>
      </c>
      <c r="K509" s="349">
        <v>269</v>
      </c>
      <c r="L509" s="349">
        <v>261.85000000000002</v>
      </c>
      <c r="M509" s="349">
        <v>57.410130000000002</v>
      </c>
      <c r="N509" s="1"/>
      <c r="O509" s="1"/>
    </row>
    <row r="510" spans="1:15" ht="12.75" customHeight="1">
      <c r="A510" s="30">
        <v>500</v>
      </c>
      <c r="B510" s="378" t="s">
        <v>563</v>
      </c>
      <c r="C510" s="349">
        <v>372.6</v>
      </c>
      <c r="D510" s="350">
        <v>375.38333333333338</v>
      </c>
      <c r="E510" s="350">
        <v>366.26666666666677</v>
      </c>
      <c r="F510" s="350">
        <v>359.93333333333339</v>
      </c>
      <c r="G510" s="350">
        <v>350.81666666666678</v>
      </c>
      <c r="H510" s="350">
        <v>381.71666666666675</v>
      </c>
      <c r="I510" s="350">
        <v>390.83333333333343</v>
      </c>
      <c r="J510" s="350">
        <v>397.16666666666674</v>
      </c>
      <c r="K510" s="349">
        <v>384.5</v>
      </c>
      <c r="L510" s="349">
        <v>369.05</v>
      </c>
      <c r="M510" s="349">
        <v>6.9652900000000004</v>
      </c>
      <c r="N510" s="1"/>
      <c r="O510" s="1"/>
    </row>
    <row r="511" spans="1:15" ht="12.75" customHeight="1">
      <c r="A511" s="30">
        <v>501</v>
      </c>
      <c r="B511" s="378" t="s">
        <v>564</v>
      </c>
      <c r="C511" s="349">
        <v>1506.65</v>
      </c>
      <c r="D511" s="350">
        <v>1509.6499999999999</v>
      </c>
      <c r="E511" s="350">
        <v>1479.2999999999997</v>
      </c>
      <c r="F511" s="350">
        <v>1451.9499999999998</v>
      </c>
      <c r="G511" s="350">
        <v>1421.5999999999997</v>
      </c>
      <c r="H511" s="350">
        <v>1536.9999999999998</v>
      </c>
      <c r="I511" s="350">
        <v>1567.3499999999997</v>
      </c>
      <c r="J511" s="350">
        <v>1594.6999999999998</v>
      </c>
      <c r="K511" s="349">
        <v>1540</v>
      </c>
      <c r="L511" s="349">
        <v>1482.3</v>
      </c>
      <c r="M511" s="349">
        <v>0.48799999999999999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7"/>
      <c r="B5" s="478"/>
      <c r="C5" s="477"/>
      <c r="D5" s="47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2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9" t="s">
        <v>567</v>
      </c>
      <c r="C7" s="478"/>
      <c r="D7" s="7">
        <f>Main!B10</f>
        <v>44610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44609</v>
      </c>
      <c r="B10" s="29">
        <v>511463</v>
      </c>
      <c r="C10" s="28" t="s">
        <v>1075</v>
      </c>
      <c r="D10" s="28" t="s">
        <v>1076</v>
      </c>
      <c r="E10" s="28" t="s">
        <v>576</v>
      </c>
      <c r="F10" s="87">
        <v>13606</v>
      </c>
      <c r="G10" s="29">
        <v>31.55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44609</v>
      </c>
      <c r="B11" s="29">
        <v>511463</v>
      </c>
      <c r="C11" s="28" t="s">
        <v>1075</v>
      </c>
      <c r="D11" s="28" t="s">
        <v>1076</v>
      </c>
      <c r="E11" s="28" t="s">
        <v>577</v>
      </c>
      <c r="F11" s="87">
        <v>54203</v>
      </c>
      <c r="G11" s="29">
        <v>31.41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44609</v>
      </c>
      <c r="B12" s="29">
        <v>531156</v>
      </c>
      <c r="C12" s="28" t="s">
        <v>1077</v>
      </c>
      <c r="D12" s="28" t="s">
        <v>1078</v>
      </c>
      <c r="E12" s="28" t="s">
        <v>576</v>
      </c>
      <c r="F12" s="87">
        <v>17939</v>
      </c>
      <c r="G12" s="29">
        <v>123.31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44609</v>
      </c>
      <c r="B13" s="29">
        <v>540135</v>
      </c>
      <c r="C13" s="28" t="s">
        <v>1033</v>
      </c>
      <c r="D13" s="28" t="s">
        <v>1079</v>
      </c>
      <c r="E13" s="28" t="s">
        <v>576</v>
      </c>
      <c r="F13" s="87">
        <v>255000</v>
      </c>
      <c r="G13" s="29">
        <v>52.7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44609</v>
      </c>
      <c r="B14" s="29">
        <v>531752</v>
      </c>
      <c r="C14" s="28" t="s">
        <v>1034</v>
      </c>
      <c r="D14" s="28" t="s">
        <v>988</v>
      </c>
      <c r="E14" s="28" t="s">
        <v>577</v>
      </c>
      <c r="F14" s="87">
        <v>4500000</v>
      </c>
      <c r="G14" s="29">
        <v>1.65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44609</v>
      </c>
      <c r="B15" s="29">
        <v>539011</v>
      </c>
      <c r="C15" s="28" t="s">
        <v>1080</v>
      </c>
      <c r="D15" s="28" t="s">
        <v>854</v>
      </c>
      <c r="E15" s="28" t="s">
        <v>576</v>
      </c>
      <c r="F15" s="87">
        <v>18751</v>
      </c>
      <c r="G15" s="29">
        <v>139.80000000000001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44609</v>
      </c>
      <c r="B16" s="29">
        <v>539011</v>
      </c>
      <c r="C16" s="28" t="s">
        <v>1080</v>
      </c>
      <c r="D16" s="28" t="s">
        <v>854</v>
      </c>
      <c r="E16" s="28" t="s">
        <v>577</v>
      </c>
      <c r="F16" s="87">
        <v>18751</v>
      </c>
      <c r="G16" s="29">
        <v>144.30000000000001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44609</v>
      </c>
      <c r="B17" s="29">
        <v>542727</v>
      </c>
      <c r="C17" s="28" t="s">
        <v>1081</v>
      </c>
      <c r="D17" s="28" t="s">
        <v>1082</v>
      </c>
      <c r="E17" s="28" t="s">
        <v>576</v>
      </c>
      <c r="F17" s="87">
        <v>20000</v>
      </c>
      <c r="G17" s="29">
        <v>73.89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44609</v>
      </c>
      <c r="B18" s="29">
        <v>512379</v>
      </c>
      <c r="C18" s="28" t="s">
        <v>1083</v>
      </c>
      <c r="D18" s="28" t="s">
        <v>1084</v>
      </c>
      <c r="E18" s="28" t="s">
        <v>576</v>
      </c>
      <c r="F18" s="87">
        <v>1084112</v>
      </c>
      <c r="G18" s="29">
        <v>7.74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44609</v>
      </c>
      <c r="B19" s="29">
        <v>512379</v>
      </c>
      <c r="C19" s="28" t="s">
        <v>1083</v>
      </c>
      <c r="D19" s="28" t="s">
        <v>1084</v>
      </c>
      <c r="E19" s="28" t="s">
        <v>577</v>
      </c>
      <c r="F19" s="87">
        <v>2721158</v>
      </c>
      <c r="G19" s="29">
        <v>7.45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44609</v>
      </c>
      <c r="B20" s="29">
        <v>542803</v>
      </c>
      <c r="C20" s="28" t="s">
        <v>1012</v>
      </c>
      <c r="D20" s="28" t="s">
        <v>1085</v>
      </c>
      <c r="E20" s="28" t="s">
        <v>577</v>
      </c>
      <c r="F20" s="87">
        <v>59750</v>
      </c>
      <c r="G20" s="29">
        <v>19.07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44609</v>
      </c>
      <c r="B21" s="29">
        <v>542803</v>
      </c>
      <c r="C21" s="28" t="s">
        <v>1012</v>
      </c>
      <c r="D21" s="28" t="s">
        <v>1086</v>
      </c>
      <c r="E21" s="28" t="s">
        <v>576</v>
      </c>
      <c r="F21" s="87">
        <v>9282</v>
      </c>
      <c r="G21" s="29">
        <v>19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44609</v>
      </c>
      <c r="B22" s="29">
        <v>542803</v>
      </c>
      <c r="C22" s="28" t="s">
        <v>1012</v>
      </c>
      <c r="D22" s="28" t="s">
        <v>1087</v>
      </c>
      <c r="E22" s="28" t="s">
        <v>576</v>
      </c>
      <c r="F22" s="87">
        <v>12000</v>
      </c>
      <c r="G22" s="29">
        <v>19.100000000000001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44609</v>
      </c>
      <c r="B23" s="29">
        <v>542803</v>
      </c>
      <c r="C23" s="28" t="s">
        <v>1012</v>
      </c>
      <c r="D23" s="28" t="s">
        <v>1035</v>
      </c>
      <c r="E23" s="28" t="s">
        <v>576</v>
      </c>
      <c r="F23" s="87">
        <v>9810</v>
      </c>
      <c r="G23" s="29">
        <v>19.05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44609</v>
      </c>
      <c r="B24" s="29">
        <v>531137</v>
      </c>
      <c r="C24" s="28" t="s">
        <v>1036</v>
      </c>
      <c r="D24" s="28" t="s">
        <v>1039</v>
      </c>
      <c r="E24" s="28" t="s">
        <v>577</v>
      </c>
      <c r="F24" s="87">
        <v>500000</v>
      </c>
      <c r="G24" s="29">
        <v>1.7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44609</v>
      </c>
      <c r="B25" s="29">
        <v>531137</v>
      </c>
      <c r="C25" s="28" t="s">
        <v>1036</v>
      </c>
      <c r="D25" s="28" t="s">
        <v>1088</v>
      </c>
      <c r="E25" s="28" t="s">
        <v>576</v>
      </c>
      <c r="F25" s="87">
        <v>569336</v>
      </c>
      <c r="G25" s="29">
        <v>1.61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44609</v>
      </c>
      <c r="B26" s="29">
        <v>531137</v>
      </c>
      <c r="C26" s="28" t="s">
        <v>1036</v>
      </c>
      <c r="D26" s="28" t="s">
        <v>1089</v>
      </c>
      <c r="E26" s="28" t="s">
        <v>576</v>
      </c>
      <c r="F26" s="87">
        <v>588671</v>
      </c>
      <c r="G26" s="29">
        <v>1.7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44609</v>
      </c>
      <c r="B27" s="29">
        <v>531137</v>
      </c>
      <c r="C27" s="28" t="s">
        <v>1036</v>
      </c>
      <c r="D27" s="28" t="s">
        <v>1090</v>
      </c>
      <c r="E27" s="28" t="s">
        <v>576</v>
      </c>
      <c r="F27" s="87">
        <v>600106</v>
      </c>
      <c r="G27" s="29">
        <v>1.7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44609</v>
      </c>
      <c r="B28" s="29">
        <v>531137</v>
      </c>
      <c r="C28" s="28" t="s">
        <v>1036</v>
      </c>
      <c r="D28" s="28" t="s">
        <v>1038</v>
      </c>
      <c r="E28" s="28" t="s">
        <v>577</v>
      </c>
      <c r="F28" s="87">
        <v>500000</v>
      </c>
      <c r="G28" s="29">
        <v>1.7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44609</v>
      </c>
      <c r="B29" s="29">
        <v>531137</v>
      </c>
      <c r="C29" s="28" t="s">
        <v>1036</v>
      </c>
      <c r="D29" s="28" t="s">
        <v>1037</v>
      </c>
      <c r="E29" s="28" t="s">
        <v>577</v>
      </c>
      <c r="F29" s="87">
        <v>1000000</v>
      </c>
      <c r="G29" s="29">
        <v>1.65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44609</v>
      </c>
      <c r="B30" s="29">
        <v>542851</v>
      </c>
      <c r="C30" s="28" t="s">
        <v>1091</v>
      </c>
      <c r="D30" s="28" t="s">
        <v>1092</v>
      </c>
      <c r="E30" s="28" t="s">
        <v>577</v>
      </c>
      <c r="F30" s="87">
        <v>61712</v>
      </c>
      <c r="G30" s="29">
        <v>246.85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44609</v>
      </c>
      <c r="B31" s="29">
        <v>540936</v>
      </c>
      <c r="C31" s="28" t="s">
        <v>1093</v>
      </c>
      <c r="D31" s="28" t="s">
        <v>1094</v>
      </c>
      <c r="E31" s="28" t="s">
        <v>577</v>
      </c>
      <c r="F31" s="87">
        <v>65360</v>
      </c>
      <c r="G31" s="29">
        <v>15.95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44609</v>
      </c>
      <c r="B32" s="29">
        <v>540377</v>
      </c>
      <c r="C32" s="28" t="s">
        <v>1013</v>
      </c>
      <c r="D32" s="28" t="s">
        <v>1095</v>
      </c>
      <c r="E32" s="28" t="s">
        <v>576</v>
      </c>
      <c r="F32" s="87">
        <v>24000</v>
      </c>
      <c r="G32" s="29">
        <v>39.299999999999997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44609</v>
      </c>
      <c r="B33" s="29">
        <v>540377</v>
      </c>
      <c r="C33" s="28" t="s">
        <v>1013</v>
      </c>
      <c r="D33" s="28" t="s">
        <v>1096</v>
      </c>
      <c r="E33" s="28" t="s">
        <v>577</v>
      </c>
      <c r="F33" s="87">
        <v>30000</v>
      </c>
      <c r="G33" s="29">
        <v>39.299999999999997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44609</v>
      </c>
      <c r="B34" s="29">
        <v>540377</v>
      </c>
      <c r="C34" s="28" t="s">
        <v>1013</v>
      </c>
      <c r="D34" s="28" t="s">
        <v>1097</v>
      </c>
      <c r="E34" s="28" t="s">
        <v>576</v>
      </c>
      <c r="F34" s="87">
        <v>30000</v>
      </c>
      <c r="G34" s="29">
        <v>39.299999999999997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44609</v>
      </c>
      <c r="B35" s="29">
        <v>540377</v>
      </c>
      <c r="C35" s="28" t="s">
        <v>1013</v>
      </c>
      <c r="D35" s="28" t="s">
        <v>1098</v>
      </c>
      <c r="E35" s="28" t="s">
        <v>577</v>
      </c>
      <c r="F35" s="87">
        <v>24000</v>
      </c>
      <c r="G35" s="29">
        <v>39.299999999999997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44609</v>
      </c>
      <c r="B36" s="29">
        <v>542543</v>
      </c>
      <c r="C36" s="28" t="s">
        <v>1040</v>
      </c>
      <c r="D36" s="28" t="s">
        <v>1041</v>
      </c>
      <c r="E36" s="28" t="s">
        <v>577</v>
      </c>
      <c r="F36" s="87">
        <v>7200000</v>
      </c>
      <c r="G36" s="29">
        <v>99.08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44609</v>
      </c>
      <c r="B37" s="29">
        <v>526859</v>
      </c>
      <c r="C37" s="28" t="s">
        <v>987</v>
      </c>
      <c r="D37" s="28" t="s">
        <v>1043</v>
      </c>
      <c r="E37" s="28" t="s">
        <v>576</v>
      </c>
      <c r="F37" s="87">
        <v>492294</v>
      </c>
      <c r="G37" s="29">
        <v>14.06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44609</v>
      </c>
      <c r="B38" s="29">
        <v>542924</v>
      </c>
      <c r="C38" s="28" t="s">
        <v>1099</v>
      </c>
      <c r="D38" s="28" t="s">
        <v>1100</v>
      </c>
      <c r="E38" s="28" t="s">
        <v>577</v>
      </c>
      <c r="F38" s="87">
        <v>96000</v>
      </c>
      <c r="G38" s="29">
        <v>21.25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44609</v>
      </c>
      <c r="B39" s="29">
        <v>542924</v>
      </c>
      <c r="C39" s="28" t="s">
        <v>1099</v>
      </c>
      <c r="D39" s="28" t="s">
        <v>1101</v>
      </c>
      <c r="E39" s="28" t="s">
        <v>576</v>
      </c>
      <c r="F39" s="87">
        <v>34500</v>
      </c>
      <c r="G39" s="29">
        <v>21.25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44609</v>
      </c>
      <c r="B40" s="29">
        <v>532154</v>
      </c>
      <c r="C40" s="28" t="s">
        <v>1044</v>
      </c>
      <c r="D40" s="28" t="s">
        <v>1045</v>
      </c>
      <c r="E40" s="28" t="s">
        <v>577</v>
      </c>
      <c r="F40" s="87">
        <v>3600000</v>
      </c>
      <c r="G40" s="29">
        <v>1.42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44609</v>
      </c>
      <c r="B41" s="29">
        <v>539788</v>
      </c>
      <c r="C41" s="28" t="s">
        <v>1102</v>
      </c>
      <c r="D41" s="28" t="s">
        <v>1103</v>
      </c>
      <c r="E41" s="28" t="s">
        <v>576</v>
      </c>
      <c r="F41" s="87">
        <v>254400</v>
      </c>
      <c r="G41" s="29">
        <v>31.01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44609</v>
      </c>
      <c r="B42" s="29">
        <v>539788</v>
      </c>
      <c r="C42" s="28" t="s">
        <v>1102</v>
      </c>
      <c r="D42" s="28" t="s">
        <v>1104</v>
      </c>
      <c r="E42" s="28" t="s">
        <v>577</v>
      </c>
      <c r="F42" s="87">
        <v>254400</v>
      </c>
      <c r="G42" s="29">
        <v>31.01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44609</v>
      </c>
      <c r="B43" s="29">
        <v>534563</v>
      </c>
      <c r="C43" s="28" t="s">
        <v>1105</v>
      </c>
      <c r="D43" s="28" t="s">
        <v>1106</v>
      </c>
      <c r="E43" s="28" t="s">
        <v>577</v>
      </c>
      <c r="F43" s="87">
        <v>47200</v>
      </c>
      <c r="G43" s="29">
        <v>3.94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44609</v>
      </c>
      <c r="B44" s="29">
        <v>531176</v>
      </c>
      <c r="C44" s="28" t="s">
        <v>1014</v>
      </c>
      <c r="D44" s="28" t="s">
        <v>1015</v>
      </c>
      <c r="E44" s="28" t="s">
        <v>577</v>
      </c>
      <c r="F44" s="87">
        <v>50000</v>
      </c>
      <c r="G44" s="29">
        <v>25.59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44609</v>
      </c>
      <c r="B45" s="29">
        <v>541352</v>
      </c>
      <c r="C45" s="28" t="s">
        <v>1107</v>
      </c>
      <c r="D45" s="28" t="s">
        <v>1108</v>
      </c>
      <c r="E45" s="28" t="s">
        <v>576</v>
      </c>
      <c r="F45" s="87">
        <v>4000</v>
      </c>
      <c r="G45" s="29">
        <v>124.37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44609</v>
      </c>
      <c r="B46" s="29">
        <v>541352</v>
      </c>
      <c r="C46" s="28" t="s">
        <v>1107</v>
      </c>
      <c r="D46" s="28" t="s">
        <v>1108</v>
      </c>
      <c r="E46" s="28" t="s">
        <v>577</v>
      </c>
      <c r="F46" s="87">
        <v>63000</v>
      </c>
      <c r="G46" s="29">
        <v>124.85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44609</v>
      </c>
      <c r="B47" s="29">
        <v>513721</v>
      </c>
      <c r="C47" s="28" t="s">
        <v>1109</v>
      </c>
      <c r="D47" s="28" t="s">
        <v>1110</v>
      </c>
      <c r="E47" s="28" t="s">
        <v>576</v>
      </c>
      <c r="F47" s="87">
        <v>8500</v>
      </c>
      <c r="G47" s="29">
        <v>39.33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44609</v>
      </c>
      <c r="B48" s="29">
        <v>513721</v>
      </c>
      <c r="C48" s="28" t="s">
        <v>1109</v>
      </c>
      <c r="D48" s="28" t="s">
        <v>1110</v>
      </c>
      <c r="E48" s="28" t="s">
        <v>577</v>
      </c>
      <c r="F48" s="87">
        <v>27008</v>
      </c>
      <c r="G48" s="29">
        <v>39.86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44609</v>
      </c>
      <c r="B49" s="29">
        <v>539767</v>
      </c>
      <c r="C49" s="28" t="s">
        <v>1111</v>
      </c>
      <c r="D49" s="28" t="s">
        <v>1112</v>
      </c>
      <c r="E49" s="28" t="s">
        <v>577</v>
      </c>
      <c r="F49" s="87">
        <v>158667</v>
      </c>
      <c r="G49" s="29">
        <v>13.4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44609</v>
      </c>
      <c r="B50" s="29">
        <v>539767</v>
      </c>
      <c r="C50" s="28" t="s">
        <v>1111</v>
      </c>
      <c r="D50" s="28" t="s">
        <v>1113</v>
      </c>
      <c r="E50" s="28" t="s">
        <v>576</v>
      </c>
      <c r="F50" s="87">
        <v>39600</v>
      </c>
      <c r="G50" s="29">
        <v>13.4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44609</v>
      </c>
      <c r="B51" s="29">
        <v>539767</v>
      </c>
      <c r="C51" s="28" t="s">
        <v>1111</v>
      </c>
      <c r="D51" s="28" t="s">
        <v>1114</v>
      </c>
      <c r="E51" s="28" t="s">
        <v>576</v>
      </c>
      <c r="F51" s="87">
        <v>119000</v>
      </c>
      <c r="G51" s="29">
        <v>13.4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44609</v>
      </c>
      <c r="B52" s="29">
        <v>543207</v>
      </c>
      <c r="C52" s="28" t="s">
        <v>1115</v>
      </c>
      <c r="D52" s="28" t="s">
        <v>1116</v>
      </c>
      <c r="E52" s="28" t="s">
        <v>576</v>
      </c>
      <c r="F52" s="87">
        <v>190000</v>
      </c>
      <c r="G52" s="29">
        <v>13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44609</v>
      </c>
      <c r="B53" s="29">
        <v>543207</v>
      </c>
      <c r="C53" s="28" t="s">
        <v>1115</v>
      </c>
      <c r="D53" s="28" t="s">
        <v>1117</v>
      </c>
      <c r="E53" s="28" t="s">
        <v>576</v>
      </c>
      <c r="F53" s="87">
        <v>95710</v>
      </c>
      <c r="G53" s="29">
        <v>13.31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44609</v>
      </c>
      <c r="B54" s="29">
        <v>543207</v>
      </c>
      <c r="C54" s="28" t="s">
        <v>1115</v>
      </c>
      <c r="D54" s="28" t="s">
        <v>1118</v>
      </c>
      <c r="E54" s="28" t="s">
        <v>576</v>
      </c>
      <c r="F54" s="87">
        <v>84079</v>
      </c>
      <c r="G54" s="29">
        <v>13.61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44609</v>
      </c>
      <c r="B55" s="29">
        <v>543207</v>
      </c>
      <c r="C55" s="28" t="s">
        <v>1115</v>
      </c>
      <c r="D55" s="28" t="s">
        <v>1101</v>
      </c>
      <c r="E55" s="28" t="s">
        <v>576</v>
      </c>
      <c r="F55" s="87">
        <v>228500</v>
      </c>
      <c r="G55" s="29">
        <v>13.96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44609</v>
      </c>
      <c r="B56" s="29">
        <v>543207</v>
      </c>
      <c r="C56" s="28" t="s">
        <v>1115</v>
      </c>
      <c r="D56" s="28" t="s">
        <v>1118</v>
      </c>
      <c r="E56" s="28" t="s">
        <v>577</v>
      </c>
      <c r="F56" s="87">
        <v>50000</v>
      </c>
      <c r="G56" s="29">
        <v>13.31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44609</v>
      </c>
      <c r="B57" s="29">
        <v>543207</v>
      </c>
      <c r="C57" s="28" t="s">
        <v>1115</v>
      </c>
      <c r="D57" s="28" t="s">
        <v>1101</v>
      </c>
      <c r="E57" s="28" t="s">
        <v>577</v>
      </c>
      <c r="F57" s="87">
        <v>464230</v>
      </c>
      <c r="G57" s="29">
        <v>13.58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44609</v>
      </c>
      <c r="B58" s="29">
        <v>511176</v>
      </c>
      <c r="C58" s="28" t="s">
        <v>1119</v>
      </c>
      <c r="D58" s="28" t="s">
        <v>1120</v>
      </c>
      <c r="E58" s="28" t="s">
        <v>577</v>
      </c>
      <c r="F58" s="87">
        <v>16750</v>
      </c>
      <c r="G58" s="29">
        <v>34.200000000000003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44609</v>
      </c>
      <c r="B59" s="29">
        <v>511176</v>
      </c>
      <c r="C59" s="28" t="s">
        <v>1119</v>
      </c>
      <c r="D59" s="28" t="s">
        <v>1121</v>
      </c>
      <c r="E59" s="28" t="s">
        <v>576</v>
      </c>
      <c r="F59" s="87">
        <v>16900</v>
      </c>
      <c r="G59" s="29">
        <v>34.200000000000003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44609</v>
      </c>
      <c r="B60" s="29">
        <v>524572</v>
      </c>
      <c r="C60" s="28" t="s">
        <v>1122</v>
      </c>
      <c r="D60" s="28" t="s">
        <v>1123</v>
      </c>
      <c r="E60" s="28" t="s">
        <v>576</v>
      </c>
      <c r="F60" s="87">
        <v>495854</v>
      </c>
      <c r="G60" s="29">
        <v>13.58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44609</v>
      </c>
      <c r="B61" s="29">
        <v>524572</v>
      </c>
      <c r="C61" s="28" t="s">
        <v>1122</v>
      </c>
      <c r="D61" s="28" t="s">
        <v>1124</v>
      </c>
      <c r="E61" s="28" t="s">
        <v>577</v>
      </c>
      <c r="F61" s="87">
        <v>495854</v>
      </c>
      <c r="G61" s="29">
        <v>13.58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44609</v>
      </c>
      <c r="B62" s="29">
        <v>540727</v>
      </c>
      <c r="C62" s="18" t="s">
        <v>1046</v>
      </c>
      <c r="D62" s="18" t="s">
        <v>1125</v>
      </c>
      <c r="E62" s="28" t="s">
        <v>577</v>
      </c>
      <c r="F62" s="87">
        <v>58000</v>
      </c>
      <c r="G62" s="29">
        <v>56.4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44609</v>
      </c>
      <c r="B63" s="29">
        <v>540727</v>
      </c>
      <c r="C63" s="28" t="s">
        <v>1046</v>
      </c>
      <c r="D63" s="28" t="s">
        <v>1126</v>
      </c>
      <c r="E63" s="28" t="s">
        <v>577</v>
      </c>
      <c r="F63" s="87">
        <v>70866</v>
      </c>
      <c r="G63" s="29">
        <v>56.4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44609</v>
      </c>
      <c r="B64" s="29">
        <v>540727</v>
      </c>
      <c r="C64" s="28" t="s">
        <v>1046</v>
      </c>
      <c r="D64" s="28" t="s">
        <v>1127</v>
      </c>
      <c r="E64" s="28" t="s">
        <v>577</v>
      </c>
      <c r="F64" s="87">
        <v>72000</v>
      </c>
      <c r="G64" s="29">
        <v>56.7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44609</v>
      </c>
      <c r="B65" s="29">
        <v>540727</v>
      </c>
      <c r="C65" s="28" t="s">
        <v>1046</v>
      </c>
      <c r="D65" s="28" t="s">
        <v>1128</v>
      </c>
      <c r="E65" s="28" t="s">
        <v>576</v>
      </c>
      <c r="F65" s="87">
        <v>70000</v>
      </c>
      <c r="G65" s="29">
        <v>52.94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44609</v>
      </c>
      <c r="B66" s="29">
        <v>540727</v>
      </c>
      <c r="C66" s="28" t="s">
        <v>1046</v>
      </c>
      <c r="D66" s="28" t="s">
        <v>1128</v>
      </c>
      <c r="E66" s="28" t="s">
        <v>577</v>
      </c>
      <c r="F66" s="87">
        <v>3500</v>
      </c>
      <c r="G66" s="29">
        <v>53.04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44609</v>
      </c>
      <c r="B67" s="29">
        <v>540727</v>
      </c>
      <c r="C67" s="28" t="s">
        <v>1046</v>
      </c>
      <c r="D67" s="28" t="s">
        <v>1129</v>
      </c>
      <c r="E67" s="28" t="s">
        <v>577</v>
      </c>
      <c r="F67" s="87">
        <v>88000</v>
      </c>
      <c r="G67" s="29">
        <v>53.02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44609</v>
      </c>
      <c r="B68" s="29">
        <v>540727</v>
      </c>
      <c r="C68" s="28" t="s">
        <v>1046</v>
      </c>
      <c r="D68" s="28" t="s">
        <v>1130</v>
      </c>
      <c r="E68" s="28" t="s">
        <v>576</v>
      </c>
      <c r="F68" s="87">
        <v>250000</v>
      </c>
      <c r="G68" s="29">
        <v>56.36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44609</v>
      </c>
      <c r="B69" s="29">
        <v>541634</v>
      </c>
      <c r="C69" s="28" t="s">
        <v>1047</v>
      </c>
      <c r="D69" s="28" t="s">
        <v>1131</v>
      </c>
      <c r="E69" s="28" t="s">
        <v>576</v>
      </c>
      <c r="F69" s="87">
        <v>60000</v>
      </c>
      <c r="G69" s="29">
        <v>40.92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44609</v>
      </c>
      <c r="B70" s="29">
        <v>519566</v>
      </c>
      <c r="C70" s="28" t="s">
        <v>1048</v>
      </c>
      <c r="D70" s="28" t="s">
        <v>854</v>
      </c>
      <c r="E70" s="28" t="s">
        <v>576</v>
      </c>
      <c r="F70" s="87">
        <v>9311</v>
      </c>
      <c r="G70" s="29">
        <v>171.4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44609</v>
      </c>
      <c r="B71" s="29">
        <v>519566</v>
      </c>
      <c r="C71" s="28" t="s">
        <v>1048</v>
      </c>
      <c r="D71" s="28" t="s">
        <v>854</v>
      </c>
      <c r="E71" s="28" t="s">
        <v>577</v>
      </c>
      <c r="F71" s="87">
        <v>25675</v>
      </c>
      <c r="G71" s="29">
        <v>171.67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44609</v>
      </c>
      <c r="B72" s="29">
        <v>543461</v>
      </c>
      <c r="C72" s="28" t="s">
        <v>1049</v>
      </c>
      <c r="D72" s="28" t="s">
        <v>1132</v>
      </c>
      <c r="E72" s="28" t="s">
        <v>576</v>
      </c>
      <c r="F72" s="87">
        <v>10000</v>
      </c>
      <c r="G72" s="29">
        <v>12.35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44609</v>
      </c>
      <c r="B73" s="29">
        <v>543461</v>
      </c>
      <c r="C73" s="28" t="s">
        <v>1049</v>
      </c>
      <c r="D73" s="28" t="s">
        <v>1133</v>
      </c>
      <c r="E73" s="28" t="s">
        <v>576</v>
      </c>
      <c r="F73" s="87">
        <v>180000</v>
      </c>
      <c r="G73" s="29">
        <v>11.8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44609</v>
      </c>
      <c r="B74" s="29">
        <v>543461</v>
      </c>
      <c r="C74" s="28" t="s">
        <v>1049</v>
      </c>
      <c r="D74" s="28" t="s">
        <v>1132</v>
      </c>
      <c r="E74" s="28" t="s">
        <v>577</v>
      </c>
      <c r="F74" s="87">
        <v>200000</v>
      </c>
      <c r="G74" s="29">
        <v>11.88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44609</v>
      </c>
      <c r="B75" s="29">
        <v>543461</v>
      </c>
      <c r="C75" s="28" t="s">
        <v>1049</v>
      </c>
      <c r="D75" s="28" t="s">
        <v>1045</v>
      </c>
      <c r="E75" s="28" t="s">
        <v>576</v>
      </c>
      <c r="F75" s="87">
        <v>330000</v>
      </c>
      <c r="G75" s="29">
        <v>12.54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44609</v>
      </c>
      <c r="B76" s="29">
        <v>543461</v>
      </c>
      <c r="C76" s="28" t="s">
        <v>1049</v>
      </c>
      <c r="D76" s="28" t="s">
        <v>1045</v>
      </c>
      <c r="E76" s="28" t="s">
        <v>577</v>
      </c>
      <c r="F76" s="87">
        <v>230000</v>
      </c>
      <c r="G76" s="29">
        <v>11.73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44609</v>
      </c>
      <c r="B77" s="29">
        <v>543461</v>
      </c>
      <c r="C77" s="28" t="s">
        <v>1049</v>
      </c>
      <c r="D77" s="28" t="s">
        <v>1050</v>
      </c>
      <c r="E77" s="28" t="s">
        <v>576</v>
      </c>
      <c r="F77" s="87">
        <v>90000</v>
      </c>
      <c r="G77" s="29">
        <v>11.59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44609</v>
      </c>
      <c r="B78" s="29">
        <v>543461</v>
      </c>
      <c r="C78" s="28" t="s">
        <v>1049</v>
      </c>
      <c r="D78" s="28" t="s">
        <v>1050</v>
      </c>
      <c r="E78" s="28" t="s">
        <v>577</v>
      </c>
      <c r="F78" s="87">
        <v>570000</v>
      </c>
      <c r="G78" s="29">
        <v>12.7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44609</v>
      </c>
      <c r="B79" s="29">
        <v>542025</v>
      </c>
      <c r="C79" s="28" t="s">
        <v>1134</v>
      </c>
      <c r="D79" s="28" t="s">
        <v>1135</v>
      </c>
      <c r="E79" s="28" t="s">
        <v>576</v>
      </c>
      <c r="F79" s="87">
        <v>1008000</v>
      </c>
      <c r="G79" s="29">
        <v>1.1599999999999999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44609</v>
      </c>
      <c r="B80" s="29">
        <v>542025</v>
      </c>
      <c r="C80" s="28" t="s">
        <v>1134</v>
      </c>
      <c r="D80" s="28" t="s">
        <v>1136</v>
      </c>
      <c r="E80" s="28" t="s">
        <v>577</v>
      </c>
      <c r="F80" s="87">
        <v>2208000</v>
      </c>
      <c r="G80" s="29">
        <v>1.0900000000000001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44609</v>
      </c>
      <c r="B81" s="29">
        <v>530521</v>
      </c>
      <c r="C81" s="28" t="s">
        <v>989</v>
      </c>
      <c r="D81" s="28" t="s">
        <v>854</v>
      </c>
      <c r="E81" s="28" t="s">
        <v>577</v>
      </c>
      <c r="F81" s="87">
        <v>30000</v>
      </c>
      <c r="G81" s="29">
        <v>97.93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44609</v>
      </c>
      <c r="B82" s="29">
        <v>543436</v>
      </c>
      <c r="C82" s="28" t="s">
        <v>1051</v>
      </c>
      <c r="D82" s="28" t="s">
        <v>1137</v>
      </c>
      <c r="E82" s="28" t="s">
        <v>576</v>
      </c>
      <c r="F82" s="87">
        <v>2400</v>
      </c>
      <c r="G82" s="29">
        <v>213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44609</v>
      </c>
      <c r="B83" s="29">
        <v>543436</v>
      </c>
      <c r="C83" s="28" t="s">
        <v>1051</v>
      </c>
      <c r="D83" s="28" t="s">
        <v>1137</v>
      </c>
      <c r="E83" s="28" t="s">
        <v>577</v>
      </c>
      <c r="F83" s="87">
        <v>2400</v>
      </c>
      <c r="G83" s="29">
        <v>240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44609</v>
      </c>
      <c r="B84" s="29">
        <v>543436</v>
      </c>
      <c r="C84" s="28" t="s">
        <v>1051</v>
      </c>
      <c r="D84" s="28" t="s">
        <v>1138</v>
      </c>
      <c r="E84" s="28" t="s">
        <v>576</v>
      </c>
      <c r="F84" s="87">
        <v>3200</v>
      </c>
      <c r="G84" s="29">
        <v>239.98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44609</v>
      </c>
      <c r="B85" s="29" t="s">
        <v>1139</v>
      </c>
      <c r="C85" s="28" t="s">
        <v>1140</v>
      </c>
      <c r="D85" s="28" t="s">
        <v>1141</v>
      </c>
      <c r="E85" s="28" t="s">
        <v>576</v>
      </c>
      <c r="F85" s="87">
        <v>67399</v>
      </c>
      <c r="G85" s="29">
        <v>220.93</v>
      </c>
      <c r="H85" s="29" t="s">
        <v>859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44609</v>
      </c>
      <c r="B86" s="29" t="s">
        <v>1052</v>
      </c>
      <c r="C86" s="28" t="s">
        <v>1053</v>
      </c>
      <c r="D86" s="28" t="s">
        <v>1142</v>
      </c>
      <c r="E86" s="28" t="s">
        <v>576</v>
      </c>
      <c r="F86" s="87">
        <v>56000</v>
      </c>
      <c r="G86" s="29">
        <v>35.799999999999997</v>
      </c>
      <c r="H86" s="29" t="s">
        <v>859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44609</v>
      </c>
      <c r="B87" s="29" t="s">
        <v>1143</v>
      </c>
      <c r="C87" s="28" t="s">
        <v>1144</v>
      </c>
      <c r="D87" s="28" t="s">
        <v>1145</v>
      </c>
      <c r="E87" s="28" t="s">
        <v>576</v>
      </c>
      <c r="F87" s="87">
        <v>10067</v>
      </c>
      <c r="G87" s="29">
        <v>176.43</v>
      </c>
      <c r="H87" s="29" t="s">
        <v>859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44609</v>
      </c>
      <c r="B88" s="29" t="s">
        <v>1143</v>
      </c>
      <c r="C88" s="28" t="s">
        <v>1144</v>
      </c>
      <c r="D88" s="28" t="s">
        <v>1146</v>
      </c>
      <c r="E88" s="28" t="s">
        <v>576</v>
      </c>
      <c r="F88" s="87">
        <v>25376</v>
      </c>
      <c r="G88" s="29">
        <v>160.66</v>
      </c>
      <c r="H88" s="29" t="s">
        <v>859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44609</v>
      </c>
      <c r="B89" s="29" t="s">
        <v>1042</v>
      </c>
      <c r="C89" s="28" t="s">
        <v>1147</v>
      </c>
      <c r="D89" s="28" t="s">
        <v>1148</v>
      </c>
      <c r="E89" s="28" t="s">
        <v>576</v>
      </c>
      <c r="F89" s="87">
        <v>171000</v>
      </c>
      <c r="G89" s="29">
        <v>6.1</v>
      </c>
      <c r="H89" s="29" t="s">
        <v>859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44609</v>
      </c>
      <c r="B90" s="29" t="s">
        <v>1016</v>
      </c>
      <c r="C90" s="28" t="s">
        <v>1017</v>
      </c>
      <c r="D90" s="28" t="s">
        <v>1149</v>
      </c>
      <c r="E90" s="28" t="s">
        <v>576</v>
      </c>
      <c r="F90" s="87">
        <v>4679618</v>
      </c>
      <c r="G90" s="29">
        <v>4.28</v>
      </c>
      <c r="H90" s="29" t="s">
        <v>859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44609</v>
      </c>
      <c r="B91" s="29" t="s">
        <v>1016</v>
      </c>
      <c r="C91" s="28" t="s">
        <v>1017</v>
      </c>
      <c r="D91" s="28" t="s">
        <v>1054</v>
      </c>
      <c r="E91" s="28" t="s">
        <v>576</v>
      </c>
      <c r="F91" s="87">
        <v>4524956</v>
      </c>
      <c r="G91" s="29">
        <v>4.2699999999999996</v>
      </c>
      <c r="H91" s="29" t="s">
        <v>859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44609</v>
      </c>
      <c r="B92" s="29" t="s">
        <v>1150</v>
      </c>
      <c r="C92" s="28" t="s">
        <v>1151</v>
      </c>
      <c r="D92" s="28" t="s">
        <v>1152</v>
      </c>
      <c r="E92" s="28" t="s">
        <v>576</v>
      </c>
      <c r="F92" s="87">
        <v>53218</v>
      </c>
      <c r="G92" s="29">
        <v>176.1</v>
      </c>
      <c r="H92" s="29" t="s">
        <v>859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44609</v>
      </c>
      <c r="B93" s="29" t="s">
        <v>1150</v>
      </c>
      <c r="C93" s="28" t="s">
        <v>1151</v>
      </c>
      <c r="D93" s="28" t="s">
        <v>1153</v>
      </c>
      <c r="E93" s="28" t="s">
        <v>576</v>
      </c>
      <c r="F93" s="87">
        <v>63316</v>
      </c>
      <c r="G93" s="29">
        <v>172.5</v>
      </c>
      <c r="H93" s="29" t="s">
        <v>859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44609</v>
      </c>
      <c r="B94" s="29" t="s">
        <v>1150</v>
      </c>
      <c r="C94" s="28" t="s">
        <v>1151</v>
      </c>
      <c r="D94" s="28" t="s">
        <v>1154</v>
      </c>
      <c r="E94" s="28" t="s">
        <v>576</v>
      </c>
      <c r="F94" s="87">
        <v>60488</v>
      </c>
      <c r="G94" s="29">
        <v>168.76</v>
      </c>
      <c r="H94" s="29" t="s">
        <v>859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44609</v>
      </c>
      <c r="B95" s="29" t="s">
        <v>1155</v>
      </c>
      <c r="C95" s="28" t="s">
        <v>1156</v>
      </c>
      <c r="D95" s="28" t="s">
        <v>1157</v>
      </c>
      <c r="E95" s="28" t="s">
        <v>576</v>
      </c>
      <c r="F95" s="87">
        <v>81000</v>
      </c>
      <c r="G95" s="29">
        <v>17.39</v>
      </c>
      <c r="H95" s="29" t="s">
        <v>859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44609</v>
      </c>
      <c r="B96" s="29" t="s">
        <v>1155</v>
      </c>
      <c r="C96" s="28" t="s">
        <v>1156</v>
      </c>
      <c r="D96" s="28" t="s">
        <v>1158</v>
      </c>
      <c r="E96" s="28" t="s">
        <v>576</v>
      </c>
      <c r="F96" s="87">
        <v>39000</v>
      </c>
      <c r="G96" s="29">
        <v>17.600000000000001</v>
      </c>
      <c r="H96" s="29" t="s">
        <v>859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44609</v>
      </c>
      <c r="B97" s="29" t="s">
        <v>1159</v>
      </c>
      <c r="C97" s="28" t="s">
        <v>1160</v>
      </c>
      <c r="D97" s="28" t="s">
        <v>1161</v>
      </c>
      <c r="E97" s="28" t="s">
        <v>576</v>
      </c>
      <c r="F97" s="87">
        <v>195892</v>
      </c>
      <c r="G97" s="29">
        <v>30.12</v>
      </c>
      <c r="H97" s="29" t="s">
        <v>859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44609</v>
      </c>
      <c r="B98" s="29" t="s">
        <v>1162</v>
      </c>
      <c r="C98" s="28" t="s">
        <v>1163</v>
      </c>
      <c r="D98" s="28" t="s">
        <v>1164</v>
      </c>
      <c r="E98" s="28" t="s">
        <v>576</v>
      </c>
      <c r="F98" s="87">
        <v>135000</v>
      </c>
      <c r="G98" s="29">
        <v>42.55</v>
      </c>
      <c r="H98" s="29" t="s">
        <v>859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44609</v>
      </c>
      <c r="B99" s="29" t="s">
        <v>1055</v>
      </c>
      <c r="C99" s="28" t="s">
        <v>1056</v>
      </c>
      <c r="D99" s="28" t="s">
        <v>1165</v>
      </c>
      <c r="E99" s="28" t="s">
        <v>576</v>
      </c>
      <c r="F99" s="87">
        <v>301910</v>
      </c>
      <c r="G99" s="29">
        <v>124.05</v>
      </c>
      <c r="H99" s="29" t="s">
        <v>859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44609</v>
      </c>
      <c r="B100" s="29" t="s">
        <v>1055</v>
      </c>
      <c r="C100" s="28" t="s">
        <v>1056</v>
      </c>
      <c r="D100" s="28" t="s">
        <v>1152</v>
      </c>
      <c r="E100" s="28" t="s">
        <v>576</v>
      </c>
      <c r="F100" s="87">
        <v>225122</v>
      </c>
      <c r="G100" s="29">
        <v>123.52</v>
      </c>
      <c r="H100" s="29" t="s">
        <v>859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44609</v>
      </c>
      <c r="B101" s="29" t="s">
        <v>1107</v>
      </c>
      <c r="C101" s="28" t="s">
        <v>1166</v>
      </c>
      <c r="D101" s="28" t="s">
        <v>1108</v>
      </c>
      <c r="E101" s="28" t="s">
        <v>576</v>
      </c>
      <c r="F101" s="87">
        <v>104053</v>
      </c>
      <c r="G101" s="29">
        <v>124.85</v>
      </c>
      <c r="H101" s="29" t="s">
        <v>859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44609</v>
      </c>
      <c r="B102" s="29" t="s">
        <v>1167</v>
      </c>
      <c r="C102" s="28" t="s">
        <v>1168</v>
      </c>
      <c r="D102" s="28" t="s">
        <v>1169</v>
      </c>
      <c r="E102" s="28" t="s">
        <v>576</v>
      </c>
      <c r="F102" s="87">
        <v>450000</v>
      </c>
      <c r="G102" s="29">
        <v>42</v>
      </c>
      <c r="H102" s="29" t="s">
        <v>859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44609</v>
      </c>
      <c r="B103" s="29" t="s">
        <v>1167</v>
      </c>
      <c r="C103" s="28" t="s">
        <v>1168</v>
      </c>
      <c r="D103" s="28" t="s">
        <v>1170</v>
      </c>
      <c r="E103" s="28" t="s">
        <v>576</v>
      </c>
      <c r="F103" s="87">
        <v>320000</v>
      </c>
      <c r="G103" s="29">
        <v>41.97</v>
      </c>
      <c r="H103" s="29" t="s">
        <v>859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44609</v>
      </c>
      <c r="B104" s="29" t="s">
        <v>1057</v>
      </c>
      <c r="C104" s="28" t="s">
        <v>1058</v>
      </c>
      <c r="D104" s="28" t="s">
        <v>1154</v>
      </c>
      <c r="E104" s="28" t="s">
        <v>576</v>
      </c>
      <c r="F104" s="87">
        <v>78781</v>
      </c>
      <c r="G104" s="29">
        <v>123.56</v>
      </c>
      <c r="H104" s="29" t="s">
        <v>859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44609</v>
      </c>
      <c r="B105" s="29" t="s">
        <v>1057</v>
      </c>
      <c r="C105" s="28" t="s">
        <v>1058</v>
      </c>
      <c r="D105" s="28" t="s">
        <v>1171</v>
      </c>
      <c r="E105" s="28" t="s">
        <v>576</v>
      </c>
      <c r="F105" s="87">
        <v>71023</v>
      </c>
      <c r="G105" s="29">
        <v>125.15</v>
      </c>
      <c r="H105" s="29" t="s">
        <v>859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44609</v>
      </c>
      <c r="B106" s="29" t="s">
        <v>1057</v>
      </c>
      <c r="C106" s="28" t="s">
        <v>1058</v>
      </c>
      <c r="D106" s="28" t="s">
        <v>1172</v>
      </c>
      <c r="E106" s="28" t="s">
        <v>576</v>
      </c>
      <c r="F106" s="87">
        <v>339586</v>
      </c>
      <c r="G106" s="29">
        <v>124.59</v>
      </c>
      <c r="H106" s="29" t="s">
        <v>859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44609</v>
      </c>
      <c r="B107" s="29" t="s">
        <v>1173</v>
      </c>
      <c r="C107" s="28" t="s">
        <v>1174</v>
      </c>
      <c r="D107" s="28" t="s">
        <v>1175</v>
      </c>
      <c r="E107" s="28" t="s">
        <v>576</v>
      </c>
      <c r="F107" s="87">
        <v>382747</v>
      </c>
      <c r="G107" s="29">
        <v>101.09</v>
      </c>
      <c r="H107" s="29" t="s">
        <v>859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44609</v>
      </c>
      <c r="B108" s="29" t="s">
        <v>1176</v>
      </c>
      <c r="C108" s="28" t="s">
        <v>1177</v>
      </c>
      <c r="D108" s="28" t="s">
        <v>1178</v>
      </c>
      <c r="E108" s="28" t="s">
        <v>577</v>
      </c>
      <c r="F108" s="87">
        <v>600000</v>
      </c>
      <c r="G108" s="29">
        <v>97.76</v>
      </c>
      <c r="H108" s="29" t="s">
        <v>859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44609</v>
      </c>
      <c r="B109" s="29" t="s">
        <v>1139</v>
      </c>
      <c r="C109" s="28" t="s">
        <v>1140</v>
      </c>
      <c r="D109" s="28" t="s">
        <v>1141</v>
      </c>
      <c r="E109" s="28" t="s">
        <v>577</v>
      </c>
      <c r="F109" s="87">
        <v>67399</v>
      </c>
      <c r="G109" s="29">
        <v>221.59</v>
      </c>
      <c r="H109" s="29" t="s">
        <v>859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44609</v>
      </c>
      <c r="B110" s="29" t="s">
        <v>1052</v>
      </c>
      <c r="C110" s="28" t="s">
        <v>1053</v>
      </c>
      <c r="D110" s="28" t="s">
        <v>1179</v>
      </c>
      <c r="E110" s="28" t="s">
        <v>577</v>
      </c>
      <c r="F110" s="87">
        <v>56000</v>
      </c>
      <c r="G110" s="29">
        <v>35.799999999999997</v>
      </c>
      <c r="H110" s="29" t="s">
        <v>859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44609</v>
      </c>
      <c r="B111" s="29" t="s">
        <v>1180</v>
      </c>
      <c r="C111" s="28" t="s">
        <v>1181</v>
      </c>
      <c r="D111" s="28" t="s">
        <v>1182</v>
      </c>
      <c r="E111" s="28" t="s">
        <v>577</v>
      </c>
      <c r="F111" s="87">
        <v>138000</v>
      </c>
      <c r="G111" s="29">
        <v>6.96</v>
      </c>
      <c r="H111" s="29" t="s">
        <v>859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44609</v>
      </c>
      <c r="B112" s="29" t="s">
        <v>1143</v>
      </c>
      <c r="C112" s="28" t="s">
        <v>1144</v>
      </c>
      <c r="D112" s="28" t="s">
        <v>1146</v>
      </c>
      <c r="E112" s="28" t="s">
        <v>577</v>
      </c>
      <c r="F112" s="87">
        <v>15040</v>
      </c>
      <c r="G112" s="29">
        <v>171.16</v>
      </c>
      <c r="H112" s="29" t="s">
        <v>859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44609</v>
      </c>
      <c r="B113" s="29" t="s">
        <v>1143</v>
      </c>
      <c r="C113" s="28" t="s">
        <v>1144</v>
      </c>
      <c r="D113" s="28" t="s">
        <v>1145</v>
      </c>
      <c r="E113" s="28" t="s">
        <v>577</v>
      </c>
      <c r="F113" s="87">
        <v>7430</v>
      </c>
      <c r="G113" s="29">
        <v>165.36</v>
      </c>
      <c r="H113" s="29" t="s">
        <v>859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44609</v>
      </c>
      <c r="B114" s="29" t="s">
        <v>1143</v>
      </c>
      <c r="C114" s="28" t="s">
        <v>1144</v>
      </c>
      <c r="D114" s="28" t="s">
        <v>1183</v>
      </c>
      <c r="E114" s="28" t="s">
        <v>577</v>
      </c>
      <c r="F114" s="87">
        <v>24856</v>
      </c>
      <c r="G114" s="29">
        <v>163.65</v>
      </c>
      <c r="H114" s="29" t="s">
        <v>859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44609</v>
      </c>
      <c r="B115" s="29" t="s">
        <v>1042</v>
      </c>
      <c r="C115" s="28" t="s">
        <v>1147</v>
      </c>
      <c r="D115" s="28" t="s">
        <v>1184</v>
      </c>
      <c r="E115" s="28" t="s">
        <v>577</v>
      </c>
      <c r="F115" s="87">
        <v>108000</v>
      </c>
      <c r="G115" s="29">
        <v>6.1</v>
      </c>
      <c r="H115" s="29" t="s">
        <v>859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44609</v>
      </c>
      <c r="B116" s="29" t="s">
        <v>1016</v>
      </c>
      <c r="C116" s="28" t="s">
        <v>1017</v>
      </c>
      <c r="D116" s="28" t="s">
        <v>1054</v>
      </c>
      <c r="E116" s="28" t="s">
        <v>577</v>
      </c>
      <c r="F116" s="87">
        <v>6301000</v>
      </c>
      <c r="G116" s="29">
        <v>4.2699999999999996</v>
      </c>
      <c r="H116" s="29" t="s">
        <v>859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44609</v>
      </c>
      <c r="B117" s="29" t="s">
        <v>1016</v>
      </c>
      <c r="C117" s="28" t="s">
        <v>1017</v>
      </c>
      <c r="D117" s="28" t="s">
        <v>1149</v>
      </c>
      <c r="E117" s="28" t="s">
        <v>577</v>
      </c>
      <c r="F117" s="87">
        <v>3280176</v>
      </c>
      <c r="G117" s="29">
        <v>4.2699999999999996</v>
      </c>
      <c r="H117" s="29" t="s">
        <v>859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44609</v>
      </c>
      <c r="B118" s="29" t="s">
        <v>1150</v>
      </c>
      <c r="C118" s="28" t="s">
        <v>1151</v>
      </c>
      <c r="D118" s="28" t="s">
        <v>1152</v>
      </c>
      <c r="E118" s="28" t="s">
        <v>577</v>
      </c>
      <c r="F118" s="87">
        <v>53346</v>
      </c>
      <c r="G118" s="29">
        <v>176.26</v>
      </c>
      <c r="H118" s="29" t="s">
        <v>859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44609</v>
      </c>
      <c r="B119" s="29" t="s">
        <v>1150</v>
      </c>
      <c r="C119" s="28" t="s">
        <v>1151</v>
      </c>
      <c r="D119" s="28" t="s">
        <v>1154</v>
      </c>
      <c r="E119" s="28" t="s">
        <v>577</v>
      </c>
      <c r="F119" s="87">
        <v>60488</v>
      </c>
      <c r="G119" s="29">
        <v>168.55</v>
      </c>
      <c r="H119" s="29" t="s">
        <v>859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44609</v>
      </c>
      <c r="B120" s="29" t="s">
        <v>1155</v>
      </c>
      <c r="C120" s="28" t="s">
        <v>1156</v>
      </c>
      <c r="D120" s="28" t="s">
        <v>1158</v>
      </c>
      <c r="E120" s="28" t="s">
        <v>577</v>
      </c>
      <c r="F120" s="87">
        <v>141000</v>
      </c>
      <c r="G120" s="29">
        <v>17.16</v>
      </c>
      <c r="H120" s="29" t="s">
        <v>859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44609</v>
      </c>
      <c r="B121" s="29" t="s">
        <v>1159</v>
      </c>
      <c r="C121" s="28" t="s">
        <v>1160</v>
      </c>
      <c r="D121" s="28" t="s">
        <v>1161</v>
      </c>
      <c r="E121" s="28" t="s">
        <v>577</v>
      </c>
      <c r="F121" s="87">
        <v>128892</v>
      </c>
      <c r="G121" s="29">
        <v>30.47</v>
      </c>
      <c r="H121" s="29" t="s">
        <v>859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44609</v>
      </c>
      <c r="B122" s="29" t="s">
        <v>1055</v>
      </c>
      <c r="C122" s="28" t="s">
        <v>1056</v>
      </c>
      <c r="D122" s="28" t="s">
        <v>1165</v>
      </c>
      <c r="E122" s="28" t="s">
        <v>577</v>
      </c>
      <c r="F122" s="87">
        <v>301910</v>
      </c>
      <c r="G122" s="29">
        <v>124.22</v>
      </c>
      <c r="H122" s="29" t="s">
        <v>859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44609</v>
      </c>
      <c r="B123" s="29" t="s">
        <v>1055</v>
      </c>
      <c r="C123" s="28" t="s">
        <v>1056</v>
      </c>
      <c r="D123" s="28" t="s">
        <v>1152</v>
      </c>
      <c r="E123" s="28" t="s">
        <v>577</v>
      </c>
      <c r="F123" s="87">
        <v>225122</v>
      </c>
      <c r="G123" s="29">
        <v>123.62</v>
      </c>
      <c r="H123" s="29" t="s">
        <v>859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44609</v>
      </c>
      <c r="B124" s="29" t="s">
        <v>1107</v>
      </c>
      <c r="C124" s="28" t="s">
        <v>1166</v>
      </c>
      <c r="D124" s="28" t="s">
        <v>1185</v>
      </c>
      <c r="E124" s="28" t="s">
        <v>577</v>
      </c>
      <c r="F124" s="87">
        <v>85000</v>
      </c>
      <c r="G124" s="29">
        <v>124.85</v>
      </c>
      <c r="H124" s="29" t="s">
        <v>859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44609</v>
      </c>
      <c r="B125" s="29" t="s">
        <v>1107</v>
      </c>
      <c r="C125" s="28" t="s">
        <v>1166</v>
      </c>
      <c r="D125" s="28" t="s">
        <v>1186</v>
      </c>
      <c r="E125" s="28" t="s">
        <v>577</v>
      </c>
      <c r="F125" s="87">
        <v>96000</v>
      </c>
      <c r="G125" s="29">
        <v>124.85</v>
      </c>
      <c r="H125" s="29" t="s">
        <v>859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44609</v>
      </c>
      <c r="B126" s="29" t="s">
        <v>1167</v>
      </c>
      <c r="C126" s="28" t="s">
        <v>1168</v>
      </c>
      <c r="D126" s="28" t="s">
        <v>1187</v>
      </c>
      <c r="E126" s="28" t="s">
        <v>577</v>
      </c>
      <c r="F126" s="87">
        <v>450000</v>
      </c>
      <c r="G126" s="29">
        <v>42</v>
      </c>
      <c r="H126" s="29" t="s">
        <v>859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44609</v>
      </c>
      <c r="B127" s="29" t="s">
        <v>1167</v>
      </c>
      <c r="C127" s="28" t="s">
        <v>1168</v>
      </c>
      <c r="D127" s="28" t="s">
        <v>1188</v>
      </c>
      <c r="E127" s="28" t="s">
        <v>577</v>
      </c>
      <c r="F127" s="87">
        <v>479181</v>
      </c>
      <c r="G127" s="29">
        <v>42.02</v>
      </c>
      <c r="H127" s="29" t="s">
        <v>859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44609</v>
      </c>
      <c r="B128" s="29" t="s">
        <v>1189</v>
      </c>
      <c r="C128" s="28" t="s">
        <v>1190</v>
      </c>
      <c r="D128" s="28" t="s">
        <v>1191</v>
      </c>
      <c r="E128" s="28" t="s">
        <v>577</v>
      </c>
      <c r="F128" s="87">
        <v>137554</v>
      </c>
      <c r="G128" s="29">
        <v>74.319999999999993</v>
      </c>
      <c r="H128" s="29" t="s">
        <v>859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44609</v>
      </c>
      <c r="B129" s="29" t="s">
        <v>1192</v>
      </c>
      <c r="C129" s="28" t="s">
        <v>1193</v>
      </c>
      <c r="D129" s="28" t="s">
        <v>1194</v>
      </c>
      <c r="E129" s="28" t="s">
        <v>577</v>
      </c>
      <c r="F129" s="87">
        <v>88927</v>
      </c>
      <c r="G129" s="29">
        <v>146.9</v>
      </c>
      <c r="H129" s="29" t="s">
        <v>859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44609</v>
      </c>
      <c r="B130" s="29" t="s">
        <v>1057</v>
      </c>
      <c r="C130" s="28" t="s">
        <v>1058</v>
      </c>
      <c r="D130" s="28" t="s">
        <v>1171</v>
      </c>
      <c r="E130" s="28" t="s">
        <v>577</v>
      </c>
      <c r="F130" s="87">
        <v>55166</v>
      </c>
      <c r="G130" s="29">
        <v>125.52</v>
      </c>
      <c r="H130" s="29" t="s">
        <v>859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44609</v>
      </c>
      <c r="B131" s="29" t="s">
        <v>1057</v>
      </c>
      <c r="C131" s="28" t="s">
        <v>1058</v>
      </c>
      <c r="D131" s="28" t="s">
        <v>1154</v>
      </c>
      <c r="E131" s="28" t="s">
        <v>577</v>
      </c>
      <c r="F131" s="87">
        <v>78781</v>
      </c>
      <c r="G131" s="29">
        <v>123.6</v>
      </c>
      <c r="H131" s="29" t="s">
        <v>859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44609</v>
      </c>
      <c r="B132" s="29" t="s">
        <v>1057</v>
      </c>
      <c r="C132" s="28" t="s">
        <v>1058</v>
      </c>
      <c r="D132" s="28" t="s">
        <v>1172</v>
      </c>
      <c r="E132" s="28" t="s">
        <v>577</v>
      </c>
      <c r="F132" s="87">
        <v>339586</v>
      </c>
      <c r="G132" s="29">
        <v>123.78</v>
      </c>
      <c r="H132" s="29" t="s">
        <v>859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44609</v>
      </c>
      <c r="B133" s="29" t="s">
        <v>1173</v>
      </c>
      <c r="C133" s="28" t="s">
        <v>1174</v>
      </c>
      <c r="D133" s="28" t="s">
        <v>1175</v>
      </c>
      <c r="E133" s="28" t="s">
        <v>577</v>
      </c>
      <c r="F133" s="87">
        <v>382747</v>
      </c>
      <c r="G133" s="29">
        <v>103.17</v>
      </c>
      <c r="H133" s="29" t="s">
        <v>859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6"/>
  <sheetViews>
    <sheetView topLeftCell="A22"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1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863</v>
      </c>
      <c r="G10" s="311">
        <v>1090</v>
      </c>
      <c r="H10" s="310"/>
      <c r="I10" s="312" t="s">
        <v>864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1163.05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865</v>
      </c>
      <c r="G11" s="311">
        <v>3590</v>
      </c>
      <c r="H11" s="310"/>
      <c r="I11" s="312" t="s">
        <v>866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3784.2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9">
        <v>3</v>
      </c>
      <c r="B12" s="250">
        <v>44586</v>
      </c>
      <c r="C12" s="360"/>
      <c r="D12" s="361" t="s">
        <v>534</v>
      </c>
      <c r="E12" s="362" t="s">
        <v>593</v>
      </c>
      <c r="F12" s="363">
        <v>1255</v>
      </c>
      <c r="G12" s="363">
        <v>1190</v>
      </c>
      <c r="H12" s="362">
        <v>1327.5</v>
      </c>
      <c r="I12" s="364" t="s">
        <v>867</v>
      </c>
      <c r="J12" s="99" t="s">
        <v>904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9">
        <v>4</v>
      </c>
      <c r="B13" s="250">
        <v>44586</v>
      </c>
      <c r="C13" s="360"/>
      <c r="D13" s="361" t="s">
        <v>115</v>
      </c>
      <c r="E13" s="362" t="s">
        <v>593</v>
      </c>
      <c r="F13" s="363">
        <v>2500</v>
      </c>
      <c r="G13" s="363">
        <v>2340</v>
      </c>
      <c r="H13" s="362">
        <v>2595</v>
      </c>
      <c r="I13" s="364" t="s">
        <v>868</v>
      </c>
      <c r="J13" s="99" t="s">
        <v>884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65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9">
        <v>5</v>
      </c>
      <c r="B14" s="250">
        <v>44586</v>
      </c>
      <c r="C14" s="360"/>
      <c r="D14" s="361" t="s">
        <v>333</v>
      </c>
      <c r="E14" s="362" t="s">
        <v>593</v>
      </c>
      <c r="F14" s="363">
        <v>855</v>
      </c>
      <c r="G14" s="363">
        <v>815</v>
      </c>
      <c r="H14" s="362">
        <v>905</v>
      </c>
      <c r="I14" s="364" t="s">
        <v>869</v>
      </c>
      <c r="J14" s="99" t="s">
        <v>922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65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941</v>
      </c>
      <c r="G15" s="311">
        <v>995</v>
      </c>
      <c r="H15" s="310"/>
      <c r="I15" s="312" t="s">
        <v>872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1062.8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9">
        <v>7</v>
      </c>
      <c r="B16" s="250">
        <v>44588</v>
      </c>
      <c r="C16" s="360"/>
      <c r="D16" s="361" t="s">
        <v>193</v>
      </c>
      <c r="E16" s="362" t="s">
        <v>593</v>
      </c>
      <c r="F16" s="363">
        <v>2360</v>
      </c>
      <c r="G16" s="363">
        <v>2200</v>
      </c>
      <c r="H16" s="362">
        <v>2505</v>
      </c>
      <c r="I16" s="364" t="s">
        <v>874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3">
        <v>8</v>
      </c>
      <c r="B17" s="250">
        <v>44589</v>
      </c>
      <c r="C17" s="394"/>
      <c r="D17" s="395" t="s">
        <v>132</v>
      </c>
      <c r="E17" s="396" t="s">
        <v>593</v>
      </c>
      <c r="F17" s="291">
        <v>1860</v>
      </c>
      <c r="G17" s="291">
        <v>1695</v>
      </c>
      <c r="H17" s="396">
        <v>1900</v>
      </c>
      <c r="I17" s="397" t="s">
        <v>875</v>
      </c>
      <c r="J17" s="403" t="s">
        <v>636</v>
      </c>
      <c r="K17" s="403">
        <f t="shared" si="9"/>
        <v>40</v>
      </c>
      <c r="L17" s="404">
        <f t="shared" si="10"/>
        <v>-13.02</v>
      </c>
      <c r="M17" s="405">
        <f t="shared" si="11"/>
        <v>1.4505376344086022E-2</v>
      </c>
      <c r="N17" s="403" t="s">
        <v>591</v>
      </c>
      <c r="O17" s="406">
        <v>44593</v>
      </c>
      <c r="P17" s="407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398">
        <v>9</v>
      </c>
      <c r="B18" s="253">
        <v>44595</v>
      </c>
      <c r="C18" s="399"/>
      <c r="D18" s="400" t="s">
        <v>54</v>
      </c>
      <c r="E18" s="401" t="s">
        <v>593</v>
      </c>
      <c r="F18" s="256" t="s">
        <v>908</v>
      </c>
      <c r="G18" s="256">
        <v>210</v>
      </c>
      <c r="H18" s="401"/>
      <c r="I18" s="402" t="s">
        <v>909</v>
      </c>
      <c r="J18" s="323" t="s">
        <v>594</v>
      </c>
      <c r="K18" s="323"/>
      <c r="L18" s="324"/>
      <c r="M18" s="325"/>
      <c r="N18" s="323"/>
      <c r="O18" s="375"/>
      <c r="P18" s="282">
        <f>VLOOKUP(D18,'MidCap Intra'!B1:C558,2,0)</f>
        <v>213.7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62">
        <v>10</v>
      </c>
      <c r="B19" s="334">
        <v>44599</v>
      </c>
      <c r="C19" s="463"/>
      <c r="D19" s="464" t="s">
        <v>516</v>
      </c>
      <c r="E19" s="465" t="s">
        <v>593</v>
      </c>
      <c r="F19" s="333">
        <v>412.5</v>
      </c>
      <c r="G19" s="333">
        <v>387</v>
      </c>
      <c r="H19" s="465">
        <v>387</v>
      </c>
      <c r="I19" s="466" t="s">
        <v>927</v>
      </c>
      <c r="J19" s="411" t="s">
        <v>1070</v>
      </c>
      <c r="K19" s="411">
        <f t="shared" ref="K19" si="12">H19-F19</f>
        <v>-25.5</v>
      </c>
      <c r="L19" s="412">
        <f t="shared" ref="L19" si="13">(F19*-0.7)/100</f>
        <v>-2.8875000000000002</v>
      </c>
      <c r="M19" s="413">
        <f t="shared" ref="M19" si="14">(K19+L19)/F19</f>
        <v>-6.881818181818182E-2</v>
      </c>
      <c r="N19" s="411" t="s">
        <v>604</v>
      </c>
      <c r="O19" s="414">
        <v>44609</v>
      </c>
      <c r="P19" s="412"/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3">
        <v>11</v>
      </c>
      <c r="B20" s="250">
        <v>44601</v>
      </c>
      <c r="C20" s="394"/>
      <c r="D20" s="395" t="s">
        <v>490</v>
      </c>
      <c r="E20" s="396" t="s">
        <v>593</v>
      </c>
      <c r="F20" s="291">
        <v>162.5</v>
      </c>
      <c r="G20" s="291">
        <v>149</v>
      </c>
      <c r="H20" s="396">
        <v>177</v>
      </c>
      <c r="I20" s="397" t="s">
        <v>947</v>
      </c>
      <c r="J20" s="99" t="s">
        <v>952</v>
      </c>
      <c r="K20" s="99">
        <f t="shared" ref="K20" si="15">H20-F20</f>
        <v>14.5</v>
      </c>
      <c r="L20" s="100">
        <f t="shared" ref="L20" si="16">(F20*-0.7)/100</f>
        <v>-1.1375</v>
      </c>
      <c r="M20" s="101">
        <f t="shared" ref="M20" si="17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398">
        <v>12</v>
      </c>
      <c r="B21" s="253">
        <v>44603</v>
      </c>
      <c r="C21" s="399"/>
      <c r="D21" s="400" t="s">
        <v>490</v>
      </c>
      <c r="E21" s="401" t="s">
        <v>593</v>
      </c>
      <c r="F21" s="256" t="s">
        <v>965</v>
      </c>
      <c r="G21" s="256">
        <v>156</v>
      </c>
      <c r="H21" s="401"/>
      <c r="I21" s="402" t="s">
        <v>966</v>
      </c>
      <c r="J21" s="323" t="s">
        <v>594</v>
      </c>
      <c r="K21" s="323"/>
      <c r="L21" s="324"/>
      <c r="M21" s="325"/>
      <c r="N21" s="323"/>
      <c r="O21" s="375"/>
      <c r="P21" s="282">
        <f>VLOOKUP(D21,'MidCap Intra'!B4:C561,2,0)</f>
        <v>165</v>
      </c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8">
        <v>13</v>
      </c>
      <c r="B22" s="253">
        <v>44603</v>
      </c>
      <c r="C22" s="399"/>
      <c r="D22" s="400" t="s">
        <v>333</v>
      </c>
      <c r="E22" s="401" t="s">
        <v>593</v>
      </c>
      <c r="F22" s="256" t="s">
        <v>967</v>
      </c>
      <c r="G22" s="256">
        <v>798</v>
      </c>
      <c r="H22" s="401"/>
      <c r="I22" s="402" t="s">
        <v>968</v>
      </c>
      <c r="J22" s="323" t="s">
        <v>594</v>
      </c>
      <c r="K22" s="323"/>
      <c r="L22" s="324"/>
      <c r="M22" s="325"/>
      <c r="N22" s="323"/>
      <c r="O22" s="375"/>
      <c r="P22" s="430">
        <f>VLOOKUP(D22,'MidCap Intra'!B5:C562,2,0)</f>
        <v>860.95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93">
        <v>14</v>
      </c>
      <c r="B23" s="250">
        <v>44607</v>
      </c>
      <c r="C23" s="394"/>
      <c r="D23" s="395" t="s">
        <v>251</v>
      </c>
      <c r="E23" s="396" t="s">
        <v>593</v>
      </c>
      <c r="F23" s="291">
        <v>377</v>
      </c>
      <c r="G23" s="291">
        <v>354</v>
      </c>
      <c r="H23" s="396">
        <v>399.5</v>
      </c>
      <c r="I23" s="397" t="s">
        <v>1009</v>
      </c>
      <c r="J23" s="99" t="s">
        <v>1018</v>
      </c>
      <c r="K23" s="99">
        <f t="shared" ref="K23" si="18">H23-F23</f>
        <v>22.5</v>
      </c>
      <c r="L23" s="100">
        <f t="shared" ref="L23" si="19">(F23*-0.7)/100</f>
        <v>-2.6389999999999998</v>
      </c>
      <c r="M23" s="101">
        <f t="shared" ref="M23" si="20">(K23+L23)/F23</f>
        <v>5.2681697612732094E-2</v>
      </c>
      <c r="N23" s="99" t="s">
        <v>591</v>
      </c>
      <c r="O23" s="102">
        <v>44608</v>
      </c>
      <c r="P23" s="100"/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ht="13.9" customHeight="1">
      <c r="A24" s="385"/>
      <c r="B24" s="386"/>
      <c r="C24" s="387"/>
      <c r="D24" s="388"/>
      <c r="E24" s="389"/>
      <c r="F24" s="390"/>
      <c r="G24" s="390"/>
      <c r="H24" s="389"/>
      <c r="I24" s="391"/>
      <c r="J24" s="392"/>
      <c r="K24" s="385"/>
      <c r="L24" s="386"/>
      <c r="M24" s="387"/>
      <c r="N24" s="388"/>
      <c r="O24" s="389"/>
      <c r="P24" s="2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11"/>
      <c r="B25" s="112"/>
      <c r="C25" s="113"/>
      <c r="D25" s="114"/>
      <c r="E25" s="115"/>
      <c r="F25" s="115"/>
      <c r="H25" s="115"/>
      <c r="I25" s="116"/>
      <c r="J25" s="117"/>
      <c r="K25" s="117"/>
      <c r="L25" s="118"/>
      <c r="M25" s="119"/>
      <c r="N25" s="120"/>
      <c r="O25" s="121"/>
      <c r="P25" s="12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11"/>
      <c r="B26" s="112"/>
      <c r="C26" s="113"/>
      <c r="D26" s="114"/>
      <c r="E26" s="115"/>
      <c r="F26" s="115"/>
      <c r="G26" s="111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596</v>
      </c>
      <c r="B27" s="124"/>
      <c r="C27" s="125"/>
      <c r="D27" s="126"/>
      <c r="E27" s="127"/>
      <c r="F27" s="127"/>
      <c r="G27" s="127"/>
      <c r="H27" s="127"/>
      <c r="I27" s="127"/>
      <c r="J27" s="128"/>
      <c r="K27" s="127"/>
      <c r="L27" s="129"/>
      <c r="M27" s="56"/>
      <c r="N27" s="128"/>
      <c r="O27" s="12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30" t="s">
        <v>597</v>
      </c>
      <c r="B28" s="123"/>
      <c r="C28" s="123"/>
      <c r="D28" s="123"/>
      <c r="E28" s="41"/>
      <c r="F28" s="131" t="s">
        <v>598</v>
      </c>
      <c r="G28" s="6"/>
      <c r="H28" s="6"/>
      <c r="I28" s="6"/>
      <c r="J28" s="132"/>
      <c r="K28" s="133"/>
      <c r="L28" s="133"/>
      <c r="M28" s="134"/>
      <c r="N28" s="1"/>
      <c r="O28" s="13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3" t="s">
        <v>599</v>
      </c>
      <c r="B29" s="123"/>
      <c r="C29" s="123"/>
      <c r="D29" s="123" t="s">
        <v>858</v>
      </c>
      <c r="E29" s="6"/>
      <c r="F29" s="131" t="s">
        <v>600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/>
      <c r="B30" s="123"/>
      <c r="C30" s="123"/>
      <c r="D30" s="123"/>
      <c r="E30" s="6"/>
      <c r="F30" s="6"/>
      <c r="G30" s="6"/>
      <c r="H30" s="6"/>
      <c r="I30" s="6"/>
      <c r="J30" s="136"/>
      <c r="K30" s="133"/>
      <c r="L30" s="133"/>
      <c r="M30" s="6"/>
      <c r="N30" s="137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8" t="s">
        <v>601</v>
      </c>
      <c r="C31" s="138"/>
      <c r="D31" s="138"/>
      <c r="E31" s="138"/>
      <c r="F31" s="139"/>
      <c r="G31" s="6"/>
      <c r="H31" s="6"/>
      <c r="I31" s="140"/>
      <c r="J31" s="141"/>
      <c r="K31" s="142"/>
      <c r="L31" s="141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568</v>
      </c>
      <c r="C32" s="98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96" t="s">
        <v>584</v>
      </c>
      <c r="J32" s="96" t="s">
        <v>585</v>
      </c>
      <c r="K32" s="96" t="s">
        <v>603</v>
      </c>
      <c r="L32" s="144" t="s">
        <v>587</v>
      </c>
      <c r="M32" s="98" t="s">
        <v>588</v>
      </c>
      <c r="N32" s="95" t="s">
        <v>589</v>
      </c>
      <c r="O32" s="330" t="s">
        <v>590</v>
      </c>
      <c r="P32" s="288"/>
      <c r="Q32" s="1"/>
      <c r="R32" s="327"/>
      <c r="S32" s="327"/>
      <c r="T32" s="327"/>
      <c r="U32" s="303"/>
      <c r="V32" s="303"/>
      <c r="W32" s="303"/>
      <c r="X32" s="303"/>
      <c r="Y32" s="303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3" customFormat="1" ht="15" customHeight="1">
      <c r="A33" s="409">
        <v>1</v>
      </c>
      <c r="B33" s="334">
        <v>44586</v>
      </c>
      <c r="C33" s="335"/>
      <c r="D33" s="410" t="s">
        <v>309</v>
      </c>
      <c r="E33" s="333" t="s">
        <v>593</v>
      </c>
      <c r="F33" s="333">
        <v>615</v>
      </c>
      <c r="G33" s="333">
        <v>595</v>
      </c>
      <c r="H33" s="333">
        <v>595</v>
      </c>
      <c r="I33" s="333" t="s">
        <v>860</v>
      </c>
      <c r="J33" s="411" t="s">
        <v>917</v>
      </c>
      <c r="K33" s="411">
        <f t="shared" ref="K33" si="21">H33-F33</f>
        <v>-20</v>
      </c>
      <c r="L33" s="412">
        <f>(F33*-0.7)/100</f>
        <v>-4.3049999999999997</v>
      </c>
      <c r="M33" s="413">
        <f t="shared" ref="M33" si="22">(K33+L33)/F33</f>
        <v>-3.9520325203252035E-2</v>
      </c>
      <c r="N33" s="411" t="s">
        <v>604</v>
      </c>
      <c r="O33" s="414">
        <v>44596</v>
      </c>
      <c r="P33" s="328"/>
      <c r="Q33" s="328"/>
      <c r="R33" s="329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26"/>
      <c r="AJ33" s="302"/>
      <c r="AK33" s="302"/>
      <c r="AL33" s="302"/>
    </row>
    <row r="34" spans="1:38" s="263" customFormat="1" ht="15" customHeight="1">
      <c r="A34" s="331">
        <v>2</v>
      </c>
      <c r="B34" s="250">
        <v>44589</v>
      </c>
      <c r="C34" s="292"/>
      <c r="D34" s="332" t="s">
        <v>180</v>
      </c>
      <c r="E34" s="291" t="s">
        <v>593</v>
      </c>
      <c r="F34" s="291">
        <v>41.15</v>
      </c>
      <c r="G34" s="291">
        <v>39.9</v>
      </c>
      <c r="H34" s="291">
        <v>42.7</v>
      </c>
      <c r="I34" s="291" t="s">
        <v>876</v>
      </c>
      <c r="J34" s="99" t="s">
        <v>902</v>
      </c>
      <c r="K34" s="99">
        <f t="shared" ref="K34" si="23">H34-F34</f>
        <v>1.5500000000000043</v>
      </c>
      <c r="L34" s="100">
        <f>(F34*-0.7)/100</f>
        <v>-0.28804999999999997</v>
      </c>
      <c r="M34" s="101">
        <f t="shared" ref="M34" si="24">(K34+L34)/F34</f>
        <v>3.0667071688942997E-2</v>
      </c>
      <c r="N34" s="99" t="s">
        <v>591</v>
      </c>
      <c r="O34" s="102">
        <v>44594</v>
      </c>
      <c r="P34" s="328"/>
      <c r="Q34" s="328"/>
      <c r="R34" s="329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26"/>
      <c r="AJ34" s="302"/>
      <c r="AK34" s="302"/>
      <c r="AL34" s="302"/>
    </row>
    <row r="35" spans="1:38" s="263" customFormat="1" ht="15" customHeight="1">
      <c r="A35" s="331">
        <v>3</v>
      </c>
      <c r="B35" s="250">
        <v>44593</v>
      </c>
      <c r="C35" s="292"/>
      <c r="D35" s="332" t="s">
        <v>146</v>
      </c>
      <c r="E35" s="291" t="s">
        <v>593</v>
      </c>
      <c r="F35" s="291">
        <v>1955</v>
      </c>
      <c r="G35" s="291">
        <v>1880</v>
      </c>
      <c r="H35" s="291">
        <v>1997.5</v>
      </c>
      <c r="I35" s="291" t="s">
        <v>890</v>
      </c>
      <c r="J35" s="99" t="s">
        <v>903</v>
      </c>
      <c r="K35" s="99">
        <f t="shared" ref="K35:K36" si="25">H35-F35</f>
        <v>42.5</v>
      </c>
      <c r="L35" s="100">
        <f>(F35*-0.07)/100</f>
        <v>-1.3685000000000003</v>
      </c>
      <c r="M35" s="101">
        <f t="shared" ref="M35:M36" si="26">(K35+L35)/F35</f>
        <v>2.1039130434782609E-2</v>
      </c>
      <c r="N35" s="99" t="s">
        <v>591</v>
      </c>
      <c r="O35" s="408">
        <v>44593</v>
      </c>
      <c r="P35" s="328"/>
      <c r="Q35" s="328"/>
      <c r="R35" s="329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26"/>
      <c r="AJ35" s="302"/>
      <c r="AK35" s="302"/>
      <c r="AL35" s="302"/>
    </row>
    <row r="36" spans="1:38" s="263" customFormat="1" ht="15" customHeight="1">
      <c r="A36" s="409">
        <v>4</v>
      </c>
      <c r="B36" s="334">
        <v>44593</v>
      </c>
      <c r="C36" s="335"/>
      <c r="D36" s="410" t="s">
        <v>137</v>
      </c>
      <c r="E36" s="333" t="s">
        <v>593</v>
      </c>
      <c r="F36" s="333">
        <v>863.5</v>
      </c>
      <c r="G36" s="333">
        <v>839</v>
      </c>
      <c r="H36" s="333">
        <v>839</v>
      </c>
      <c r="I36" s="333" t="s">
        <v>891</v>
      </c>
      <c r="J36" s="411" t="s">
        <v>939</v>
      </c>
      <c r="K36" s="411">
        <f t="shared" si="25"/>
        <v>-24.5</v>
      </c>
      <c r="L36" s="412">
        <f>(F36*-0.7)/100</f>
        <v>-6.0444999999999993</v>
      </c>
      <c r="M36" s="413">
        <f t="shared" si="26"/>
        <v>-3.5372900984365949E-2</v>
      </c>
      <c r="N36" s="411" t="s">
        <v>604</v>
      </c>
      <c r="O36" s="414">
        <v>44599</v>
      </c>
      <c r="P36" s="328"/>
      <c r="Q36" s="328"/>
      <c r="R36" s="329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6"/>
      <c r="AJ36" s="302"/>
      <c r="AK36" s="302"/>
      <c r="AL36" s="302"/>
    </row>
    <row r="37" spans="1:38" s="263" customFormat="1" ht="15" customHeight="1">
      <c r="A37" s="331">
        <v>5</v>
      </c>
      <c r="B37" s="250">
        <v>44593</v>
      </c>
      <c r="C37" s="292"/>
      <c r="D37" s="332" t="s">
        <v>51</v>
      </c>
      <c r="E37" s="291" t="s">
        <v>593</v>
      </c>
      <c r="F37" s="291">
        <v>374</v>
      </c>
      <c r="G37" s="291">
        <v>364</v>
      </c>
      <c r="H37" s="291">
        <v>385</v>
      </c>
      <c r="I37" s="291" t="s">
        <v>892</v>
      </c>
      <c r="J37" s="99" t="s">
        <v>901</v>
      </c>
      <c r="K37" s="99">
        <f t="shared" ref="K37" si="27">H37-F37</f>
        <v>11</v>
      </c>
      <c r="L37" s="100">
        <f>(F37*-0.7)/100</f>
        <v>-2.6180000000000003</v>
      </c>
      <c r="M37" s="101">
        <f t="shared" ref="M37" si="28">(K37+L37)/F37</f>
        <v>2.2411764705882353E-2</v>
      </c>
      <c r="N37" s="99" t="s">
        <v>591</v>
      </c>
      <c r="O37" s="102">
        <v>44594</v>
      </c>
      <c r="P37" s="328"/>
      <c r="Q37" s="328"/>
      <c r="R37" s="329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6"/>
      <c r="AJ37" s="302"/>
      <c r="AK37" s="302"/>
      <c r="AL37" s="302"/>
    </row>
    <row r="38" spans="1:38" s="263" customFormat="1" ht="15" customHeight="1">
      <c r="A38" s="331">
        <v>6</v>
      </c>
      <c r="B38" s="250">
        <v>44593</v>
      </c>
      <c r="C38" s="292"/>
      <c r="D38" s="332" t="s">
        <v>391</v>
      </c>
      <c r="E38" s="291" t="s">
        <v>593</v>
      </c>
      <c r="F38" s="291">
        <v>126.5</v>
      </c>
      <c r="G38" s="291">
        <v>122</v>
      </c>
      <c r="H38" s="291">
        <v>130.25</v>
      </c>
      <c r="I38" s="291" t="s">
        <v>893</v>
      </c>
      <c r="J38" s="99" t="s">
        <v>900</v>
      </c>
      <c r="K38" s="99">
        <f t="shared" ref="K38:K39" si="29">H38-F38</f>
        <v>3.75</v>
      </c>
      <c r="L38" s="100">
        <f>(F38*-0.7)/100</f>
        <v>-0.88549999999999995</v>
      </c>
      <c r="M38" s="101">
        <f t="shared" ref="M38:M39" si="30">(K38+L38)/F38</f>
        <v>2.2644268774703557E-2</v>
      </c>
      <c r="N38" s="99" t="s">
        <v>591</v>
      </c>
      <c r="O38" s="102">
        <v>44594</v>
      </c>
      <c r="P38" s="328"/>
      <c r="Q38" s="328"/>
      <c r="R38" s="329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6"/>
      <c r="AJ38" s="302"/>
      <c r="AK38" s="302"/>
      <c r="AL38" s="302"/>
    </row>
    <row r="39" spans="1:38" s="263" customFormat="1" ht="15" customHeight="1">
      <c r="A39" s="409">
        <v>7</v>
      </c>
      <c r="B39" s="334">
        <v>44593</v>
      </c>
      <c r="C39" s="335"/>
      <c r="D39" s="410" t="s">
        <v>416</v>
      </c>
      <c r="E39" s="333" t="s">
        <v>593</v>
      </c>
      <c r="F39" s="333">
        <v>3357.5</v>
      </c>
      <c r="G39" s="333">
        <v>3250</v>
      </c>
      <c r="H39" s="333">
        <v>3250</v>
      </c>
      <c r="I39" s="333" t="s">
        <v>894</v>
      </c>
      <c r="J39" s="411" t="s">
        <v>958</v>
      </c>
      <c r="K39" s="411">
        <f t="shared" si="29"/>
        <v>-107.5</v>
      </c>
      <c r="L39" s="412">
        <f>(F39*-0.7)/100</f>
        <v>-23.502500000000001</v>
      </c>
      <c r="M39" s="413">
        <f t="shared" si="30"/>
        <v>-3.9017870439314963E-2</v>
      </c>
      <c r="N39" s="411" t="s">
        <v>604</v>
      </c>
      <c r="O39" s="414">
        <v>44603</v>
      </c>
      <c r="P39" s="328"/>
      <c r="Q39" s="328"/>
      <c r="R39" s="329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6"/>
      <c r="AJ39" s="302"/>
      <c r="AK39" s="302"/>
      <c r="AL39" s="302"/>
    </row>
    <row r="40" spans="1:38" s="263" customFormat="1" ht="15" customHeight="1">
      <c r="A40" s="331">
        <v>8</v>
      </c>
      <c r="B40" s="250">
        <v>44595</v>
      </c>
      <c r="C40" s="292"/>
      <c r="D40" s="332" t="s">
        <v>54</v>
      </c>
      <c r="E40" s="291" t="s">
        <v>593</v>
      </c>
      <c r="F40" s="291">
        <v>219.5</v>
      </c>
      <c r="G40" s="291">
        <v>213.5</v>
      </c>
      <c r="H40" s="291">
        <v>226</v>
      </c>
      <c r="I40" s="291" t="s">
        <v>905</v>
      </c>
      <c r="J40" s="99" t="s">
        <v>906</v>
      </c>
      <c r="K40" s="99">
        <f t="shared" ref="K40:K41" si="31">H40-F40</f>
        <v>6.5</v>
      </c>
      <c r="L40" s="100">
        <f>(F40*-0.07)/100</f>
        <v>-0.15365000000000001</v>
      </c>
      <c r="M40" s="101">
        <f t="shared" ref="M40:M41" si="32">(K40+L40)/F40</f>
        <v>2.8912756264236904E-2</v>
      </c>
      <c r="N40" s="99" t="s">
        <v>591</v>
      </c>
      <c r="O40" s="408">
        <v>44595</v>
      </c>
      <c r="P40" s="328"/>
      <c r="Q40" s="328"/>
      <c r="R40" s="329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6"/>
      <c r="AJ40" s="302"/>
      <c r="AK40" s="302"/>
      <c r="AL40" s="302"/>
    </row>
    <row r="41" spans="1:38" s="263" customFormat="1" ht="15" customHeight="1">
      <c r="A41" s="409">
        <v>9</v>
      </c>
      <c r="B41" s="334">
        <v>44595</v>
      </c>
      <c r="C41" s="335"/>
      <c r="D41" s="410" t="s">
        <v>146</v>
      </c>
      <c r="E41" s="333" t="s">
        <v>593</v>
      </c>
      <c r="F41" s="333">
        <v>1952.5</v>
      </c>
      <c r="G41" s="333">
        <v>1890</v>
      </c>
      <c r="H41" s="333">
        <v>1890</v>
      </c>
      <c r="I41" s="333" t="s">
        <v>907</v>
      </c>
      <c r="J41" s="411" t="s">
        <v>971</v>
      </c>
      <c r="K41" s="411">
        <f t="shared" si="31"/>
        <v>-62.5</v>
      </c>
      <c r="L41" s="412">
        <f>(F41*-0.7)/100</f>
        <v>-13.6675</v>
      </c>
      <c r="M41" s="413">
        <f t="shared" si="32"/>
        <v>-3.9010243277848911E-2</v>
      </c>
      <c r="N41" s="411" t="s">
        <v>604</v>
      </c>
      <c r="O41" s="414">
        <v>44603</v>
      </c>
      <c r="P41" s="328"/>
      <c r="Q41" s="328"/>
      <c r="R41" s="329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6"/>
      <c r="AJ41" s="302"/>
      <c r="AK41" s="302"/>
      <c r="AL41" s="302"/>
    </row>
    <row r="42" spans="1:38" s="263" customFormat="1" ht="15" customHeight="1">
      <c r="A42" s="331">
        <v>10</v>
      </c>
      <c r="B42" s="250">
        <v>44599</v>
      </c>
      <c r="C42" s="292"/>
      <c r="D42" s="332" t="s">
        <v>451</v>
      </c>
      <c r="E42" s="291" t="s">
        <v>593</v>
      </c>
      <c r="F42" s="291">
        <v>348</v>
      </c>
      <c r="G42" s="291">
        <v>338</v>
      </c>
      <c r="H42" s="291">
        <v>358.5</v>
      </c>
      <c r="I42" s="291" t="s">
        <v>926</v>
      </c>
      <c r="J42" s="99" t="s">
        <v>940</v>
      </c>
      <c r="K42" s="99">
        <f t="shared" ref="K42:K43" si="33">H42-F42</f>
        <v>10.5</v>
      </c>
      <c r="L42" s="100">
        <f>(F42*-0.7)/100</f>
        <v>-2.4359999999999999</v>
      </c>
      <c r="M42" s="101">
        <f t="shared" ref="M42:M43" si="34">(K42+L42)/F42</f>
        <v>2.3172413793103447E-2</v>
      </c>
      <c r="N42" s="99" t="s">
        <v>591</v>
      </c>
      <c r="O42" s="102">
        <v>44600</v>
      </c>
      <c r="P42" s="328"/>
      <c r="Q42" s="328"/>
      <c r="R42" s="329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6"/>
      <c r="AJ42" s="302"/>
      <c r="AK42" s="302"/>
      <c r="AL42" s="302"/>
    </row>
    <row r="43" spans="1:38" s="263" customFormat="1" ht="15" customHeight="1">
      <c r="A43" s="409">
        <v>11</v>
      </c>
      <c r="B43" s="334">
        <v>44601</v>
      </c>
      <c r="C43" s="335"/>
      <c r="D43" s="410" t="s">
        <v>845</v>
      </c>
      <c r="E43" s="333" t="s">
        <v>593</v>
      </c>
      <c r="F43" s="333">
        <v>2675</v>
      </c>
      <c r="G43" s="333">
        <v>2590</v>
      </c>
      <c r="H43" s="333">
        <v>2590</v>
      </c>
      <c r="I43" s="333" t="s">
        <v>950</v>
      </c>
      <c r="J43" s="411" t="s">
        <v>974</v>
      </c>
      <c r="K43" s="411">
        <f t="shared" si="33"/>
        <v>-85</v>
      </c>
      <c r="L43" s="412">
        <f>(F43*-0.7)/100</f>
        <v>-18.724999999999998</v>
      </c>
      <c r="M43" s="413">
        <f t="shared" si="34"/>
        <v>-3.8775700934579438E-2</v>
      </c>
      <c r="N43" s="411" t="s">
        <v>604</v>
      </c>
      <c r="O43" s="414">
        <v>44603</v>
      </c>
      <c r="P43" s="328"/>
      <c r="Q43" s="328"/>
      <c r="R43" s="329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6"/>
      <c r="AJ43" s="302"/>
      <c r="AK43" s="302"/>
      <c r="AL43" s="302"/>
    </row>
    <row r="44" spans="1:38" s="263" customFormat="1" ht="15" customHeight="1">
      <c r="A44" s="331">
        <v>12</v>
      </c>
      <c r="B44" s="250">
        <v>44601</v>
      </c>
      <c r="C44" s="292"/>
      <c r="D44" s="332" t="s">
        <v>451</v>
      </c>
      <c r="E44" s="291" t="s">
        <v>593</v>
      </c>
      <c r="F44" s="291">
        <v>361.5</v>
      </c>
      <c r="G44" s="291">
        <v>349</v>
      </c>
      <c r="H44" s="291">
        <v>372.5</v>
      </c>
      <c r="I44" s="291" t="s">
        <v>951</v>
      </c>
      <c r="J44" s="99" t="s">
        <v>901</v>
      </c>
      <c r="K44" s="99">
        <f t="shared" ref="K44:K45" si="35">H44-F44</f>
        <v>11</v>
      </c>
      <c r="L44" s="100">
        <f>(F44*-0.7)/100</f>
        <v>-2.5305</v>
      </c>
      <c r="M44" s="101">
        <f t="shared" ref="M44:M45" si="36">(K44+L44)/F44</f>
        <v>2.3428769017980636E-2</v>
      </c>
      <c r="N44" s="99" t="s">
        <v>591</v>
      </c>
      <c r="O44" s="102">
        <v>44602</v>
      </c>
      <c r="P44" s="328"/>
      <c r="Q44" s="328"/>
      <c r="R44" s="329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6"/>
      <c r="AJ44" s="302"/>
      <c r="AK44" s="302"/>
      <c r="AL44" s="302"/>
    </row>
    <row r="45" spans="1:38" s="263" customFormat="1" ht="15" customHeight="1">
      <c r="A45" s="409">
        <v>13</v>
      </c>
      <c r="B45" s="334">
        <v>44602</v>
      </c>
      <c r="C45" s="335"/>
      <c r="D45" s="410" t="s">
        <v>197</v>
      </c>
      <c r="E45" s="333" t="s">
        <v>593</v>
      </c>
      <c r="F45" s="333">
        <v>967.5</v>
      </c>
      <c r="G45" s="333">
        <v>940</v>
      </c>
      <c r="H45" s="333">
        <v>940</v>
      </c>
      <c r="I45" s="333" t="s">
        <v>956</v>
      </c>
      <c r="J45" s="411" t="s">
        <v>957</v>
      </c>
      <c r="K45" s="411">
        <f t="shared" si="35"/>
        <v>-27.5</v>
      </c>
      <c r="L45" s="412">
        <f>(F45*-0.7)/100</f>
        <v>-6.7725</v>
      </c>
      <c r="M45" s="413">
        <f t="shared" si="36"/>
        <v>-3.5423772609819125E-2</v>
      </c>
      <c r="N45" s="411" t="s">
        <v>604</v>
      </c>
      <c r="O45" s="414">
        <v>44606</v>
      </c>
      <c r="P45" s="328"/>
      <c r="Q45" s="328"/>
      <c r="R45" s="329" t="s">
        <v>595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6"/>
      <c r="AJ45" s="302"/>
      <c r="AK45" s="302"/>
      <c r="AL45" s="302"/>
    </row>
    <row r="46" spans="1:38" s="263" customFormat="1" ht="15" customHeight="1">
      <c r="A46" s="320">
        <v>14</v>
      </c>
      <c r="B46" s="253">
        <v>44603</v>
      </c>
      <c r="C46" s="321"/>
      <c r="D46" s="322" t="s">
        <v>959</v>
      </c>
      <c r="E46" s="256" t="s">
        <v>593</v>
      </c>
      <c r="F46" s="256" t="s">
        <v>960</v>
      </c>
      <c r="G46" s="256">
        <v>1095</v>
      </c>
      <c r="H46" s="256"/>
      <c r="I46" s="256" t="s">
        <v>961</v>
      </c>
      <c r="J46" s="323" t="s">
        <v>594</v>
      </c>
      <c r="K46" s="323"/>
      <c r="L46" s="324"/>
      <c r="M46" s="325"/>
      <c r="N46" s="323"/>
      <c r="O46" s="375"/>
      <c r="P46" s="328"/>
      <c r="Q46" s="328"/>
      <c r="R46" s="329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6"/>
      <c r="AJ46" s="302"/>
      <c r="AK46" s="302"/>
      <c r="AL46" s="302"/>
    </row>
    <row r="47" spans="1:38" s="263" customFormat="1" ht="15" customHeight="1">
      <c r="A47" s="409">
        <v>15</v>
      </c>
      <c r="B47" s="334">
        <v>44603</v>
      </c>
      <c r="C47" s="335"/>
      <c r="D47" s="410" t="s">
        <v>522</v>
      </c>
      <c r="E47" s="333" t="s">
        <v>593</v>
      </c>
      <c r="F47" s="333">
        <v>2003</v>
      </c>
      <c r="G47" s="333">
        <v>1940</v>
      </c>
      <c r="H47" s="333">
        <v>1940</v>
      </c>
      <c r="I47" s="333" t="s">
        <v>963</v>
      </c>
      <c r="J47" s="411" t="s">
        <v>975</v>
      </c>
      <c r="K47" s="411">
        <f t="shared" ref="K47:K49" si="37">H47-F47</f>
        <v>-63</v>
      </c>
      <c r="L47" s="412">
        <f>(F47*-0.7)/100</f>
        <v>-14.020999999999999</v>
      </c>
      <c r="M47" s="413">
        <f t="shared" ref="M47:M49" si="38">(K47+L47)/F47</f>
        <v>-3.8452820768846728E-2</v>
      </c>
      <c r="N47" s="411" t="s">
        <v>604</v>
      </c>
      <c r="O47" s="414">
        <v>44606</v>
      </c>
      <c r="P47" s="328"/>
      <c r="Q47" s="328"/>
      <c r="R47" s="329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6"/>
      <c r="AJ47" s="302"/>
      <c r="AK47" s="302"/>
      <c r="AL47" s="302"/>
    </row>
    <row r="48" spans="1:38" s="263" customFormat="1" ht="15" customHeight="1">
      <c r="A48" s="409">
        <v>16</v>
      </c>
      <c r="B48" s="334">
        <v>44603</v>
      </c>
      <c r="C48" s="335"/>
      <c r="D48" s="410" t="s">
        <v>350</v>
      </c>
      <c r="E48" s="333" t="s">
        <v>593</v>
      </c>
      <c r="F48" s="333">
        <v>761</v>
      </c>
      <c r="G48" s="333">
        <v>735</v>
      </c>
      <c r="H48" s="333">
        <v>735</v>
      </c>
      <c r="I48" s="333" t="s">
        <v>964</v>
      </c>
      <c r="J48" s="411" t="s">
        <v>976</v>
      </c>
      <c r="K48" s="411">
        <f t="shared" si="37"/>
        <v>-26</v>
      </c>
      <c r="L48" s="412">
        <f>(F48*-0.7)/100</f>
        <v>-5.3269999999999991</v>
      </c>
      <c r="M48" s="413">
        <f t="shared" si="38"/>
        <v>-4.1165571616294347E-2</v>
      </c>
      <c r="N48" s="411" t="s">
        <v>604</v>
      </c>
      <c r="O48" s="414">
        <v>44606</v>
      </c>
      <c r="P48" s="328"/>
      <c r="Q48" s="328"/>
      <c r="R48" s="329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6"/>
      <c r="AJ48" s="302"/>
      <c r="AK48" s="302"/>
      <c r="AL48" s="302"/>
    </row>
    <row r="49" spans="1:38" s="263" customFormat="1" ht="15" customHeight="1">
      <c r="A49" s="331">
        <v>17</v>
      </c>
      <c r="B49" s="250">
        <v>44607</v>
      </c>
      <c r="C49" s="292"/>
      <c r="D49" s="332" t="s">
        <v>534</v>
      </c>
      <c r="E49" s="291" t="s">
        <v>593</v>
      </c>
      <c r="F49" s="291">
        <v>1212.5</v>
      </c>
      <c r="G49" s="291">
        <v>1180</v>
      </c>
      <c r="H49" s="291">
        <v>1240</v>
      </c>
      <c r="I49" s="291" t="s">
        <v>990</v>
      </c>
      <c r="J49" s="99" t="s">
        <v>991</v>
      </c>
      <c r="K49" s="415">
        <f t="shared" si="37"/>
        <v>27.5</v>
      </c>
      <c r="L49" s="374">
        <f>(F49*-0.07)/100</f>
        <v>-0.84875000000000012</v>
      </c>
      <c r="M49" s="448">
        <f t="shared" si="38"/>
        <v>2.1980412371134021E-2</v>
      </c>
      <c r="N49" s="99" t="s">
        <v>591</v>
      </c>
      <c r="O49" s="102">
        <v>44607</v>
      </c>
      <c r="P49" s="328"/>
      <c r="Q49" s="328"/>
      <c r="R49" s="32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6"/>
      <c r="AJ49" s="302"/>
      <c r="AK49" s="302"/>
      <c r="AL49" s="302"/>
    </row>
    <row r="50" spans="1:38" s="263" customFormat="1" ht="15" customHeight="1">
      <c r="A50" s="331">
        <v>18</v>
      </c>
      <c r="B50" s="250">
        <v>44607</v>
      </c>
      <c r="C50" s="292"/>
      <c r="D50" s="332" t="s">
        <v>201</v>
      </c>
      <c r="E50" s="291" t="s">
        <v>593</v>
      </c>
      <c r="F50" s="291">
        <v>1184</v>
      </c>
      <c r="G50" s="291">
        <v>1144</v>
      </c>
      <c r="H50" s="291">
        <v>1211</v>
      </c>
      <c r="I50" s="291">
        <v>1250</v>
      </c>
      <c r="J50" s="99" t="s">
        <v>1008</v>
      </c>
      <c r="K50" s="415">
        <f t="shared" ref="K50" si="39">H50-F50</f>
        <v>27</v>
      </c>
      <c r="L50" s="374">
        <f>(F50*-0.07)/100</f>
        <v>-0.82880000000000009</v>
      </c>
      <c r="M50" s="448">
        <f t="shared" ref="M50" si="40">(K50+L50)/F50</f>
        <v>2.2104054054054054E-2</v>
      </c>
      <c r="N50" s="99" t="s">
        <v>591</v>
      </c>
      <c r="O50" s="102">
        <v>44607</v>
      </c>
      <c r="P50" s="328"/>
      <c r="Q50" s="328"/>
      <c r="R50" s="32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6"/>
      <c r="AJ50" s="302"/>
      <c r="AK50" s="302"/>
      <c r="AL50" s="302"/>
    </row>
    <row r="51" spans="1:38" s="263" customFormat="1" ht="15" customHeight="1">
      <c r="A51" s="320"/>
      <c r="B51" s="253"/>
      <c r="C51" s="321"/>
      <c r="D51" s="322"/>
      <c r="E51" s="256"/>
      <c r="F51" s="256"/>
      <c r="G51" s="256"/>
      <c r="H51" s="256"/>
      <c r="I51" s="256"/>
      <c r="J51" s="323"/>
      <c r="K51" s="323"/>
      <c r="L51" s="324"/>
      <c r="M51" s="325"/>
      <c r="N51" s="323"/>
      <c r="O51" s="375"/>
      <c r="P51" s="328"/>
      <c r="Q51" s="328"/>
      <c r="R51" s="329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6"/>
      <c r="AJ51" s="302"/>
      <c r="AK51" s="302"/>
      <c r="AL51" s="302"/>
    </row>
    <row r="52" spans="1:38" s="263" customFormat="1" ht="15" customHeight="1">
      <c r="A52" s="320"/>
      <c r="B52" s="253"/>
      <c r="C52" s="321"/>
      <c r="D52" s="322"/>
      <c r="E52" s="256"/>
      <c r="F52" s="256"/>
      <c r="G52" s="256"/>
      <c r="H52" s="256"/>
      <c r="I52" s="256"/>
      <c r="J52" s="323"/>
      <c r="K52" s="323"/>
      <c r="L52" s="324"/>
      <c r="M52" s="325"/>
      <c r="N52" s="323"/>
      <c r="O52" s="375"/>
      <c r="P52" s="328"/>
      <c r="Q52" s="328"/>
      <c r="R52" s="329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6"/>
      <c r="AJ52" s="302"/>
      <c r="AK52" s="302"/>
      <c r="AL52" s="302"/>
    </row>
    <row r="53" spans="1:38" s="276" customFormat="1" ht="15" customHeight="1">
      <c r="K53" s="257"/>
      <c r="L53" s="289"/>
      <c r="M53" s="351"/>
      <c r="N53" s="257"/>
      <c r="O53" s="300"/>
      <c r="P53" s="1"/>
      <c r="Q53" s="1"/>
      <c r="R53" s="347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53"/>
      <c r="AJ53" s="352"/>
      <c r="AK53" s="352"/>
      <c r="AL53" s="352"/>
    </row>
    <row r="54" spans="1:38" ht="15" customHeight="1">
      <c r="A54" s="338"/>
      <c r="B54" s="339"/>
      <c r="C54" s="340"/>
      <c r="D54" s="341"/>
      <c r="E54" s="342"/>
      <c r="F54" s="342"/>
      <c r="G54" s="342"/>
      <c r="H54" s="342"/>
      <c r="I54" s="342"/>
      <c r="J54" s="343"/>
      <c r="K54" s="343"/>
      <c r="L54" s="344"/>
      <c r="M54" s="345"/>
      <c r="N54" s="343"/>
      <c r="O54" s="346"/>
      <c r="P54" s="1"/>
      <c r="Q54" s="1"/>
      <c r="R54" s="347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23" t="s">
        <v>596</v>
      </c>
      <c r="B55" s="146"/>
      <c r="C55" s="146"/>
      <c r="D55" s="1"/>
      <c r="E55" s="6"/>
      <c r="F55" s="6"/>
      <c r="G55" s="6"/>
      <c r="H55" s="6" t="s">
        <v>608</v>
      </c>
      <c r="I55" s="6"/>
      <c r="J55" s="6"/>
      <c r="K55" s="119"/>
      <c r="L55" s="148"/>
      <c r="M55" s="119"/>
      <c r="N55" s="120"/>
      <c r="O55" s="119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305"/>
      <c r="AD55" s="305"/>
      <c r="AE55" s="305"/>
      <c r="AF55" s="305"/>
      <c r="AG55" s="305"/>
      <c r="AH55" s="305"/>
    </row>
    <row r="56" spans="1:38" ht="12.75" customHeight="1">
      <c r="A56" s="130" t="s">
        <v>597</v>
      </c>
      <c r="B56" s="123"/>
      <c r="C56" s="123"/>
      <c r="D56" s="123"/>
      <c r="E56" s="41"/>
      <c r="F56" s="131" t="s">
        <v>598</v>
      </c>
      <c r="G56" s="56"/>
      <c r="H56" s="41"/>
      <c r="I56" s="56"/>
      <c r="J56" s="6"/>
      <c r="K56" s="149"/>
      <c r="L56" s="150"/>
      <c r="M56" s="6"/>
      <c r="N56" s="113"/>
      <c r="O56" s="15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0"/>
      <c r="B57" s="123"/>
      <c r="C57" s="123"/>
      <c r="D57" s="123"/>
      <c r="E57" s="6"/>
      <c r="F57" s="131" t="s">
        <v>600</v>
      </c>
      <c r="G57" s="56"/>
      <c r="H57" s="41"/>
      <c r="I57" s="56"/>
      <c r="J57" s="6"/>
      <c r="K57" s="149"/>
      <c r="L57" s="150"/>
      <c r="M57" s="6"/>
      <c r="N57" s="113"/>
      <c r="O57" s="15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3"/>
      <c r="B58" s="123"/>
      <c r="C58" s="123"/>
      <c r="D58" s="123"/>
      <c r="E58" s="6"/>
      <c r="F58" s="6"/>
      <c r="G58" s="6"/>
      <c r="H58" s="6"/>
      <c r="I58" s="6"/>
      <c r="J58" s="136"/>
      <c r="K58" s="133"/>
      <c r="L58" s="134"/>
      <c r="M58" s="6"/>
      <c r="N58" s="137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2" t="s">
        <v>609</v>
      </c>
      <c r="B59" s="152"/>
      <c r="C59" s="152"/>
      <c r="D59" s="152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568</v>
      </c>
      <c r="C60" s="96"/>
      <c r="D60" s="97" t="s">
        <v>579</v>
      </c>
      <c r="E60" s="96" t="s">
        <v>580</v>
      </c>
      <c r="F60" s="96" t="s">
        <v>581</v>
      </c>
      <c r="G60" s="96" t="s">
        <v>602</v>
      </c>
      <c r="H60" s="96" t="s">
        <v>583</v>
      </c>
      <c r="I60" s="96" t="s">
        <v>584</v>
      </c>
      <c r="J60" s="95" t="s">
        <v>585</v>
      </c>
      <c r="K60" s="153" t="s">
        <v>610</v>
      </c>
      <c r="L60" s="98" t="s">
        <v>587</v>
      </c>
      <c r="M60" s="153" t="s">
        <v>611</v>
      </c>
      <c r="N60" s="96" t="s">
        <v>612</v>
      </c>
      <c r="O60" s="95" t="s">
        <v>589</v>
      </c>
      <c r="P60" s="97" t="s">
        <v>590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52" customFormat="1" ht="13.5" customHeight="1">
      <c r="A61" s="333">
        <v>1</v>
      </c>
      <c r="B61" s="334">
        <v>44593</v>
      </c>
      <c r="C61" s="370"/>
      <c r="D61" s="370" t="s">
        <v>885</v>
      </c>
      <c r="E61" s="333" t="s">
        <v>593</v>
      </c>
      <c r="F61" s="333">
        <v>2414</v>
      </c>
      <c r="G61" s="333">
        <v>238</v>
      </c>
      <c r="H61" s="337">
        <v>2380</v>
      </c>
      <c r="I61" s="337" t="s">
        <v>886</v>
      </c>
      <c r="J61" s="348" t="s">
        <v>973</v>
      </c>
      <c r="K61" s="337">
        <f t="shared" ref="K61" si="41">H61-F61</f>
        <v>-34</v>
      </c>
      <c r="L61" s="366">
        <f t="shared" ref="L61:L63" si="42">(H61*N61)*0.07%</f>
        <v>624.75000000000011</v>
      </c>
      <c r="M61" s="367">
        <f t="shared" ref="M61" si="43">(K61*N61)-L61</f>
        <v>-13374.75</v>
      </c>
      <c r="N61" s="337">
        <v>375</v>
      </c>
      <c r="O61" s="368" t="s">
        <v>604</v>
      </c>
      <c r="P61" s="427">
        <v>44228</v>
      </c>
      <c r="Q61" s="254"/>
      <c r="R61" s="259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8"/>
      <c r="AG61" s="253"/>
      <c r="AH61" s="301"/>
      <c r="AI61" s="301"/>
      <c r="AJ61" s="282"/>
      <c r="AK61" s="282"/>
      <c r="AL61" s="282"/>
    </row>
    <row r="62" spans="1:38" s="252" customFormat="1" ht="13.5" customHeight="1">
      <c r="A62" s="333">
        <v>2</v>
      </c>
      <c r="B62" s="334">
        <v>44595</v>
      </c>
      <c r="C62" s="370"/>
      <c r="D62" s="370" t="s">
        <v>910</v>
      </c>
      <c r="E62" s="333" t="s">
        <v>593</v>
      </c>
      <c r="F62" s="333">
        <v>640</v>
      </c>
      <c r="G62" s="333">
        <v>630</v>
      </c>
      <c r="H62" s="337">
        <v>630</v>
      </c>
      <c r="I62" s="337" t="s">
        <v>911</v>
      </c>
      <c r="J62" s="348" t="s">
        <v>921</v>
      </c>
      <c r="K62" s="337">
        <f t="shared" ref="K62" si="44">H62-F62</f>
        <v>-10</v>
      </c>
      <c r="L62" s="366">
        <f t="shared" ref="L62" si="45">(H62*N62)*0.07%</f>
        <v>485.10000000000008</v>
      </c>
      <c r="M62" s="367">
        <f t="shared" ref="M62" si="46">(K62*N62)-L62</f>
        <v>-11485.1</v>
      </c>
      <c r="N62" s="337">
        <v>1100</v>
      </c>
      <c r="O62" s="368" t="s">
        <v>604</v>
      </c>
      <c r="P62" s="369">
        <v>44231</v>
      </c>
      <c r="Q62" s="254"/>
      <c r="R62" s="259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2"/>
      <c r="AG62" s="339"/>
      <c r="AH62" s="254"/>
      <c r="AI62" s="254"/>
      <c r="AJ62" s="342"/>
      <c r="AK62" s="342"/>
      <c r="AL62" s="342"/>
    </row>
    <row r="63" spans="1:38" s="252" customFormat="1" ht="13.5" customHeight="1">
      <c r="A63" s="504">
        <v>3</v>
      </c>
      <c r="B63" s="500">
        <v>44595</v>
      </c>
      <c r="C63" s="335"/>
      <c r="D63" s="336" t="s">
        <v>912</v>
      </c>
      <c r="E63" s="333" t="s">
        <v>593</v>
      </c>
      <c r="F63" s="333">
        <v>545</v>
      </c>
      <c r="G63" s="333">
        <v>534</v>
      </c>
      <c r="H63" s="333">
        <v>534</v>
      </c>
      <c r="I63" s="337">
        <v>565</v>
      </c>
      <c r="J63" s="506" t="s">
        <v>920</v>
      </c>
      <c r="K63" s="420">
        <f>H63-F63</f>
        <v>-11</v>
      </c>
      <c r="L63" s="366">
        <f t="shared" si="42"/>
        <v>560.70000000000005</v>
      </c>
      <c r="M63" s="506">
        <f>(-1500*6)-660.7</f>
        <v>-9660.7000000000007</v>
      </c>
      <c r="N63" s="507">
        <v>1500</v>
      </c>
      <c r="O63" s="500" t="s">
        <v>604</v>
      </c>
      <c r="P63" s="502">
        <v>44596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2"/>
      <c r="AG63" s="339"/>
      <c r="AH63" s="254"/>
      <c r="AI63" s="254"/>
      <c r="AJ63" s="342"/>
      <c r="AK63" s="342"/>
      <c r="AL63" s="342"/>
    </row>
    <row r="64" spans="1:38" s="252" customFormat="1" ht="13.5" customHeight="1">
      <c r="A64" s="505"/>
      <c r="B64" s="501"/>
      <c r="C64" s="335"/>
      <c r="D64" s="336" t="s">
        <v>913</v>
      </c>
      <c r="E64" s="333" t="s">
        <v>857</v>
      </c>
      <c r="F64" s="333">
        <v>14.5</v>
      </c>
      <c r="G64" s="333"/>
      <c r="H64" s="333">
        <v>9.5</v>
      </c>
      <c r="I64" s="337"/>
      <c r="J64" s="503"/>
      <c r="K64" s="420">
        <f>F64-H64</f>
        <v>5</v>
      </c>
      <c r="L64" s="421">
        <v>100</v>
      </c>
      <c r="M64" s="503"/>
      <c r="N64" s="508"/>
      <c r="O64" s="501"/>
      <c r="P64" s="503"/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2"/>
      <c r="AG64" s="339"/>
      <c r="AH64" s="254"/>
      <c r="AI64" s="254"/>
      <c r="AJ64" s="342"/>
      <c r="AK64" s="342"/>
      <c r="AL64" s="342"/>
    </row>
    <row r="65" spans="1:38" s="252" customFormat="1" ht="13.5" customHeight="1">
      <c r="A65" s="428">
        <v>4</v>
      </c>
      <c r="B65" s="429">
        <v>44599</v>
      </c>
      <c r="C65" s="292"/>
      <c r="D65" s="432" t="s">
        <v>928</v>
      </c>
      <c r="E65" s="291" t="s">
        <v>593</v>
      </c>
      <c r="F65" s="291">
        <v>3020</v>
      </c>
      <c r="G65" s="291">
        <v>2940</v>
      </c>
      <c r="H65" s="291">
        <v>3080</v>
      </c>
      <c r="I65" s="372" t="s">
        <v>929</v>
      </c>
      <c r="J65" s="415" t="s">
        <v>801</v>
      </c>
      <c r="K65" s="372">
        <f t="shared" ref="K65" si="47">H65-F65</f>
        <v>60</v>
      </c>
      <c r="L65" s="416">
        <f t="shared" ref="L65" si="48">(H65*N65)*0.07%</f>
        <v>377.30000000000007</v>
      </c>
      <c r="M65" s="417">
        <f t="shared" ref="M65" si="49">(K65*N65)-L65</f>
        <v>10122.700000000001</v>
      </c>
      <c r="N65" s="372">
        <v>175</v>
      </c>
      <c r="O65" s="418" t="s">
        <v>591</v>
      </c>
      <c r="P65" s="419">
        <v>44236</v>
      </c>
      <c r="Q65" s="254"/>
      <c r="R65" s="259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2"/>
      <c r="AG65" s="339"/>
      <c r="AH65" s="254"/>
      <c r="AI65" s="254"/>
      <c r="AJ65" s="342"/>
      <c r="AK65" s="342"/>
      <c r="AL65" s="342"/>
    </row>
    <row r="66" spans="1:38" s="252" customFormat="1" ht="13.5" customHeight="1">
      <c r="A66" s="423">
        <v>5</v>
      </c>
      <c r="B66" s="424">
        <v>44599</v>
      </c>
      <c r="C66" s="292"/>
      <c r="D66" s="425" t="s">
        <v>933</v>
      </c>
      <c r="E66" s="291" t="s">
        <v>593</v>
      </c>
      <c r="F66" s="291">
        <v>221</v>
      </c>
      <c r="G66" s="291">
        <v>216</v>
      </c>
      <c r="H66" s="291">
        <v>225.5</v>
      </c>
      <c r="I66" s="372" t="s">
        <v>934</v>
      </c>
      <c r="J66" s="415" t="s">
        <v>945</v>
      </c>
      <c r="K66" s="372">
        <f t="shared" ref="K66:K67" si="50">H66-F66</f>
        <v>4.5</v>
      </c>
      <c r="L66" s="416">
        <f t="shared" ref="L66:L67" si="51">(H66*N66)*0.07%</f>
        <v>394.62500000000006</v>
      </c>
      <c r="M66" s="417">
        <f t="shared" ref="M66:M67" si="52">(K66*N66)-L66</f>
        <v>10855.375</v>
      </c>
      <c r="N66" s="372">
        <v>2500</v>
      </c>
      <c r="O66" s="418" t="s">
        <v>591</v>
      </c>
      <c r="P66" s="426">
        <v>44234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2"/>
      <c r="AG66" s="339"/>
      <c r="AH66" s="254"/>
      <c r="AI66" s="254"/>
      <c r="AJ66" s="342"/>
      <c r="AK66" s="342"/>
      <c r="AL66" s="342"/>
    </row>
    <row r="67" spans="1:38" s="252" customFormat="1" ht="13.5" customHeight="1">
      <c r="A67" s="333">
        <v>6</v>
      </c>
      <c r="B67" s="422">
        <v>44599</v>
      </c>
      <c r="C67" s="370"/>
      <c r="D67" s="370" t="s">
        <v>935</v>
      </c>
      <c r="E67" s="333" t="s">
        <v>593</v>
      </c>
      <c r="F67" s="333">
        <v>17300</v>
      </c>
      <c r="G67" s="333">
        <v>17170</v>
      </c>
      <c r="H67" s="337">
        <v>17170</v>
      </c>
      <c r="I67" s="337">
        <v>17500</v>
      </c>
      <c r="J67" s="348" t="s">
        <v>938</v>
      </c>
      <c r="K67" s="337">
        <f t="shared" si="50"/>
        <v>-130</v>
      </c>
      <c r="L67" s="366">
        <f t="shared" si="51"/>
        <v>600.95000000000005</v>
      </c>
      <c r="M67" s="367">
        <f t="shared" si="52"/>
        <v>-7100.95</v>
      </c>
      <c r="N67" s="337">
        <v>50</v>
      </c>
      <c r="O67" s="368" t="s">
        <v>604</v>
      </c>
      <c r="P67" s="427">
        <v>44234</v>
      </c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2"/>
      <c r="AG67" s="339"/>
      <c r="AH67" s="254"/>
      <c r="AI67" s="254"/>
      <c r="AJ67" s="342"/>
      <c r="AK67" s="342"/>
      <c r="AL67" s="342"/>
    </row>
    <row r="68" spans="1:38" s="252" customFormat="1" ht="13.5" customHeight="1">
      <c r="A68" s="291">
        <v>7</v>
      </c>
      <c r="B68" s="250">
        <v>44601</v>
      </c>
      <c r="C68" s="431"/>
      <c r="D68" s="431" t="s">
        <v>943</v>
      </c>
      <c r="E68" s="291" t="s">
        <v>593</v>
      </c>
      <c r="F68" s="291">
        <v>2377.5</v>
      </c>
      <c r="G68" s="291">
        <v>2325</v>
      </c>
      <c r="H68" s="372">
        <v>2415</v>
      </c>
      <c r="I68" s="372" t="s">
        <v>944</v>
      </c>
      <c r="J68" s="415" t="s">
        <v>946</v>
      </c>
      <c r="K68" s="372">
        <f t="shared" ref="K68:K70" si="53">H68-F68</f>
        <v>37.5</v>
      </c>
      <c r="L68" s="416">
        <f t="shared" ref="L68:L70" si="54">(H68*N68)*0.07%</f>
        <v>464.88750000000005</v>
      </c>
      <c r="M68" s="417">
        <f t="shared" ref="M68:M70" si="55">(K68*N68)-L68</f>
        <v>9847.6124999999993</v>
      </c>
      <c r="N68" s="372">
        <v>275</v>
      </c>
      <c r="O68" s="418" t="s">
        <v>591</v>
      </c>
      <c r="P68" s="426">
        <v>44236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2"/>
      <c r="AG68" s="339"/>
      <c r="AH68" s="254"/>
      <c r="AI68" s="254"/>
      <c r="AJ68" s="342"/>
      <c r="AK68" s="342"/>
      <c r="AL68" s="342"/>
    </row>
    <row r="69" spans="1:38" s="252" customFormat="1" ht="13.5" customHeight="1">
      <c r="A69" s="291">
        <v>8</v>
      </c>
      <c r="B69" s="250">
        <v>44601</v>
      </c>
      <c r="C69" s="431"/>
      <c r="D69" s="431" t="s">
        <v>948</v>
      </c>
      <c r="E69" s="291" t="s">
        <v>593</v>
      </c>
      <c r="F69" s="291">
        <v>1217.5</v>
      </c>
      <c r="G69" s="291">
        <v>1188</v>
      </c>
      <c r="H69" s="372">
        <v>1243</v>
      </c>
      <c r="I69" s="372" t="s">
        <v>949</v>
      </c>
      <c r="J69" s="415" t="s">
        <v>953</v>
      </c>
      <c r="K69" s="372">
        <f t="shared" si="53"/>
        <v>25.5</v>
      </c>
      <c r="L69" s="416">
        <f t="shared" si="54"/>
        <v>369.79250000000008</v>
      </c>
      <c r="M69" s="417">
        <f t="shared" si="55"/>
        <v>10467.7075</v>
      </c>
      <c r="N69" s="372">
        <v>425</v>
      </c>
      <c r="O69" s="418" t="s">
        <v>591</v>
      </c>
      <c r="P69" s="419">
        <v>44237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2"/>
      <c r="AG69" s="339"/>
      <c r="AH69" s="254"/>
      <c r="AI69" s="254"/>
      <c r="AJ69" s="342"/>
      <c r="AK69" s="342"/>
      <c r="AL69" s="342"/>
    </row>
    <row r="70" spans="1:38" s="252" customFormat="1" ht="13.5" customHeight="1">
      <c r="A70" s="333">
        <v>9</v>
      </c>
      <c r="B70" s="433">
        <v>44602</v>
      </c>
      <c r="C70" s="370"/>
      <c r="D70" s="370" t="s">
        <v>954</v>
      </c>
      <c r="E70" s="333" t="s">
        <v>593</v>
      </c>
      <c r="F70" s="333">
        <v>305</v>
      </c>
      <c r="G70" s="333">
        <v>297</v>
      </c>
      <c r="H70" s="337">
        <v>297</v>
      </c>
      <c r="I70" s="337" t="s">
        <v>955</v>
      </c>
      <c r="J70" s="348" t="s">
        <v>977</v>
      </c>
      <c r="K70" s="337">
        <f t="shared" si="53"/>
        <v>-8</v>
      </c>
      <c r="L70" s="366">
        <f t="shared" si="54"/>
        <v>353.43000000000006</v>
      </c>
      <c r="M70" s="367">
        <f t="shared" si="55"/>
        <v>-13953.43</v>
      </c>
      <c r="N70" s="337">
        <v>1700</v>
      </c>
      <c r="O70" s="368" t="s">
        <v>604</v>
      </c>
      <c r="P70" s="369">
        <v>44241</v>
      </c>
      <c r="Q70" s="254"/>
      <c r="R70" s="259" t="s">
        <v>595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2"/>
      <c r="AG70" s="339"/>
      <c r="AH70" s="254"/>
      <c r="AI70" s="254"/>
      <c r="AJ70" s="342"/>
      <c r="AK70" s="342"/>
      <c r="AL70" s="342"/>
    </row>
    <row r="71" spans="1:38" s="252" customFormat="1" ht="13.5" customHeight="1">
      <c r="A71" s="291">
        <v>10</v>
      </c>
      <c r="B71" s="250">
        <v>44603</v>
      </c>
      <c r="C71" s="431"/>
      <c r="D71" s="332" t="s">
        <v>962</v>
      </c>
      <c r="E71" s="291" t="s">
        <v>593</v>
      </c>
      <c r="F71" s="291">
        <v>2980</v>
      </c>
      <c r="G71" s="291">
        <v>2900</v>
      </c>
      <c r="H71" s="372">
        <v>3032.5</v>
      </c>
      <c r="I71" s="372" t="s">
        <v>970</v>
      </c>
      <c r="J71" s="415" t="s">
        <v>972</v>
      </c>
      <c r="K71" s="372">
        <f t="shared" ref="K71:K75" si="56">H71-F71</f>
        <v>52.5</v>
      </c>
      <c r="L71" s="416">
        <f t="shared" ref="L71:L73" si="57">(H71*N71)*0.07%</f>
        <v>371.48125000000005</v>
      </c>
      <c r="M71" s="417">
        <f t="shared" ref="M71:M73" si="58">(K71*N71)-L71</f>
        <v>8816.0187499999993</v>
      </c>
      <c r="N71" s="372">
        <v>175</v>
      </c>
      <c r="O71" s="418" t="s">
        <v>591</v>
      </c>
      <c r="P71" s="426">
        <v>44238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2"/>
      <c r="AG71" s="339"/>
      <c r="AH71" s="254"/>
      <c r="AI71" s="254"/>
      <c r="AJ71" s="342"/>
      <c r="AK71" s="342"/>
      <c r="AL71" s="342"/>
    </row>
    <row r="72" spans="1:38" s="252" customFormat="1" ht="13.5" customHeight="1">
      <c r="A72" s="333">
        <v>11</v>
      </c>
      <c r="B72" s="433">
        <v>44603</v>
      </c>
      <c r="C72" s="370"/>
      <c r="D72" s="370" t="s">
        <v>969</v>
      </c>
      <c r="E72" s="333" t="s">
        <v>593</v>
      </c>
      <c r="F72" s="333">
        <v>220.5</v>
      </c>
      <c r="G72" s="333">
        <v>215</v>
      </c>
      <c r="H72" s="337">
        <v>215</v>
      </c>
      <c r="I72" s="337" t="s">
        <v>934</v>
      </c>
      <c r="J72" s="348" t="s">
        <v>978</v>
      </c>
      <c r="K72" s="337">
        <f t="shared" si="56"/>
        <v>-5.5</v>
      </c>
      <c r="L72" s="366">
        <f t="shared" si="57"/>
        <v>376.25000000000006</v>
      </c>
      <c r="M72" s="367">
        <f t="shared" si="58"/>
        <v>-14126.25</v>
      </c>
      <c r="N72" s="337">
        <v>2500</v>
      </c>
      <c r="O72" s="368" t="s">
        <v>604</v>
      </c>
      <c r="P72" s="369">
        <v>44241</v>
      </c>
      <c r="Q72" s="254"/>
      <c r="R72" s="259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2"/>
      <c r="AG72" s="339"/>
      <c r="AH72" s="254"/>
      <c r="AI72" s="254"/>
      <c r="AJ72" s="342"/>
      <c r="AK72" s="342"/>
      <c r="AL72" s="342"/>
    </row>
    <row r="73" spans="1:38" s="252" customFormat="1" ht="13.5" customHeight="1">
      <c r="A73" s="333">
        <v>12</v>
      </c>
      <c r="B73" s="433">
        <v>44606</v>
      </c>
      <c r="C73" s="370"/>
      <c r="D73" s="370" t="s">
        <v>948</v>
      </c>
      <c r="E73" s="333" t="s">
        <v>593</v>
      </c>
      <c r="F73" s="333">
        <v>1215</v>
      </c>
      <c r="G73" s="333">
        <v>1188</v>
      </c>
      <c r="H73" s="337">
        <v>1188</v>
      </c>
      <c r="I73" s="337" t="s">
        <v>949</v>
      </c>
      <c r="J73" s="348" t="s">
        <v>979</v>
      </c>
      <c r="K73" s="337">
        <f t="shared" si="56"/>
        <v>-27</v>
      </c>
      <c r="L73" s="366">
        <f t="shared" si="57"/>
        <v>353.43000000000006</v>
      </c>
      <c r="M73" s="367">
        <f t="shared" si="58"/>
        <v>-11828.43</v>
      </c>
      <c r="N73" s="337">
        <v>425</v>
      </c>
      <c r="O73" s="368" t="s">
        <v>604</v>
      </c>
      <c r="P73" s="427">
        <v>44241</v>
      </c>
      <c r="Q73" s="254"/>
      <c r="R73" s="259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2"/>
      <c r="AG73" s="339"/>
      <c r="AH73" s="254"/>
      <c r="AI73" s="254"/>
      <c r="AJ73" s="342"/>
      <c r="AK73" s="342"/>
      <c r="AL73" s="342"/>
    </row>
    <row r="74" spans="1:38" s="252" customFormat="1" ht="13.5" customHeight="1">
      <c r="A74" s="434">
        <v>13</v>
      </c>
      <c r="B74" s="435">
        <v>44606</v>
      </c>
      <c r="C74" s="436"/>
      <c r="D74" s="436" t="s">
        <v>943</v>
      </c>
      <c r="E74" s="434" t="s">
        <v>593</v>
      </c>
      <c r="F74" s="434">
        <v>2345</v>
      </c>
      <c r="G74" s="434">
        <v>2295</v>
      </c>
      <c r="H74" s="437">
        <v>2348</v>
      </c>
      <c r="I74" s="437" t="s">
        <v>980</v>
      </c>
      <c r="J74" s="438" t="s">
        <v>981</v>
      </c>
      <c r="K74" s="437">
        <f t="shared" si="56"/>
        <v>3</v>
      </c>
      <c r="L74" s="439">
        <f t="shared" ref="L74:L76" si="59">(H74*N74)*0.07%</f>
        <v>451.99000000000007</v>
      </c>
      <c r="M74" s="440">
        <f t="shared" ref="M74:M76" si="60">(K74*N74)-L74</f>
        <v>373.00999999999993</v>
      </c>
      <c r="N74" s="437">
        <v>275</v>
      </c>
      <c r="O74" s="441" t="s">
        <v>714</v>
      </c>
      <c r="P74" s="449">
        <v>44241</v>
      </c>
      <c r="Q74" s="254"/>
      <c r="R74" s="259" t="s">
        <v>595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2"/>
      <c r="AG74" s="339"/>
      <c r="AH74" s="254"/>
      <c r="AI74" s="254"/>
      <c r="AJ74" s="342"/>
      <c r="AK74" s="342"/>
      <c r="AL74" s="342"/>
    </row>
    <row r="75" spans="1:38" s="252" customFormat="1" ht="13.5" customHeight="1">
      <c r="A75" s="291">
        <v>14</v>
      </c>
      <c r="B75" s="250">
        <v>44607</v>
      </c>
      <c r="C75" s="431"/>
      <c r="D75" s="431" t="s">
        <v>992</v>
      </c>
      <c r="E75" s="291" t="s">
        <v>593</v>
      </c>
      <c r="F75" s="291">
        <v>700</v>
      </c>
      <c r="G75" s="291">
        <v>683</v>
      </c>
      <c r="H75" s="372">
        <v>712</v>
      </c>
      <c r="I75" s="372" t="s">
        <v>993</v>
      </c>
      <c r="J75" s="415" t="s">
        <v>1002</v>
      </c>
      <c r="K75" s="372">
        <f t="shared" si="56"/>
        <v>12</v>
      </c>
      <c r="L75" s="416">
        <f t="shared" si="59"/>
        <v>373.80000000000007</v>
      </c>
      <c r="M75" s="417">
        <f t="shared" si="60"/>
        <v>8626.2000000000007</v>
      </c>
      <c r="N75" s="372">
        <v>750</v>
      </c>
      <c r="O75" s="418" t="s">
        <v>591</v>
      </c>
      <c r="P75" s="426">
        <v>44242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2"/>
      <c r="AG75" s="339"/>
      <c r="AH75" s="254"/>
      <c r="AI75" s="254"/>
      <c r="AJ75" s="342"/>
      <c r="AK75" s="342"/>
      <c r="AL75" s="342"/>
    </row>
    <row r="76" spans="1:38" s="252" customFormat="1" ht="13.5" customHeight="1">
      <c r="A76" s="291">
        <v>15</v>
      </c>
      <c r="B76" s="250">
        <v>44607</v>
      </c>
      <c r="C76" s="431"/>
      <c r="D76" s="431" t="s">
        <v>928</v>
      </c>
      <c r="E76" s="291" t="s">
        <v>593</v>
      </c>
      <c r="F76" s="291">
        <v>2945</v>
      </c>
      <c r="G76" s="291">
        <v>2870</v>
      </c>
      <c r="H76" s="372">
        <v>2993</v>
      </c>
      <c r="I76" s="372" t="s">
        <v>994</v>
      </c>
      <c r="J76" s="415" t="s">
        <v>1011</v>
      </c>
      <c r="K76" s="372">
        <f>H76-F76</f>
        <v>48</v>
      </c>
      <c r="L76" s="416">
        <f t="shared" si="59"/>
        <v>366.64250000000004</v>
      </c>
      <c r="M76" s="417">
        <f t="shared" si="60"/>
        <v>8033.3575000000001</v>
      </c>
      <c r="N76" s="372">
        <v>175</v>
      </c>
      <c r="O76" s="418" t="s">
        <v>591</v>
      </c>
      <c r="P76" s="426">
        <v>44242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2"/>
      <c r="AG76" s="339"/>
      <c r="AH76" s="254"/>
      <c r="AI76" s="254"/>
      <c r="AJ76" s="342"/>
      <c r="AK76" s="342"/>
      <c r="AL76" s="342"/>
    </row>
    <row r="77" spans="1:38" s="252" customFormat="1" ht="13.5" customHeight="1">
      <c r="A77" s="256">
        <v>16</v>
      </c>
      <c r="B77" s="253">
        <v>44607</v>
      </c>
      <c r="C77" s="376"/>
      <c r="D77" s="376" t="s">
        <v>1000</v>
      </c>
      <c r="E77" s="256" t="s">
        <v>593</v>
      </c>
      <c r="F77" s="256" t="s">
        <v>1001</v>
      </c>
      <c r="G77" s="256">
        <v>1395</v>
      </c>
      <c r="H77" s="257"/>
      <c r="I77" s="257">
        <v>1500</v>
      </c>
      <c r="J77" s="323" t="s">
        <v>594</v>
      </c>
      <c r="K77" s="257"/>
      <c r="L77" s="289"/>
      <c r="M77" s="290"/>
      <c r="N77" s="257"/>
      <c r="O77" s="446"/>
      <c r="P77" s="447"/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2"/>
      <c r="AG77" s="339"/>
      <c r="AH77" s="254"/>
      <c r="AI77" s="254"/>
      <c r="AJ77" s="342"/>
      <c r="AK77" s="342"/>
      <c r="AL77" s="342"/>
    </row>
    <row r="78" spans="1:38" s="252" customFormat="1" ht="13.5" customHeight="1">
      <c r="A78" s="291">
        <v>17</v>
      </c>
      <c r="B78" s="250">
        <v>44607</v>
      </c>
      <c r="C78" s="431"/>
      <c r="D78" s="431" t="s">
        <v>1005</v>
      </c>
      <c r="E78" s="291" t="s">
        <v>593</v>
      </c>
      <c r="F78" s="291">
        <v>704</v>
      </c>
      <c r="G78" s="291">
        <v>688</v>
      </c>
      <c r="H78" s="372">
        <v>708</v>
      </c>
      <c r="I78" s="372" t="s">
        <v>993</v>
      </c>
      <c r="J78" s="415" t="s">
        <v>1059</v>
      </c>
      <c r="K78" s="372">
        <f t="shared" ref="K78" si="61">H78-F78</f>
        <v>4</v>
      </c>
      <c r="L78" s="416">
        <f t="shared" ref="L78" si="62">(H78*N78)*0.07%</f>
        <v>334.53000000000003</v>
      </c>
      <c r="M78" s="417">
        <f t="shared" ref="M78" si="63">(K78*N78)-L78</f>
        <v>2365.4699999999998</v>
      </c>
      <c r="N78" s="372">
        <v>675</v>
      </c>
      <c r="O78" s="418" t="s">
        <v>591</v>
      </c>
      <c r="P78" s="419">
        <v>44244</v>
      </c>
      <c r="Q78" s="254"/>
      <c r="R78" s="259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2"/>
      <c r="AG78" s="339"/>
      <c r="AH78" s="254"/>
      <c r="AI78" s="254"/>
      <c r="AJ78" s="342"/>
      <c r="AK78" s="342"/>
      <c r="AL78" s="342"/>
    </row>
    <row r="79" spans="1:38" s="252" customFormat="1" ht="13.5" customHeight="1">
      <c r="A79" s="291">
        <v>18</v>
      </c>
      <c r="B79" s="250">
        <v>44607</v>
      </c>
      <c r="C79" s="431"/>
      <c r="D79" s="431" t="s">
        <v>1006</v>
      </c>
      <c r="E79" s="291" t="s">
        <v>593</v>
      </c>
      <c r="F79" s="291">
        <v>2347</v>
      </c>
      <c r="G79" s="291">
        <v>2300</v>
      </c>
      <c r="H79" s="372">
        <v>2375</v>
      </c>
      <c r="I79" s="372" t="s">
        <v>1007</v>
      </c>
      <c r="J79" s="415" t="s">
        <v>1020</v>
      </c>
      <c r="K79" s="372">
        <f t="shared" ref="K79" si="64">H79-F79</f>
        <v>28</v>
      </c>
      <c r="L79" s="416">
        <f t="shared" ref="L79" si="65">(H79*N79)*0.07%</f>
        <v>498.75000000000006</v>
      </c>
      <c r="M79" s="417">
        <f t="shared" ref="M79" si="66">(K79*N79)-L79</f>
        <v>7901.25</v>
      </c>
      <c r="N79" s="372">
        <v>300</v>
      </c>
      <c r="O79" s="418" t="s">
        <v>591</v>
      </c>
      <c r="P79" s="419">
        <v>44243</v>
      </c>
      <c r="Q79" s="254"/>
      <c r="R79" s="259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2"/>
      <c r="AG79" s="339"/>
      <c r="AH79" s="254"/>
      <c r="AI79" s="254"/>
      <c r="AJ79" s="342"/>
      <c r="AK79" s="342"/>
      <c r="AL79" s="342"/>
    </row>
    <row r="80" spans="1:38" s="252" customFormat="1" ht="13.5" customHeight="1">
      <c r="A80" s="291">
        <v>19</v>
      </c>
      <c r="B80" s="451">
        <v>44608</v>
      </c>
      <c r="C80" s="431"/>
      <c r="D80" s="431" t="s">
        <v>928</v>
      </c>
      <c r="E80" s="291" t="s">
        <v>593</v>
      </c>
      <c r="F80" s="291">
        <v>2995</v>
      </c>
      <c r="G80" s="291">
        <v>2920</v>
      </c>
      <c r="H80" s="372">
        <v>3050</v>
      </c>
      <c r="I80" s="372" t="s">
        <v>1019</v>
      </c>
      <c r="J80" s="415" t="s">
        <v>731</v>
      </c>
      <c r="K80" s="372">
        <f t="shared" ref="K80" si="67">H80-F80</f>
        <v>55</v>
      </c>
      <c r="L80" s="416">
        <f t="shared" ref="L80" si="68">(H80*N80)*0.07%</f>
        <v>373.62500000000006</v>
      </c>
      <c r="M80" s="417">
        <f t="shared" ref="M80" si="69">(K80*N80)-L80</f>
        <v>9251.375</v>
      </c>
      <c r="N80" s="372">
        <v>175</v>
      </c>
      <c r="O80" s="418" t="s">
        <v>591</v>
      </c>
      <c r="P80" s="426">
        <v>44243</v>
      </c>
      <c r="Q80" s="254"/>
      <c r="R80" s="259" t="s">
        <v>595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2"/>
      <c r="AG80" s="339"/>
      <c r="AH80" s="254"/>
      <c r="AI80" s="254"/>
      <c r="AJ80" s="342"/>
      <c r="AK80" s="342"/>
      <c r="AL80" s="342"/>
    </row>
    <row r="81" spans="1:38" s="252" customFormat="1" ht="13.5" customHeight="1">
      <c r="A81" s="256">
        <v>20</v>
      </c>
      <c r="B81" s="450">
        <v>44608</v>
      </c>
      <c r="C81" s="376"/>
      <c r="D81" s="376" t="s">
        <v>1021</v>
      </c>
      <c r="E81" s="256" t="s">
        <v>593</v>
      </c>
      <c r="F81" s="256" t="s">
        <v>1022</v>
      </c>
      <c r="G81" s="256">
        <v>3175</v>
      </c>
      <c r="H81" s="257"/>
      <c r="I81" s="257" t="s">
        <v>1023</v>
      </c>
      <c r="J81" s="323" t="s">
        <v>594</v>
      </c>
      <c r="K81" s="257"/>
      <c r="L81" s="289"/>
      <c r="M81" s="290"/>
      <c r="N81" s="257"/>
      <c r="O81" s="446"/>
      <c r="P81" s="447"/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2"/>
      <c r="AG81" s="339"/>
      <c r="AH81" s="254"/>
      <c r="AI81" s="254"/>
      <c r="AJ81" s="342"/>
      <c r="AK81" s="342"/>
      <c r="AL81" s="342"/>
    </row>
    <row r="82" spans="1:38" s="252" customFormat="1" ht="13.5" customHeight="1">
      <c r="A82" s="256">
        <v>21</v>
      </c>
      <c r="B82" s="450">
        <v>44608</v>
      </c>
      <c r="C82" s="376"/>
      <c r="D82" s="376" t="s">
        <v>954</v>
      </c>
      <c r="E82" s="256" t="s">
        <v>593</v>
      </c>
      <c r="F82" s="256" t="s">
        <v>1030</v>
      </c>
      <c r="G82" s="256">
        <v>284</v>
      </c>
      <c r="H82" s="257"/>
      <c r="I82" s="257" t="s">
        <v>1031</v>
      </c>
      <c r="J82" s="323" t="s">
        <v>594</v>
      </c>
      <c r="K82" s="257"/>
      <c r="L82" s="289"/>
      <c r="M82" s="290"/>
      <c r="N82" s="257"/>
      <c r="O82" s="446"/>
      <c r="P82" s="447"/>
      <c r="Q82" s="254"/>
      <c r="R82" s="259" t="s">
        <v>595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42"/>
      <c r="AG82" s="339"/>
      <c r="AH82" s="254"/>
      <c r="AI82" s="254"/>
      <c r="AJ82" s="342"/>
      <c r="AK82" s="342"/>
      <c r="AL82" s="342"/>
    </row>
    <row r="83" spans="1:38" s="252" customFormat="1" ht="13.5" customHeight="1">
      <c r="A83" s="256">
        <v>22</v>
      </c>
      <c r="B83" s="450">
        <v>44609</v>
      </c>
      <c r="C83" s="376"/>
      <c r="D83" s="376" t="s">
        <v>1061</v>
      </c>
      <c r="E83" s="256" t="s">
        <v>593</v>
      </c>
      <c r="F83" s="256" t="s">
        <v>1062</v>
      </c>
      <c r="G83" s="256">
        <v>16400</v>
      </c>
      <c r="H83" s="257"/>
      <c r="I83" s="257" t="s">
        <v>1063</v>
      </c>
      <c r="J83" s="323" t="s">
        <v>594</v>
      </c>
      <c r="K83" s="257"/>
      <c r="L83" s="289"/>
      <c r="M83" s="290"/>
      <c r="N83" s="257"/>
      <c r="O83" s="446"/>
      <c r="P83" s="447"/>
      <c r="Q83" s="254"/>
      <c r="R83" s="259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42"/>
      <c r="AG83" s="339"/>
      <c r="AH83" s="254"/>
      <c r="AI83" s="254"/>
      <c r="AJ83" s="342"/>
      <c r="AK83" s="342"/>
      <c r="AL83" s="342"/>
    </row>
    <row r="84" spans="1:38" s="252" customFormat="1" ht="13.5" customHeight="1">
      <c r="A84" s="256">
        <v>23</v>
      </c>
      <c r="B84" s="461">
        <v>44609</v>
      </c>
      <c r="C84" s="376"/>
      <c r="D84" s="376" t="s">
        <v>1064</v>
      </c>
      <c r="E84" s="256" t="s">
        <v>593</v>
      </c>
      <c r="F84" s="256" t="s">
        <v>1065</v>
      </c>
      <c r="G84" s="256">
        <v>1940</v>
      </c>
      <c r="H84" s="257"/>
      <c r="I84" s="257" t="s">
        <v>1066</v>
      </c>
      <c r="J84" s="323" t="s">
        <v>594</v>
      </c>
      <c r="K84" s="257"/>
      <c r="L84" s="289"/>
      <c r="M84" s="290"/>
      <c r="N84" s="257"/>
      <c r="O84" s="446"/>
      <c r="P84" s="447"/>
      <c r="Q84" s="254"/>
      <c r="R84" s="259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42"/>
      <c r="AG84" s="339"/>
      <c r="AH84" s="254"/>
      <c r="AI84" s="254"/>
      <c r="AJ84" s="342"/>
      <c r="AK84" s="342"/>
      <c r="AL84" s="342"/>
    </row>
    <row r="85" spans="1:38" s="252" customFormat="1" ht="13.5" customHeight="1">
      <c r="A85" s="256"/>
      <c r="B85" s="461"/>
      <c r="C85" s="376"/>
      <c r="D85" s="376"/>
      <c r="E85" s="256"/>
      <c r="F85" s="256"/>
      <c r="G85" s="256"/>
      <c r="H85" s="257"/>
      <c r="I85" s="257"/>
      <c r="J85" s="323"/>
      <c r="K85" s="257"/>
      <c r="L85" s="289"/>
      <c r="M85" s="290"/>
      <c r="N85" s="257"/>
      <c r="O85" s="446"/>
      <c r="P85" s="447"/>
      <c r="Q85" s="254"/>
      <c r="R85" s="259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42"/>
      <c r="AG85" s="339"/>
      <c r="AH85" s="254"/>
      <c r="AI85" s="254"/>
      <c r="AJ85" s="342"/>
      <c r="AK85" s="342"/>
      <c r="AL85" s="342"/>
    </row>
    <row r="86" spans="1:38" s="252" customFormat="1" ht="13.5" customHeight="1">
      <c r="A86" s="256"/>
      <c r="B86" s="442"/>
      <c r="C86" s="376"/>
      <c r="D86" s="376"/>
      <c r="E86" s="256"/>
      <c r="F86" s="256"/>
      <c r="G86" s="256"/>
      <c r="H86" s="257"/>
      <c r="I86" s="257"/>
      <c r="J86" s="323"/>
      <c r="K86" s="257"/>
      <c r="L86" s="289"/>
      <c r="M86" s="290"/>
      <c r="N86" s="257"/>
      <c r="O86" s="446"/>
      <c r="P86" s="447"/>
      <c r="Q86" s="254"/>
      <c r="R86" s="259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42"/>
      <c r="AG86" s="339"/>
      <c r="AH86" s="254"/>
      <c r="AI86" s="254"/>
      <c r="AJ86" s="342"/>
      <c r="AK86" s="342"/>
      <c r="AL86" s="342"/>
    </row>
    <row r="87" spans="1:38" s="252" customFormat="1" ht="13.5" customHeight="1">
      <c r="A87" s="256"/>
      <c r="B87" s="253"/>
      <c r="C87" s="376"/>
      <c r="D87" s="376"/>
      <c r="E87" s="256"/>
      <c r="F87" s="256"/>
      <c r="G87" s="256"/>
      <c r="H87" s="257"/>
      <c r="I87" s="257"/>
      <c r="J87" s="323"/>
      <c r="K87" s="257"/>
      <c r="L87" s="289"/>
      <c r="M87" s="290"/>
      <c r="N87" s="257"/>
      <c r="O87" s="299"/>
      <c r="P87" s="300"/>
      <c r="Q87" s="254"/>
      <c r="R87" s="259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42"/>
      <c r="AG87" s="339"/>
      <c r="AH87" s="254"/>
      <c r="AI87" s="254"/>
      <c r="AJ87" s="342"/>
      <c r="AK87" s="342"/>
      <c r="AL87" s="342"/>
    </row>
    <row r="88" spans="1:38" ht="13.5" customHeight="1">
      <c r="A88" s="111"/>
      <c r="B88" s="112"/>
      <c r="C88" s="146"/>
      <c r="D88" s="154"/>
      <c r="E88" s="155"/>
      <c r="F88" s="111"/>
      <c r="G88" s="111"/>
      <c r="H88" s="111"/>
      <c r="I88" s="147"/>
      <c r="J88" s="147"/>
      <c r="K88" s="147"/>
      <c r="L88" s="147"/>
      <c r="M88" s="147"/>
      <c r="N88" s="147"/>
      <c r="O88" s="147"/>
      <c r="P88" s="147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56"/>
      <c r="B89" s="112"/>
      <c r="C89" s="113"/>
      <c r="D89" s="157"/>
      <c r="E89" s="116"/>
      <c r="F89" s="116"/>
      <c r="G89" s="116"/>
      <c r="H89" s="116"/>
      <c r="I89" s="116"/>
      <c r="J89" s="6"/>
      <c r="K89" s="116"/>
      <c r="L89" s="116"/>
      <c r="M89" s="6"/>
      <c r="N89" s="1"/>
      <c r="O89" s="113"/>
      <c r="P89" s="41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158" t="s">
        <v>614</v>
      </c>
      <c r="B90" s="158"/>
      <c r="C90" s="158"/>
      <c r="D90" s="158"/>
      <c r="E90" s="159"/>
      <c r="F90" s="116"/>
      <c r="G90" s="116"/>
      <c r="H90" s="116"/>
      <c r="I90" s="116"/>
      <c r="J90" s="1"/>
      <c r="K90" s="6"/>
      <c r="L90" s="6"/>
      <c r="M90" s="6"/>
      <c r="N90" s="1"/>
      <c r="O90" s="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 customHeight="1">
      <c r="A91" s="96" t="s">
        <v>16</v>
      </c>
      <c r="B91" s="96" t="s">
        <v>568</v>
      </c>
      <c r="C91" s="96"/>
      <c r="D91" s="97" t="s">
        <v>579</v>
      </c>
      <c r="E91" s="96" t="s">
        <v>580</v>
      </c>
      <c r="F91" s="96" t="s">
        <v>581</v>
      </c>
      <c r="G91" s="96" t="s">
        <v>602</v>
      </c>
      <c r="H91" s="96" t="s">
        <v>583</v>
      </c>
      <c r="I91" s="96" t="s">
        <v>584</v>
      </c>
      <c r="J91" s="95" t="s">
        <v>585</v>
      </c>
      <c r="K91" s="95" t="s">
        <v>615</v>
      </c>
      <c r="L91" s="98" t="s">
        <v>587</v>
      </c>
      <c r="M91" s="153" t="s">
        <v>611</v>
      </c>
      <c r="N91" s="96" t="s">
        <v>612</v>
      </c>
      <c r="O91" s="96" t="s">
        <v>589</v>
      </c>
      <c r="P91" s="97" t="s">
        <v>590</v>
      </c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s="252" customFormat="1" ht="12.75" customHeight="1">
      <c r="A92" s="480">
        <v>1</v>
      </c>
      <c r="B92" s="482">
        <v>44586</v>
      </c>
      <c r="C92" s="321"/>
      <c r="D92" s="383" t="s">
        <v>870</v>
      </c>
      <c r="E92" s="256" t="s">
        <v>593</v>
      </c>
      <c r="F92" s="256">
        <v>82</v>
      </c>
      <c r="G92" s="256"/>
      <c r="H92" s="256"/>
      <c r="I92" s="257"/>
      <c r="J92" s="484" t="s">
        <v>594</v>
      </c>
      <c r="K92" s="384"/>
      <c r="L92" s="324"/>
      <c r="M92" s="484"/>
      <c r="N92" s="496"/>
      <c r="O92" s="498"/>
      <c r="P92" s="484"/>
      <c r="Q92" s="254"/>
      <c r="R92" s="255" t="s">
        <v>592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</row>
    <row r="93" spans="1:38" s="252" customFormat="1" ht="12.75" customHeight="1">
      <c r="A93" s="481"/>
      <c r="B93" s="483"/>
      <c r="C93" s="321"/>
      <c r="D93" s="383" t="s">
        <v>871</v>
      </c>
      <c r="E93" s="256" t="s">
        <v>857</v>
      </c>
      <c r="F93" s="256">
        <v>46</v>
      </c>
      <c r="G93" s="256"/>
      <c r="H93" s="256"/>
      <c r="I93" s="257"/>
      <c r="J93" s="485"/>
      <c r="K93" s="384"/>
      <c r="L93" s="324"/>
      <c r="M93" s="485"/>
      <c r="N93" s="497"/>
      <c r="O93" s="499"/>
      <c r="P93" s="485"/>
      <c r="Q93" s="254"/>
      <c r="R93" s="255" t="s">
        <v>592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</row>
    <row r="94" spans="1:38" s="252" customFormat="1" ht="12.75" customHeight="1">
      <c r="A94" s="333">
        <v>2</v>
      </c>
      <c r="B94" s="334">
        <v>44592</v>
      </c>
      <c r="C94" s="335"/>
      <c r="D94" s="336" t="s">
        <v>879</v>
      </c>
      <c r="E94" s="333" t="s">
        <v>593</v>
      </c>
      <c r="F94" s="333">
        <v>107.5</v>
      </c>
      <c r="G94" s="333">
        <v>60</v>
      </c>
      <c r="H94" s="333">
        <v>57.5</v>
      </c>
      <c r="I94" s="337" t="s">
        <v>880</v>
      </c>
      <c r="J94" s="348" t="s">
        <v>862</v>
      </c>
      <c r="K94" s="337">
        <f t="shared" ref="K94:K95" si="70">H94-F94</f>
        <v>-50</v>
      </c>
      <c r="L94" s="366">
        <v>100</v>
      </c>
      <c r="M94" s="367">
        <f t="shared" ref="M94:M95" si="71">(K94*N94)-L94</f>
        <v>-2600</v>
      </c>
      <c r="N94" s="337">
        <v>50</v>
      </c>
      <c r="O94" s="368" t="s">
        <v>604</v>
      </c>
      <c r="P94" s="369">
        <v>44228</v>
      </c>
      <c r="Q94" s="254"/>
      <c r="R94" s="255" t="s">
        <v>595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</row>
    <row r="95" spans="1:38" s="252" customFormat="1" ht="12.75" customHeight="1">
      <c r="A95" s="333">
        <v>3</v>
      </c>
      <c r="B95" s="334">
        <v>44592</v>
      </c>
      <c r="C95" s="335"/>
      <c r="D95" s="336" t="s">
        <v>881</v>
      </c>
      <c r="E95" s="333" t="s">
        <v>593</v>
      </c>
      <c r="F95" s="333">
        <v>26.5</v>
      </c>
      <c r="G95" s="333">
        <v>17</v>
      </c>
      <c r="H95" s="333">
        <v>17</v>
      </c>
      <c r="I95" s="337" t="s">
        <v>882</v>
      </c>
      <c r="J95" s="348" t="s">
        <v>925</v>
      </c>
      <c r="K95" s="337">
        <f t="shared" si="70"/>
        <v>-9.5</v>
      </c>
      <c r="L95" s="366">
        <v>100</v>
      </c>
      <c r="M95" s="367">
        <f t="shared" si="71"/>
        <v>-3900</v>
      </c>
      <c r="N95" s="337">
        <v>400</v>
      </c>
      <c r="O95" s="368" t="s">
        <v>604</v>
      </c>
      <c r="P95" s="369">
        <v>44234</v>
      </c>
      <c r="Q95" s="254"/>
      <c r="R95" s="255" t="s">
        <v>592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</row>
    <row r="96" spans="1:38" s="252" customFormat="1" ht="12.75" customHeight="1">
      <c r="A96" s="333">
        <v>4</v>
      </c>
      <c r="B96" s="334">
        <v>44592</v>
      </c>
      <c r="C96" s="335"/>
      <c r="D96" s="336" t="s">
        <v>883</v>
      </c>
      <c r="E96" s="333" t="s">
        <v>593</v>
      </c>
      <c r="F96" s="333">
        <v>57.5</v>
      </c>
      <c r="G96" s="333">
        <v>38</v>
      </c>
      <c r="H96" s="333">
        <v>40</v>
      </c>
      <c r="I96" s="337" t="s">
        <v>861</v>
      </c>
      <c r="J96" s="348" t="s">
        <v>895</v>
      </c>
      <c r="K96" s="337">
        <f t="shared" ref="K96" si="72">H96-F96</f>
        <v>-17.5</v>
      </c>
      <c r="L96" s="366">
        <v>100</v>
      </c>
      <c r="M96" s="367">
        <f t="shared" ref="M96" si="73">(K96*N96)-L96</f>
        <v>-4475</v>
      </c>
      <c r="N96" s="337">
        <v>250</v>
      </c>
      <c r="O96" s="368" t="s">
        <v>604</v>
      </c>
      <c r="P96" s="369">
        <v>44228</v>
      </c>
      <c r="Q96" s="254"/>
      <c r="R96" s="255" t="s">
        <v>592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</row>
    <row r="97" spans="1:38" s="252" customFormat="1" ht="12.75" customHeight="1">
      <c r="A97" s="486">
        <v>5</v>
      </c>
      <c r="B97" s="488">
        <v>44593</v>
      </c>
      <c r="C97" s="292"/>
      <c r="D97" s="371" t="s">
        <v>887</v>
      </c>
      <c r="E97" s="291" t="s">
        <v>593</v>
      </c>
      <c r="F97" s="291">
        <v>202.5</v>
      </c>
      <c r="G97" s="291"/>
      <c r="H97" s="291">
        <v>335</v>
      </c>
      <c r="I97" s="372"/>
      <c r="J97" s="490" t="s">
        <v>889</v>
      </c>
      <c r="K97" s="373">
        <f>H97-F97</f>
        <v>132.5</v>
      </c>
      <c r="L97" s="374">
        <v>100</v>
      </c>
      <c r="M97" s="490">
        <v>4300</v>
      </c>
      <c r="N97" s="490">
        <v>50</v>
      </c>
      <c r="O97" s="492" t="s">
        <v>591</v>
      </c>
      <c r="P97" s="494">
        <v>44593</v>
      </c>
      <c r="Q97" s="254"/>
      <c r="R97" s="255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2.75" customHeight="1">
      <c r="A98" s="487"/>
      <c r="B98" s="489"/>
      <c r="C98" s="292"/>
      <c r="D98" s="371" t="s">
        <v>888</v>
      </c>
      <c r="E98" s="291" t="s">
        <v>857</v>
      </c>
      <c r="F98" s="291">
        <v>102.5</v>
      </c>
      <c r="G98" s="291"/>
      <c r="H98" s="291">
        <v>145</v>
      </c>
      <c r="I98" s="372"/>
      <c r="J98" s="491"/>
      <c r="K98" s="373">
        <f>F98-H98</f>
        <v>-42.5</v>
      </c>
      <c r="L98" s="374">
        <v>100</v>
      </c>
      <c r="M98" s="491"/>
      <c r="N98" s="491"/>
      <c r="O98" s="493"/>
      <c r="P98" s="495"/>
      <c r="Q98" s="254"/>
      <c r="R98" s="255" t="s">
        <v>592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333">
        <v>6</v>
      </c>
      <c r="B99" s="334">
        <v>44594</v>
      </c>
      <c r="C99" s="335"/>
      <c r="D99" s="336" t="s">
        <v>897</v>
      </c>
      <c r="E99" s="333" t="s">
        <v>593</v>
      </c>
      <c r="F99" s="333">
        <v>90</v>
      </c>
      <c r="G99" s="333">
        <v>45</v>
      </c>
      <c r="H99" s="333">
        <v>45</v>
      </c>
      <c r="I99" s="337" t="s">
        <v>898</v>
      </c>
      <c r="J99" s="348" t="s">
        <v>899</v>
      </c>
      <c r="K99" s="337">
        <f t="shared" ref="K99" si="74">H99-F99</f>
        <v>-45</v>
      </c>
      <c r="L99" s="366">
        <v>100</v>
      </c>
      <c r="M99" s="367">
        <f t="shared" ref="M99" si="75">(K99*N99)-L99</f>
        <v>-2350</v>
      </c>
      <c r="N99" s="337">
        <v>50</v>
      </c>
      <c r="O99" s="368" t="s">
        <v>604</v>
      </c>
      <c r="P99" s="427">
        <v>44229</v>
      </c>
      <c r="Q99" s="254"/>
      <c r="R99" s="255" t="s">
        <v>592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333">
        <v>7</v>
      </c>
      <c r="B100" s="334">
        <v>44595</v>
      </c>
      <c r="C100" s="335"/>
      <c r="D100" s="336" t="s">
        <v>914</v>
      </c>
      <c r="E100" s="333" t="s">
        <v>593</v>
      </c>
      <c r="F100" s="333">
        <v>65</v>
      </c>
      <c r="G100" s="333">
        <v>0</v>
      </c>
      <c r="H100" s="333">
        <v>0</v>
      </c>
      <c r="I100" s="337" t="s">
        <v>915</v>
      </c>
      <c r="J100" s="348" t="s">
        <v>916</v>
      </c>
      <c r="K100" s="337">
        <f t="shared" ref="K100:K102" si="76">H100-F100</f>
        <v>-65</v>
      </c>
      <c r="L100" s="366">
        <v>100</v>
      </c>
      <c r="M100" s="367">
        <f t="shared" ref="M100:M102" si="77">(K100*N100)-L100</f>
        <v>-1725</v>
      </c>
      <c r="N100" s="337">
        <v>25</v>
      </c>
      <c r="O100" s="368" t="s">
        <v>604</v>
      </c>
      <c r="P100" s="427">
        <v>44230</v>
      </c>
      <c r="Q100" s="254"/>
      <c r="R100" s="255" t="s">
        <v>595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291">
        <v>8</v>
      </c>
      <c r="B101" s="250">
        <v>44596</v>
      </c>
      <c r="C101" s="292"/>
      <c r="D101" s="371" t="s">
        <v>918</v>
      </c>
      <c r="E101" s="291" t="s">
        <v>593</v>
      </c>
      <c r="F101" s="291">
        <v>110</v>
      </c>
      <c r="G101" s="291">
        <v>65</v>
      </c>
      <c r="H101" s="291">
        <v>135</v>
      </c>
      <c r="I101" s="372" t="s">
        <v>919</v>
      </c>
      <c r="J101" s="415" t="s">
        <v>613</v>
      </c>
      <c r="K101" s="372">
        <f t="shared" si="76"/>
        <v>25</v>
      </c>
      <c r="L101" s="416">
        <v>100</v>
      </c>
      <c r="M101" s="417">
        <f t="shared" si="77"/>
        <v>1150</v>
      </c>
      <c r="N101" s="372">
        <v>50</v>
      </c>
      <c r="O101" s="418" t="s">
        <v>591</v>
      </c>
      <c r="P101" s="426">
        <v>44231</v>
      </c>
      <c r="Q101" s="254"/>
      <c r="R101" s="255" t="s">
        <v>595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333">
        <v>9</v>
      </c>
      <c r="B102" s="334">
        <v>44599</v>
      </c>
      <c r="C102" s="335"/>
      <c r="D102" s="336" t="s">
        <v>930</v>
      </c>
      <c r="E102" s="333" t="s">
        <v>593</v>
      </c>
      <c r="F102" s="333">
        <v>83</v>
      </c>
      <c r="G102" s="333">
        <v>40</v>
      </c>
      <c r="H102" s="333">
        <v>40</v>
      </c>
      <c r="I102" s="337" t="s">
        <v>931</v>
      </c>
      <c r="J102" s="348" t="s">
        <v>932</v>
      </c>
      <c r="K102" s="337">
        <f t="shared" si="76"/>
        <v>-43</v>
      </c>
      <c r="L102" s="366">
        <v>100</v>
      </c>
      <c r="M102" s="367">
        <f t="shared" si="77"/>
        <v>-2250</v>
      </c>
      <c r="N102" s="337">
        <v>50</v>
      </c>
      <c r="O102" s="368" t="s">
        <v>604</v>
      </c>
      <c r="P102" s="427">
        <v>44234</v>
      </c>
      <c r="Q102" s="254"/>
      <c r="R102" s="255" t="s">
        <v>595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333">
        <v>10</v>
      </c>
      <c r="B103" s="334">
        <v>44599</v>
      </c>
      <c r="C103" s="335"/>
      <c r="D103" s="336" t="s">
        <v>936</v>
      </c>
      <c r="E103" s="333" t="s">
        <v>593</v>
      </c>
      <c r="F103" s="333">
        <v>180</v>
      </c>
      <c r="G103" s="333">
        <v>90</v>
      </c>
      <c r="H103" s="333">
        <v>90</v>
      </c>
      <c r="I103" s="337" t="s">
        <v>937</v>
      </c>
      <c r="J103" s="348" t="s">
        <v>942</v>
      </c>
      <c r="K103" s="337">
        <f t="shared" ref="K103:K104" si="78">H103-F103</f>
        <v>-90</v>
      </c>
      <c r="L103" s="366">
        <v>100</v>
      </c>
      <c r="M103" s="367">
        <f t="shared" ref="M103:M104" si="79">(K103*N103)-L103</f>
        <v>-2350</v>
      </c>
      <c r="N103" s="337">
        <v>25</v>
      </c>
      <c r="O103" s="368" t="s">
        <v>604</v>
      </c>
      <c r="P103" s="369">
        <v>44235</v>
      </c>
      <c r="Q103" s="254"/>
      <c r="R103" s="255" t="s">
        <v>592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291">
        <v>11</v>
      </c>
      <c r="B104" s="444">
        <v>44606</v>
      </c>
      <c r="C104" s="292"/>
      <c r="D104" s="371" t="s">
        <v>982</v>
      </c>
      <c r="E104" s="291" t="s">
        <v>593</v>
      </c>
      <c r="F104" s="291">
        <v>14.5</v>
      </c>
      <c r="G104" s="291">
        <v>7</v>
      </c>
      <c r="H104" s="291">
        <v>18.25</v>
      </c>
      <c r="I104" s="372" t="s">
        <v>983</v>
      </c>
      <c r="J104" s="415" t="s">
        <v>900</v>
      </c>
      <c r="K104" s="372">
        <f t="shared" si="78"/>
        <v>3.75</v>
      </c>
      <c r="L104" s="416">
        <v>100</v>
      </c>
      <c r="M104" s="417">
        <f t="shared" si="79"/>
        <v>2618.75</v>
      </c>
      <c r="N104" s="372">
        <v>725</v>
      </c>
      <c r="O104" s="418" t="s">
        <v>591</v>
      </c>
      <c r="P104" s="419">
        <v>44242</v>
      </c>
      <c r="Q104" s="254"/>
      <c r="R104" s="255" t="s">
        <v>592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333">
        <v>12</v>
      </c>
      <c r="B105" s="445">
        <v>44606</v>
      </c>
      <c r="C105" s="335"/>
      <c r="D105" s="336" t="s">
        <v>984</v>
      </c>
      <c r="E105" s="333" t="s">
        <v>593</v>
      </c>
      <c r="F105" s="333">
        <v>76</v>
      </c>
      <c r="G105" s="333">
        <v>38</v>
      </c>
      <c r="H105" s="333">
        <v>38</v>
      </c>
      <c r="I105" s="337" t="s">
        <v>985</v>
      </c>
      <c r="J105" s="348" t="s">
        <v>1010</v>
      </c>
      <c r="K105" s="337">
        <f t="shared" ref="K105:K108" si="80">H105-F105</f>
        <v>-38</v>
      </c>
      <c r="L105" s="366">
        <v>100</v>
      </c>
      <c r="M105" s="367">
        <f t="shared" ref="M105:M108" si="81">(K105*N105)-L105</f>
        <v>-2000</v>
      </c>
      <c r="N105" s="337">
        <v>50</v>
      </c>
      <c r="O105" s="368" t="s">
        <v>604</v>
      </c>
      <c r="P105" s="369">
        <v>44242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291">
        <v>13</v>
      </c>
      <c r="B106" s="250">
        <v>44607</v>
      </c>
      <c r="C106" s="443"/>
      <c r="D106" s="371" t="s">
        <v>999</v>
      </c>
      <c r="E106" s="291" t="s">
        <v>593</v>
      </c>
      <c r="F106" s="291">
        <v>37</v>
      </c>
      <c r="G106" s="291">
        <v>18</v>
      </c>
      <c r="H106" s="291">
        <v>49</v>
      </c>
      <c r="I106" s="372" t="s">
        <v>995</v>
      </c>
      <c r="J106" s="415" t="s">
        <v>1002</v>
      </c>
      <c r="K106" s="372">
        <f t="shared" si="80"/>
        <v>12</v>
      </c>
      <c r="L106" s="416">
        <v>100</v>
      </c>
      <c r="M106" s="417">
        <f t="shared" si="81"/>
        <v>2900</v>
      </c>
      <c r="N106" s="372">
        <v>250</v>
      </c>
      <c r="O106" s="418" t="s">
        <v>591</v>
      </c>
      <c r="P106" s="426">
        <v>44242</v>
      </c>
      <c r="Q106" s="254"/>
      <c r="R106" s="255" t="s">
        <v>592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291">
        <v>14</v>
      </c>
      <c r="B107" s="250">
        <v>44607</v>
      </c>
      <c r="C107" s="443"/>
      <c r="D107" s="371" t="s">
        <v>996</v>
      </c>
      <c r="E107" s="291" t="s">
        <v>593</v>
      </c>
      <c r="F107" s="291">
        <v>41</v>
      </c>
      <c r="G107" s="291">
        <v>20</v>
      </c>
      <c r="H107" s="291">
        <v>49</v>
      </c>
      <c r="I107" s="372" t="s">
        <v>995</v>
      </c>
      <c r="J107" s="415" t="s">
        <v>1003</v>
      </c>
      <c r="K107" s="372">
        <f t="shared" si="80"/>
        <v>8</v>
      </c>
      <c r="L107" s="416">
        <v>100</v>
      </c>
      <c r="M107" s="417">
        <f t="shared" si="81"/>
        <v>1900</v>
      </c>
      <c r="N107" s="372">
        <v>250</v>
      </c>
      <c r="O107" s="418" t="s">
        <v>591</v>
      </c>
      <c r="P107" s="426">
        <v>44242</v>
      </c>
      <c r="Q107" s="254"/>
      <c r="R107" s="255" t="s">
        <v>592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291">
        <v>15</v>
      </c>
      <c r="B108" s="250">
        <v>44607</v>
      </c>
      <c r="C108" s="443"/>
      <c r="D108" s="371" t="s">
        <v>997</v>
      </c>
      <c r="E108" s="291" t="s">
        <v>593</v>
      </c>
      <c r="F108" s="291">
        <v>36</v>
      </c>
      <c r="G108" s="291">
        <v>20</v>
      </c>
      <c r="H108" s="291">
        <v>47.5</v>
      </c>
      <c r="I108" s="372" t="s">
        <v>998</v>
      </c>
      <c r="J108" s="415" t="s">
        <v>1004</v>
      </c>
      <c r="K108" s="372">
        <f t="shared" si="80"/>
        <v>11.5</v>
      </c>
      <c r="L108" s="416">
        <v>100</v>
      </c>
      <c r="M108" s="417">
        <f t="shared" si="81"/>
        <v>3350</v>
      </c>
      <c r="N108" s="372">
        <v>300</v>
      </c>
      <c r="O108" s="418" t="s">
        <v>591</v>
      </c>
      <c r="P108" s="426">
        <v>44242</v>
      </c>
      <c r="Q108" s="254"/>
      <c r="R108" s="255" t="s">
        <v>592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291">
        <v>16</v>
      </c>
      <c r="B109" s="250">
        <v>44608</v>
      </c>
      <c r="C109" s="443"/>
      <c r="D109" s="371" t="s">
        <v>1024</v>
      </c>
      <c r="E109" s="291" t="s">
        <v>593</v>
      </c>
      <c r="F109" s="291">
        <v>64</v>
      </c>
      <c r="G109" s="291">
        <v>28</v>
      </c>
      <c r="H109" s="291">
        <v>85</v>
      </c>
      <c r="I109" s="372" t="s">
        <v>985</v>
      </c>
      <c r="J109" s="415" t="s">
        <v>605</v>
      </c>
      <c r="K109" s="372">
        <f t="shared" ref="K109:K112" si="82">H109-F109</f>
        <v>21</v>
      </c>
      <c r="L109" s="416">
        <v>100</v>
      </c>
      <c r="M109" s="417">
        <f t="shared" ref="M109:M112" si="83">(K109*N109)-L109</f>
        <v>950</v>
      </c>
      <c r="N109" s="372">
        <v>50</v>
      </c>
      <c r="O109" s="418" t="s">
        <v>591</v>
      </c>
      <c r="P109" s="452">
        <v>44608</v>
      </c>
      <c r="Q109" s="254"/>
      <c r="R109" s="255" t="s">
        <v>595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17</v>
      </c>
      <c r="B110" s="250">
        <v>44608</v>
      </c>
      <c r="C110" s="443"/>
      <c r="D110" s="371" t="s">
        <v>1025</v>
      </c>
      <c r="E110" s="291" t="s">
        <v>593</v>
      </c>
      <c r="F110" s="291">
        <v>35</v>
      </c>
      <c r="G110" s="291">
        <v>18</v>
      </c>
      <c r="H110" s="291">
        <v>45.5</v>
      </c>
      <c r="I110" s="372" t="s">
        <v>1026</v>
      </c>
      <c r="J110" s="415" t="s">
        <v>940</v>
      </c>
      <c r="K110" s="372">
        <f t="shared" si="82"/>
        <v>10.5</v>
      </c>
      <c r="L110" s="416">
        <v>100</v>
      </c>
      <c r="M110" s="417">
        <f t="shared" si="83"/>
        <v>3050</v>
      </c>
      <c r="N110" s="372">
        <v>300</v>
      </c>
      <c r="O110" s="418" t="s">
        <v>591</v>
      </c>
      <c r="P110" s="452">
        <v>44608</v>
      </c>
      <c r="Q110" s="254"/>
      <c r="R110" s="255" t="s">
        <v>595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291">
        <v>18</v>
      </c>
      <c r="B111" s="250">
        <v>44608</v>
      </c>
      <c r="C111" s="443"/>
      <c r="D111" s="371" t="s">
        <v>1027</v>
      </c>
      <c r="E111" s="291" t="s">
        <v>593</v>
      </c>
      <c r="F111" s="291">
        <v>240</v>
      </c>
      <c r="G111" s="291">
        <v>150</v>
      </c>
      <c r="H111" s="291">
        <v>290</v>
      </c>
      <c r="I111" s="372" t="s">
        <v>1029</v>
      </c>
      <c r="J111" s="415" t="s">
        <v>922</v>
      </c>
      <c r="K111" s="372">
        <f t="shared" si="82"/>
        <v>50</v>
      </c>
      <c r="L111" s="416">
        <v>100</v>
      </c>
      <c r="M111" s="417">
        <f t="shared" si="83"/>
        <v>1150</v>
      </c>
      <c r="N111" s="372">
        <v>25</v>
      </c>
      <c r="O111" s="418" t="s">
        <v>591</v>
      </c>
      <c r="P111" s="452">
        <v>44608</v>
      </c>
      <c r="Q111" s="254"/>
      <c r="R111" s="255" t="s">
        <v>592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291">
        <v>19</v>
      </c>
      <c r="B112" s="250">
        <v>44608</v>
      </c>
      <c r="C112" s="443"/>
      <c r="D112" s="371" t="s">
        <v>1028</v>
      </c>
      <c r="E112" s="291" t="s">
        <v>593</v>
      </c>
      <c r="F112" s="291">
        <v>39.5</v>
      </c>
      <c r="G112" s="291">
        <v>20</v>
      </c>
      <c r="H112" s="291">
        <v>47.5</v>
      </c>
      <c r="I112" s="372" t="s">
        <v>995</v>
      </c>
      <c r="J112" s="415" t="s">
        <v>1003</v>
      </c>
      <c r="K112" s="372">
        <f t="shared" si="82"/>
        <v>8</v>
      </c>
      <c r="L112" s="416">
        <v>100</v>
      </c>
      <c r="M112" s="417">
        <f t="shared" si="83"/>
        <v>1900</v>
      </c>
      <c r="N112" s="372">
        <v>250</v>
      </c>
      <c r="O112" s="418" t="s">
        <v>591</v>
      </c>
      <c r="P112" s="452">
        <v>44608</v>
      </c>
      <c r="Q112" s="254"/>
      <c r="R112" s="255" t="s">
        <v>592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20</v>
      </c>
      <c r="B113" s="250">
        <v>44609</v>
      </c>
      <c r="C113" s="443"/>
      <c r="D113" s="371" t="s">
        <v>1060</v>
      </c>
      <c r="E113" s="291" t="s">
        <v>593</v>
      </c>
      <c r="F113" s="291">
        <v>52</v>
      </c>
      <c r="G113" s="291">
        <v>8</v>
      </c>
      <c r="H113" s="291">
        <v>72</v>
      </c>
      <c r="I113" s="372" t="s">
        <v>861</v>
      </c>
      <c r="J113" s="415" t="s">
        <v>1072</v>
      </c>
      <c r="K113" s="372">
        <f t="shared" ref="K113" si="84">H113-F113</f>
        <v>20</v>
      </c>
      <c r="L113" s="416">
        <v>100</v>
      </c>
      <c r="M113" s="417">
        <f t="shared" ref="M113" si="85">(K113*N113)-L113</f>
        <v>900</v>
      </c>
      <c r="N113" s="372">
        <v>50</v>
      </c>
      <c r="O113" s="418" t="s">
        <v>591</v>
      </c>
      <c r="P113" s="452">
        <v>44609</v>
      </c>
      <c r="Q113" s="254"/>
      <c r="R113" s="255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21</v>
      </c>
      <c r="B114" s="444">
        <v>44609</v>
      </c>
      <c r="C114" s="443"/>
      <c r="D114" s="371" t="s">
        <v>1025</v>
      </c>
      <c r="E114" s="291" t="s">
        <v>593</v>
      </c>
      <c r="F114" s="291">
        <v>35</v>
      </c>
      <c r="G114" s="291">
        <v>18</v>
      </c>
      <c r="H114" s="291">
        <v>44.5</v>
      </c>
      <c r="I114" s="372" t="s">
        <v>1026</v>
      </c>
      <c r="J114" s="415" t="s">
        <v>1071</v>
      </c>
      <c r="K114" s="372">
        <f t="shared" ref="K114:K116" si="86">H114-F114</f>
        <v>9.5</v>
      </c>
      <c r="L114" s="416">
        <v>100</v>
      </c>
      <c r="M114" s="417">
        <f t="shared" ref="M114:M116" si="87">(K114*N114)-L114</f>
        <v>2750</v>
      </c>
      <c r="N114" s="372">
        <v>300</v>
      </c>
      <c r="O114" s="418" t="s">
        <v>591</v>
      </c>
      <c r="P114" s="452">
        <v>44609</v>
      </c>
      <c r="Q114" s="254"/>
      <c r="R114" s="255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333">
        <v>22</v>
      </c>
      <c r="B115" s="445">
        <v>44609</v>
      </c>
      <c r="C115" s="335"/>
      <c r="D115" s="336" t="s">
        <v>1067</v>
      </c>
      <c r="E115" s="333" t="s">
        <v>593</v>
      </c>
      <c r="F115" s="333">
        <v>180</v>
      </c>
      <c r="G115" s="333">
        <v>70</v>
      </c>
      <c r="H115" s="333">
        <v>105</v>
      </c>
      <c r="I115" s="337" t="s">
        <v>1068</v>
      </c>
      <c r="J115" s="348" t="s">
        <v>1074</v>
      </c>
      <c r="K115" s="337">
        <f t="shared" si="86"/>
        <v>-75</v>
      </c>
      <c r="L115" s="366">
        <v>100</v>
      </c>
      <c r="M115" s="367">
        <f t="shared" si="87"/>
        <v>-1975</v>
      </c>
      <c r="N115" s="337">
        <v>25</v>
      </c>
      <c r="O115" s="368" t="s">
        <v>604</v>
      </c>
      <c r="P115" s="369">
        <v>44244</v>
      </c>
      <c r="Q115" s="254"/>
      <c r="R115" s="255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333">
        <v>23</v>
      </c>
      <c r="B116" s="445">
        <v>44609</v>
      </c>
      <c r="C116" s="335"/>
      <c r="D116" s="336" t="s">
        <v>1024</v>
      </c>
      <c r="E116" s="333" t="s">
        <v>593</v>
      </c>
      <c r="F116" s="333">
        <v>36.5</v>
      </c>
      <c r="G116" s="333">
        <v>0</v>
      </c>
      <c r="H116" s="333">
        <v>0</v>
      </c>
      <c r="I116" s="337" t="s">
        <v>1069</v>
      </c>
      <c r="J116" s="348" t="s">
        <v>1073</v>
      </c>
      <c r="K116" s="337">
        <f t="shared" si="86"/>
        <v>-36.5</v>
      </c>
      <c r="L116" s="366">
        <v>100</v>
      </c>
      <c r="M116" s="367">
        <f t="shared" si="87"/>
        <v>-1925</v>
      </c>
      <c r="N116" s="337">
        <v>50</v>
      </c>
      <c r="O116" s="368" t="s">
        <v>604</v>
      </c>
      <c r="P116" s="369">
        <v>44244</v>
      </c>
      <c r="Q116" s="254"/>
      <c r="R116" s="255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313"/>
      <c r="B117" s="314"/>
      <c r="C117" s="315"/>
      <c r="D117" s="383"/>
      <c r="E117" s="383"/>
      <c r="F117" s="383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254"/>
      <c r="R117" s="255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313"/>
      <c r="B118" s="314"/>
      <c r="C118" s="315"/>
      <c r="D118" s="383"/>
      <c r="E118" s="383"/>
      <c r="F118" s="383"/>
      <c r="G118" s="383"/>
      <c r="H118" s="383"/>
      <c r="I118" s="383"/>
      <c r="J118" s="383"/>
      <c r="K118" s="383"/>
      <c r="L118" s="383"/>
      <c r="M118" s="383"/>
      <c r="N118" s="383"/>
      <c r="O118" s="383"/>
      <c r="P118" s="383"/>
      <c r="Q118" s="254"/>
      <c r="R118" s="255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319" customFormat="1" ht="12.75" customHeight="1">
      <c r="A119" s="313"/>
      <c r="B119" s="314"/>
      <c r="C119" s="315"/>
      <c r="D119" s="383"/>
      <c r="E119" s="383"/>
      <c r="F119" s="383"/>
      <c r="G119" s="383"/>
      <c r="H119" s="383"/>
      <c r="I119" s="383"/>
      <c r="J119" s="383"/>
      <c r="K119" s="383"/>
      <c r="L119" s="383"/>
      <c r="M119" s="383"/>
      <c r="N119" s="383"/>
      <c r="O119" s="383"/>
      <c r="P119" s="383"/>
      <c r="Q119" s="316"/>
      <c r="R119" s="317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8"/>
      <c r="AG119" s="318"/>
      <c r="AH119" s="318"/>
      <c r="AI119" s="318"/>
      <c r="AJ119" s="318"/>
      <c r="AK119" s="318"/>
      <c r="AL119" s="318"/>
    </row>
    <row r="120" spans="1:38" ht="14.25" customHeight="1">
      <c r="A120" s="155"/>
      <c r="B120" s="160"/>
      <c r="C120" s="160"/>
      <c r="D120" s="161"/>
      <c r="E120" s="155"/>
      <c r="F120" s="162"/>
      <c r="G120" s="155"/>
      <c r="H120" s="155"/>
      <c r="I120" s="155"/>
      <c r="J120" s="160"/>
      <c r="K120" s="163"/>
      <c r="L120" s="155"/>
      <c r="M120" s="155"/>
      <c r="N120" s="155"/>
      <c r="O120" s="164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94" t="s">
        <v>616</v>
      </c>
      <c r="B121" s="165"/>
      <c r="C121" s="165"/>
      <c r="D121" s="166"/>
      <c r="E121" s="139"/>
      <c r="F121" s="6"/>
      <c r="G121" s="6"/>
      <c r="H121" s="140"/>
      <c r="I121" s="167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5" t="s">
        <v>16</v>
      </c>
      <c r="B122" s="96" t="s">
        <v>568</v>
      </c>
      <c r="C122" s="96"/>
      <c r="D122" s="97" t="s">
        <v>579</v>
      </c>
      <c r="E122" s="96" t="s">
        <v>580</v>
      </c>
      <c r="F122" s="96" t="s">
        <v>581</v>
      </c>
      <c r="G122" s="96" t="s">
        <v>582</v>
      </c>
      <c r="H122" s="96" t="s">
        <v>583</v>
      </c>
      <c r="I122" s="96" t="s">
        <v>584</v>
      </c>
      <c r="J122" s="95" t="s">
        <v>585</v>
      </c>
      <c r="K122" s="143" t="s">
        <v>603</v>
      </c>
      <c r="L122" s="144" t="s">
        <v>587</v>
      </c>
      <c r="M122" s="98" t="s">
        <v>588</v>
      </c>
      <c r="N122" s="96" t="s">
        <v>589</v>
      </c>
      <c r="O122" s="97" t="s">
        <v>590</v>
      </c>
      <c r="P122" s="96" t="s">
        <v>823</v>
      </c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s="252" customFormat="1" ht="14.25" customHeight="1">
      <c r="A123" s="277">
        <v>1</v>
      </c>
      <c r="B123" s="278">
        <v>44488</v>
      </c>
      <c r="C123" s="279"/>
      <c r="D123" s="280" t="s">
        <v>138</v>
      </c>
      <c r="E123" s="281" t="s">
        <v>593</v>
      </c>
      <c r="F123" s="282" t="s">
        <v>831</v>
      </c>
      <c r="G123" s="282">
        <v>198</v>
      </c>
      <c r="H123" s="281"/>
      <c r="I123" s="283" t="s">
        <v>828</v>
      </c>
      <c r="J123" s="284" t="s">
        <v>594</v>
      </c>
      <c r="K123" s="284"/>
      <c r="L123" s="285"/>
      <c r="M123" s="286"/>
      <c r="N123" s="284"/>
      <c r="O123" s="287"/>
      <c r="P123" s="284"/>
      <c r="Q123" s="251"/>
      <c r="R123" s="1" t="s">
        <v>592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4.25" customHeight="1">
      <c r="A124" s="277">
        <v>2</v>
      </c>
      <c r="B124" s="278">
        <v>44599</v>
      </c>
      <c r="C124" s="279"/>
      <c r="D124" s="280" t="s">
        <v>71</v>
      </c>
      <c r="E124" s="281" t="s">
        <v>593</v>
      </c>
      <c r="F124" s="282" t="s">
        <v>923</v>
      </c>
      <c r="G124" s="282">
        <v>183</v>
      </c>
      <c r="H124" s="281"/>
      <c r="I124" s="283" t="s">
        <v>924</v>
      </c>
      <c r="J124" s="284" t="s">
        <v>594</v>
      </c>
      <c r="K124" s="284"/>
      <c r="L124" s="285"/>
      <c r="M124" s="286"/>
      <c r="N124" s="284"/>
      <c r="O124" s="287"/>
      <c r="P124" s="284"/>
      <c r="Q124" s="251"/>
      <c r="R124" s="1" t="s">
        <v>592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ht="14.25" customHeight="1">
      <c r="A125" s="168"/>
      <c r="B125" s="145"/>
      <c r="C125" s="169"/>
      <c r="D125" s="104"/>
      <c r="E125" s="170"/>
      <c r="F125" s="170"/>
      <c r="G125" s="170"/>
      <c r="H125" s="170"/>
      <c r="I125" s="170"/>
      <c r="J125" s="170"/>
      <c r="K125" s="171"/>
      <c r="L125" s="172"/>
      <c r="M125" s="170"/>
      <c r="N125" s="173"/>
      <c r="O125" s="174"/>
      <c r="P125" s="174"/>
      <c r="R125" s="6"/>
      <c r="S125" s="41"/>
      <c r="T125" s="1"/>
      <c r="U125" s="1"/>
      <c r="V125" s="1"/>
      <c r="W125" s="1"/>
      <c r="X125" s="1"/>
      <c r="Y125" s="1"/>
      <c r="Z125" s="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123" t="s">
        <v>596</v>
      </c>
      <c r="B126" s="123"/>
      <c r="C126" s="123"/>
      <c r="D126" s="123"/>
      <c r="E126" s="41"/>
      <c r="F126" s="131" t="s">
        <v>598</v>
      </c>
      <c r="G126" s="56"/>
      <c r="H126" s="56"/>
      <c r="I126" s="56"/>
      <c r="J126" s="6"/>
      <c r="K126" s="149"/>
      <c r="L126" s="150"/>
      <c r="M126" s="6"/>
      <c r="N126" s="113"/>
      <c r="O126" s="175"/>
      <c r="P126" s="1"/>
      <c r="Q126" s="1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30" t="s">
        <v>597</v>
      </c>
      <c r="B127" s="123"/>
      <c r="C127" s="123"/>
      <c r="D127" s="123"/>
      <c r="E127" s="6"/>
      <c r="F127" s="131" t="s">
        <v>600</v>
      </c>
      <c r="G127" s="6"/>
      <c r="H127" s="6" t="s">
        <v>819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30"/>
      <c r="B128" s="123"/>
      <c r="C128" s="123"/>
      <c r="D128" s="123"/>
      <c r="E128" s="6"/>
      <c r="F128" s="131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6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"/>
      <c r="B129" s="138" t="s">
        <v>617</v>
      </c>
      <c r="C129" s="138"/>
      <c r="D129" s="138"/>
      <c r="E129" s="138"/>
      <c r="F129" s="139"/>
      <c r="G129" s="6"/>
      <c r="H129" s="6"/>
      <c r="I129" s="140"/>
      <c r="J129" s="141"/>
      <c r="K129" s="142"/>
      <c r="L129" s="141"/>
      <c r="M129" s="6"/>
      <c r="N129" s="1"/>
      <c r="O129" s="1"/>
      <c r="Q129" s="1"/>
      <c r="R129" s="56"/>
      <c r="S129" s="1"/>
      <c r="T129" s="1"/>
      <c r="U129" s="1"/>
      <c r="V129" s="1"/>
      <c r="W129" s="1"/>
      <c r="X129" s="1"/>
      <c r="Y129" s="1"/>
      <c r="Z129" s="1"/>
    </row>
    <row r="130" spans="1:38" ht="38.25" customHeight="1">
      <c r="A130" s="95" t="s">
        <v>16</v>
      </c>
      <c r="B130" s="96" t="s">
        <v>568</v>
      </c>
      <c r="C130" s="96"/>
      <c r="D130" s="97" t="s">
        <v>579</v>
      </c>
      <c r="E130" s="96" t="s">
        <v>580</v>
      </c>
      <c r="F130" s="96" t="s">
        <v>581</v>
      </c>
      <c r="G130" s="96" t="s">
        <v>602</v>
      </c>
      <c r="H130" s="96" t="s">
        <v>583</v>
      </c>
      <c r="I130" s="96" t="s">
        <v>584</v>
      </c>
      <c r="J130" s="176" t="s">
        <v>585</v>
      </c>
      <c r="K130" s="143" t="s">
        <v>603</v>
      </c>
      <c r="L130" s="153" t="s">
        <v>611</v>
      </c>
      <c r="M130" s="96" t="s">
        <v>612</v>
      </c>
      <c r="N130" s="144" t="s">
        <v>587</v>
      </c>
      <c r="O130" s="98" t="s">
        <v>588</v>
      </c>
      <c r="P130" s="96" t="s">
        <v>589</v>
      </c>
      <c r="Q130" s="97" t="s">
        <v>590</v>
      </c>
      <c r="R130" s="56"/>
      <c r="S130" s="1"/>
      <c r="T130" s="1"/>
      <c r="U130" s="1"/>
      <c r="V130" s="1"/>
      <c r="W130" s="1"/>
      <c r="X130" s="1"/>
      <c r="Y130" s="1"/>
      <c r="Z130" s="1"/>
    </row>
    <row r="131" spans="1:38" ht="14.25" customHeight="1">
      <c r="A131" s="105"/>
      <c r="B131" s="106"/>
      <c r="C131" s="177"/>
      <c r="D131" s="107"/>
      <c r="E131" s="108"/>
      <c r="F131" s="178"/>
      <c r="G131" s="105"/>
      <c r="H131" s="108"/>
      <c r="I131" s="109"/>
      <c r="J131" s="179"/>
      <c r="K131" s="179"/>
      <c r="L131" s="180"/>
      <c r="M131" s="103"/>
      <c r="N131" s="180"/>
      <c r="O131" s="181"/>
      <c r="P131" s="182"/>
      <c r="Q131" s="183"/>
      <c r="R131" s="148"/>
      <c r="S131" s="117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38" ht="14.25" customHeight="1">
      <c r="A132" s="105"/>
      <c r="B132" s="106"/>
      <c r="C132" s="177"/>
      <c r="D132" s="107"/>
      <c r="E132" s="108"/>
      <c r="F132" s="178"/>
      <c r="G132" s="105"/>
      <c r="H132" s="108"/>
      <c r="I132" s="109"/>
      <c r="J132" s="179"/>
      <c r="K132" s="179"/>
      <c r="L132" s="180"/>
      <c r="M132" s="103"/>
      <c r="N132" s="180"/>
      <c r="O132" s="181"/>
      <c r="P132" s="182"/>
      <c r="Q132" s="183"/>
      <c r="R132" s="148"/>
      <c r="S132" s="117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05"/>
      <c r="B133" s="106"/>
      <c r="C133" s="177"/>
      <c r="D133" s="107"/>
      <c r="E133" s="108"/>
      <c r="F133" s="178"/>
      <c r="G133" s="105"/>
      <c r="H133" s="108"/>
      <c r="I133" s="109"/>
      <c r="J133" s="179"/>
      <c r="K133" s="179"/>
      <c r="L133" s="180"/>
      <c r="M133" s="103"/>
      <c r="N133" s="180"/>
      <c r="O133" s="181"/>
      <c r="P133" s="182"/>
      <c r="Q133" s="183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05"/>
      <c r="B134" s="106"/>
      <c r="C134" s="177"/>
      <c r="D134" s="107"/>
      <c r="E134" s="108"/>
      <c r="F134" s="179"/>
      <c r="G134" s="105"/>
      <c r="H134" s="108"/>
      <c r="I134" s="109"/>
      <c r="J134" s="179"/>
      <c r="K134" s="179"/>
      <c r="L134" s="180"/>
      <c r="M134" s="103"/>
      <c r="N134" s="180"/>
      <c r="O134" s="181"/>
      <c r="P134" s="182"/>
      <c r="Q134" s="183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5"/>
      <c r="B135" s="106"/>
      <c r="C135" s="177"/>
      <c r="D135" s="107"/>
      <c r="E135" s="108"/>
      <c r="F135" s="179"/>
      <c r="G135" s="105"/>
      <c r="H135" s="108"/>
      <c r="I135" s="109"/>
      <c r="J135" s="179"/>
      <c r="K135" s="179"/>
      <c r="L135" s="180"/>
      <c r="M135" s="103"/>
      <c r="N135" s="180"/>
      <c r="O135" s="181"/>
      <c r="P135" s="182"/>
      <c r="Q135" s="183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5"/>
      <c r="B136" s="106"/>
      <c r="C136" s="177"/>
      <c r="D136" s="107"/>
      <c r="E136" s="108"/>
      <c r="F136" s="178"/>
      <c r="G136" s="105"/>
      <c r="H136" s="108"/>
      <c r="I136" s="109"/>
      <c r="J136" s="179"/>
      <c r="K136" s="179"/>
      <c r="L136" s="180"/>
      <c r="M136" s="103"/>
      <c r="N136" s="180"/>
      <c r="O136" s="181"/>
      <c r="P136" s="182"/>
      <c r="Q136" s="183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05"/>
      <c r="B137" s="106"/>
      <c r="C137" s="177"/>
      <c r="D137" s="107"/>
      <c r="E137" s="108"/>
      <c r="F137" s="178"/>
      <c r="G137" s="105"/>
      <c r="H137" s="108"/>
      <c r="I137" s="109"/>
      <c r="J137" s="179"/>
      <c r="K137" s="179"/>
      <c r="L137" s="179"/>
      <c r="M137" s="179"/>
      <c r="N137" s="180"/>
      <c r="O137" s="184"/>
      <c r="P137" s="182"/>
      <c r="Q137" s="183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05"/>
      <c r="B138" s="106"/>
      <c r="C138" s="177"/>
      <c r="D138" s="107"/>
      <c r="E138" s="108"/>
      <c r="F138" s="179"/>
      <c r="G138" s="105"/>
      <c r="H138" s="108"/>
      <c r="I138" s="109"/>
      <c r="J138" s="179"/>
      <c r="K138" s="179"/>
      <c r="L138" s="180"/>
      <c r="M138" s="103"/>
      <c r="N138" s="180"/>
      <c r="O138" s="181"/>
      <c r="P138" s="182"/>
      <c r="Q138" s="183"/>
      <c r="R138" s="148"/>
      <c r="S138" s="117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5"/>
      <c r="B139" s="106"/>
      <c r="C139" s="177"/>
      <c r="D139" s="107"/>
      <c r="E139" s="108"/>
      <c r="F139" s="178"/>
      <c r="G139" s="105"/>
      <c r="H139" s="108"/>
      <c r="I139" s="109"/>
      <c r="J139" s="185"/>
      <c r="K139" s="185"/>
      <c r="L139" s="185"/>
      <c r="M139" s="185"/>
      <c r="N139" s="186"/>
      <c r="O139" s="181"/>
      <c r="P139" s="110"/>
      <c r="Q139" s="183"/>
      <c r="R139" s="148"/>
      <c r="S139" s="117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130"/>
      <c r="B140" s="123"/>
      <c r="C140" s="123"/>
      <c r="D140" s="123"/>
      <c r="E140" s="6"/>
      <c r="F140" s="131"/>
      <c r="G140" s="6"/>
      <c r="H140" s="6"/>
      <c r="I140" s="6"/>
      <c r="J140" s="1"/>
      <c r="K140" s="6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0"/>
      <c r="B141" s="123"/>
      <c r="C141" s="123"/>
      <c r="D141" s="123"/>
      <c r="E141" s="6"/>
      <c r="F141" s="131"/>
      <c r="G141" s="56"/>
      <c r="H141" s="41"/>
      <c r="I141" s="56"/>
      <c r="J141" s="6"/>
      <c r="K141" s="149"/>
      <c r="L141" s="150"/>
      <c r="M141" s="6"/>
      <c r="N141" s="113"/>
      <c r="O141" s="15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56"/>
      <c r="B142" s="112"/>
      <c r="C142" s="112"/>
      <c r="D142" s="41"/>
      <c r="E142" s="56"/>
      <c r="F142" s="56"/>
      <c r="G142" s="56"/>
      <c r="H142" s="41"/>
      <c r="I142" s="56"/>
      <c r="J142" s="6"/>
      <c r="K142" s="149"/>
      <c r="L142" s="150"/>
      <c r="M142" s="6"/>
      <c r="N142" s="113"/>
      <c r="O142" s="15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41"/>
      <c r="B143" s="187" t="s">
        <v>618</v>
      </c>
      <c r="C143" s="187"/>
      <c r="D143" s="187"/>
      <c r="E143" s="187"/>
      <c r="F143" s="6"/>
      <c r="G143" s="6"/>
      <c r="H143" s="141"/>
      <c r="I143" s="6"/>
      <c r="J143" s="141"/>
      <c r="K143" s="142"/>
      <c r="L143" s="6"/>
      <c r="M143" s="6"/>
      <c r="N143" s="1"/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5" t="s">
        <v>16</v>
      </c>
      <c r="B144" s="96" t="s">
        <v>568</v>
      </c>
      <c r="C144" s="96"/>
      <c r="D144" s="97" t="s">
        <v>579</v>
      </c>
      <c r="E144" s="96" t="s">
        <v>580</v>
      </c>
      <c r="F144" s="96" t="s">
        <v>581</v>
      </c>
      <c r="G144" s="96" t="s">
        <v>619</v>
      </c>
      <c r="H144" s="96" t="s">
        <v>620</v>
      </c>
      <c r="I144" s="96" t="s">
        <v>584</v>
      </c>
      <c r="J144" s="188" t="s">
        <v>585</v>
      </c>
      <c r="K144" s="96" t="s">
        <v>586</v>
      </c>
      <c r="L144" s="96" t="s">
        <v>621</v>
      </c>
      <c r="M144" s="96" t="s">
        <v>589</v>
      </c>
      <c r="N144" s="97" t="s">
        <v>590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1</v>
      </c>
      <c r="B145" s="190">
        <v>41579</v>
      </c>
      <c r="C145" s="190"/>
      <c r="D145" s="191" t="s">
        <v>622</v>
      </c>
      <c r="E145" s="192" t="s">
        <v>623</v>
      </c>
      <c r="F145" s="193">
        <v>82</v>
      </c>
      <c r="G145" s="192" t="s">
        <v>624</v>
      </c>
      <c r="H145" s="192">
        <v>100</v>
      </c>
      <c r="I145" s="194">
        <v>100</v>
      </c>
      <c r="J145" s="195" t="s">
        <v>625</v>
      </c>
      <c r="K145" s="196">
        <f t="shared" ref="K145:K197" si="88">H145-F145</f>
        <v>18</v>
      </c>
      <c r="L145" s="197">
        <f t="shared" ref="L145:L197" si="89">K145/F145</f>
        <v>0.21951219512195122</v>
      </c>
      <c r="M145" s="192" t="s">
        <v>591</v>
      </c>
      <c r="N145" s="198">
        <v>42657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2</v>
      </c>
      <c r="B146" s="190">
        <v>41794</v>
      </c>
      <c r="C146" s="190"/>
      <c r="D146" s="191" t="s">
        <v>626</v>
      </c>
      <c r="E146" s="192" t="s">
        <v>593</v>
      </c>
      <c r="F146" s="193">
        <v>257</v>
      </c>
      <c r="G146" s="192" t="s">
        <v>624</v>
      </c>
      <c r="H146" s="192">
        <v>300</v>
      </c>
      <c r="I146" s="194">
        <v>300</v>
      </c>
      <c r="J146" s="195" t="s">
        <v>625</v>
      </c>
      <c r="K146" s="196">
        <f t="shared" si="88"/>
        <v>43</v>
      </c>
      <c r="L146" s="197">
        <f t="shared" si="89"/>
        <v>0.16731517509727625</v>
      </c>
      <c r="M146" s="192" t="s">
        <v>591</v>
      </c>
      <c r="N146" s="198">
        <v>41822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3</v>
      </c>
      <c r="B147" s="190">
        <v>41828</v>
      </c>
      <c r="C147" s="190"/>
      <c r="D147" s="191" t="s">
        <v>627</v>
      </c>
      <c r="E147" s="192" t="s">
        <v>593</v>
      </c>
      <c r="F147" s="193">
        <v>393</v>
      </c>
      <c r="G147" s="192" t="s">
        <v>624</v>
      </c>
      <c r="H147" s="192">
        <v>468</v>
      </c>
      <c r="I147" s="194">
        <v>468</v>
      </c>
      <c r="J147" s="195" t="s">
        <v>625</v>
      </c>
      <c r="K147" s="196">
        <f t="shared" si="88"/>
        <v>75</v>
      </c>
      <c r="L147" s="197">
        <f t="shared" si="89"/>
        <v>0.19083969465648856</v>
      </c>
      <c r="M147" s="192" t="s">
        <v>591</v>
      </c>
      <c r="N147" s="198">
        <v>41863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4</v>
      </c>
      <c r="B148" s="190">
        <v>41857</v>
      </c>
      <c r="C148" s="190"/>
      <c r="D148" s="191" t="s">
        <v>628</v>
      </c>
      <c r="E148" s="192" t="s">
        <v>593</v>
      </c>
      <c r="F148" s="193">
        <v>205</v>
      </c>
      <c r="G148" s="192" t="s">
        <v>624</v>
      </c>
      <c r="H148" s="192">
        <v>275</v>
      </c>
      <c r="I148" s="194">
        <v>250</v>
      </c>
      <c r="J148" s="195" t="s">
        <v>625</v>
      </c>
      <c r="K148" s="196">
        <f t="shared" si="88"/>
        <v>70</v>
      </c>
      <c r="L148" s="197">
        <f t="shared" si="89"/>
        <v>0.34146341463414637</v>
      </c>
      <c r="M148" s="192" t="s">
        <v>591</v>
      </c>
      <c r="N148" s="198">
        <v>41962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5</v>
      </c>
      <c r="B149" s="190">
        <v>41886</v>
      </c>
      <c r="C149" s="190"/>
      <c r="D149" s="191" t="s">
        <v>629</v>
      </c>
      <c r="E149" s="192" t="s">
        <v>593</v>
      </c>
      <c r="F149" s="193">
        <v>162</v>
      </c>
      <c r="G149" s="192" t="s">
        <v>624</v>
      </c>
      <c r="H149" s="192">
        <v>190</v>
      </c>
      <c r="I149" s="194">
        <v>190</v>
      </c>
      <c r="J149" s="195" t="s">
        <v>625</v>
      </c>
      <c r="K149" s="196">
        <f t="shared" si="88"/>
        <v>28</v>
      </c>
      <c r="L149" s="197">
        <f t="shared" si="89"/>
        <v>0.1728395061728395</v>
      </c>
      <c r="M149" s="192" t="s">
        <v>591</v>
      </c>
      <c r="N149" s="198">
        <v>42006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6</v>
      </c>
      <c r="B150" s="190">
        <v>41886</v>
      </c>
      <c r="C150" s="190"/>
      <c r="D150" s="191" t="s">
        <v>630</v>
      </c>
      <c r="E150" s="192" t="s">
        <v>593</v>
      </c>
      <c r="F150" s="193">
        <v>75</v>
      </c>
      <c r="G150" s="192" t="s">
        <v>624</v>
      </c>
      <c r="H150" s="192">
        <v>91.5</v>
      </c>
      <c r="I150" s="194" t="s">
        <v>631</v>
      </c>
      <c r="J150" s="195" t="s">
        <v>632</v>
      </c>
      <c r="K150" s="196">
        <f t="shared" si="88"/>
        <v>16.5</v>
      </c>
      <c r="L150" s="197">
        <f t="shared" si="89"/>
        <v>0.22</v>
      </c>
      <c r="M150" s="192" t="s">
        <v>591</v>
      </c>
      <c r="N150" s="198">
        <v>41954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7</v>
      </c>
      <c r="B151" s="190">
        <v>41913</v>
      </c>
      <c r="C151" s="190"/>
      <c r="D151" s="191" t="s">
        <v>633</v>
      </c>
      <c r="E151" s="192" t="s">
        <v>593</v>
      </c>
      <c r="F151" s="193">
        <v>850</v>
      </c>
      <c r="G151" s="192" t="s">
        <v>624</v>
      </c>
      <c r="H151" s="192">
        <v>982.5</v>
      </c>
      <c r="I151" s="194">
        <v>1050</v>
      </c>
      <c r="J151" s="195" t="s">
        <v>634</v>
      </c>
      <c r="K151" s="196">
        <f t="shared" si="88"/>
        <v>132.5</v>
      </c>
      <c r="L151" s="197">
        <f t="shared" si="89"/>
        <v>0.15588235294117647</v>
      </c>
      <c r="M151" s="192" t="s">
        <v>591</v>
      </c>
      <c r="N151" s="198">
        <v>42039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8</v>
      </c>
      <c r="B152" s="190">
        <v>41913</v>
      </c>
      <c r="C152" s="190"/>
      <c r="D152" s="191" t="s">
        <v>635</v>
      </c>
      <c r="E152" s="192" t="s">
        <v>593</v>
      </c>
      <c r="F152" s="193">
        <v>475</v>
      </c>
      <c r="G152" s="192" t="s">
        <v>624</v>
      </c>
      <c r="H152" s="192">
        <v>515</v>
      </c>
      <c r="I152" s="194">
        <v>600</v>
      </c>
      <c r="J152" s="195" t="s">
        <v>636</v>
      </c>
      <c r="K152" s="196">
        <f t="shared" si="88"/>
        <v>40</v>
      </c>
      <c r="L152" s="197">
        <f t="shared" si="89"/>
        <v>8.4210526315789472E-2</v>
      </c>
      <c r="M152" s="192" t="s">
        <v>591</v>
      </c>
      <c r="N152" s="198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9</v>
      </c>
      <c r="B153" s="190">
        <v>41913</v>
      </c>
      <c r="C153" s="190"/>
      <c r="D153" s="191" t="s">
        <v>637</v>
      </c>
      <c r="E153" s="192" t="s">
        <v>593</v>
      </c>
      <c r="F153" s="193">
        <v>86</v>
      </c>
      <c r="G153" s="192" t="s">
        <v>624</v>
      </c>
      <c r="H153" s="192">
        <v>99</v>
      </c>
      <c r="I153" s="194">
        <v>140</v>
      </c>
      <c r="J153" s="195" t="s">
        <v>638</v>
      </c>
      <c r="K153" s="196">
        <f t="shared" si="88"/>
        <v>13</v>
      </c>
      <c r="L153" s="197">
        <f t="shared" si="89"/>
        <v>0.15116279069767441</v>
      </c>
      <c r="M153" s="192" t="s">
        <v>591</v>
      </c>
      <c r="N153" s="198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10</v>
      </c>
      <c r="B154" s="190">
        <v>41926</v>
      </c>
      <c r="C154" s="190"/>
      <c r="D154" s="191" t="s">
        <v>639</v>
      </c>
      <c r="E154" s="192" t="s">
        <v>593</v>
      </c>
      <c r="F154" s="193">
        <v>496.6</v>
      </c>
      <c r="G154" s="192" t="s">
        <v>624</v>
      </c>
      <c r="H154" s="192">
        <v>621</v>
      </c>
      <c r="I154" s="194">
        <v>580</v>
      </c>
      <c r="J154" s="195" t="s">
        <v>625</v>
      </c>
      <c r="K154" s="196">
        <f t="shared" si="88"/>
        <v>124.39999999999998</v>
      </c>
      <c r="L154" s="197">
        <f t="shared" si="89"/>
        <v>0.25050342327829234</v>
      </c>
      <c r="M154" s="192" t="s">
        <v>591</v>
      </c>
      <c r="N154" s="198">
        <v>42605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11</v>
      </c>
      <c r="B155" s="190">
        <v>41926</v>
      </c>
      <c r="C155" s="190"/>
      <c r="D155" s="191" t="s">
        <v>640</v>
      </c>
      <c r="E155" s="192" t="s">
        <v>593</v>
      </c>
      <c r="F155" s="193">
        <v>2481.9</v>
      </c>
      <c r="G155" s="192" t="s">
        <v>624</v>
      </c>
      <c r="H155" s="192">
        <v>2840</v>
      </c>
      <c r="I155" s="194">
        <v>2870</v>
      </c>
      <c r="J155" s="195" t="s">
        <v>641</v>
      </c>
      <c r="K155" s="196">
        <f t="shared" si="88"/>
        <v>358.09999999999991</v>
      </c>
      <c r="L155" s="197">
        <f t="shared" si="89"/>
        <v>0.14428462065353154</v>
      </c>
      <c r="M155" s="192" t="s">
        <v>591</v>
      </c>
      <c r="N155" s="198">
        <v>42017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12</v>
      </c>
      <c r="B156" s="190">
        <v>41928</v>
      </c>
      <c r="C156" s="190"/>
      <c r="D156" s="191" t="s">
        <v>642</v>
      </c>
      <c r="E156" s="192" t="s">
        <v>593</v>
      </c>
      <c r="F156" s="193">
        <v>84.5</v>
      </c>
      <c r="G156" s="192" t="s">
        <v>624</v>
      </c>
      <c r="H156" s="192">
        <v>93</v>
      </c>
      <c r="I156" s="194">
        <v>110</v>
      </c>
      <c r="J156" s="195" t="s">
        <v>643</v>
      </c>
      <c r="K156" s="196">
        <f t="shared" si="88"/>
        <v>8.5</v>
      </c>
      <c r="L156" s="197">
        <f t="shared" si="89"/>
        <v>0.10059171597633136</v>
      </c>
      <c r="M156" s="192" t="s">
        <v>591</v>
      </c>
      <c r="N156" s="198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13</v>
      </c>
      <c r="B157" s="190">
        <v>41928</v>
      </c>
      <c r="C157" s="190"/>
      <c r="D157" s="191" t="s">
        <v>644</v>
      </c>
      <c r="E157" s="192" t="s">
        <v>593</v>
      </c>
      <c r="F157" s="193">
        <v>401</v>
      </c>
      <c r="G157" s="192" t="s">
        <v>624</v>
      </c>
      <c r="H157" s="192">
        <v>428</v>
      </c>
      <c r="I157" s="194">
        <v>450</v>
      </c>
      <c r="J157" s="195" t="s">
        <v>645</v>
      </c>
      <c r="K157" s="196">
        <f t="shared" si="88"/>
        <v>27</v>
      </c>
      <c r="L157" s="197">
        <f t="shared" si="89"/>
        <v>6.7331670822942641E-2</v>
      </c>
      <c r="M157" s="192" t="s">
        <v>591</v>
      </c>
      <c r="N157" s="198">
        <v>42020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14</v>
      </c>
      <c r="B158" s="190">
        <v>41928</v>
      </c>
      <c r="C158" s="190"/>
      <c r="D158" s="191" t="s">
        <v>646</v>
      </c>
      <c r="E158" s="192" t="s">
        <v>593</v>
      </c>
      <c r="F158" s="193">
        <v>101</v>
      </c>
      <c r="G158" s="192" t="s">
        <v>624</v>
      </c>
      <c r="H158" s="192">
        <v>112</v>
      </c>
      <c r="I158" s="194">
        <v>120</v>
      </c>
      <c r="J158" s="195" t="s">
        <v>647</v>
      </c>
      <c r="K158" s="196">
        <f t="shared" si="88"/>
        <v>11</v>
      </c>
      <c r="L158" s="197">
        <f t="shared" si="89"/>
        <v>0.10891089108910891</v>
      </c>
      <c r="M158" s="192" t="s">
        <v>591</v>
      </c>
      <c r="N158" s="198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15</v>
      </c>
      <c r="B159" s="190">
        <v>41954</v>
      </c>
      <c r="C159" s="190"/>
      <c r="D159" s="191" t="s">
        <v>648</v>
      </c>
      <c r="E159" s="192" t="s">
        <v>593</v>
      </c>
      <c r="F159" s="193">
        <v>59</v>
      </c>
      <c r="G159" s="192" t="s">
        <v>624</v>
      </c>
      <c r="H159" s="192">
        <v>76</v>
      </c>
      <c r="I159" s="194">
        <v>76</v>
      </c>
      <c r="J159" s="195" t="s">
        <v>625</v>
      </c>
      <c r="K159" s="196">
        <f t="shared" si="88"/>
        <v>17</v>
      </c>
      <c r="L159" s="197">
        <f t="shared" si="89"/>
        <v>0.28813559322033899</v>
      </c>
      <c r="M159" s="192" t="s">
        <v>591</v>
      </c>
      <c r="N159" s="198">
        <v>43032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16</v>
      </c>
      <c r="B160" s="190">
        <v>41954</v>
      </c>
      <c r="C160" s="190"/>
      <c r="D160" s="191" t="s">
        <v>637</v>
      </c>
      <c r="E160" s="192" t="s">
        <v>593</v>
      </c>
      <c r="F160" s="193">
        <v>99</v>
      </c>
      <c r="G160" s="192" t="s">
        <v>624</v>
      </c>
      <c r="H160" s="192">
        <v>120</v>
      </c>
      <c r="I160" s="194">
        <v>120</v>
      </c>
      <c r="J160" s="195" t="s">
        <v>605</v>
      </c>
      <c r="K160" s="196">
        <f t="shared" si="88"/>
        <v>21</v>
      </c>
      <c r="L160" s="197">
        <f t="shared" si="89"/>
        <v>0.21212121212121213</v>
      </c>
      <c r="M160" s="192" t="s">
        <v>591</v>
      </c>
      <c r="N160" s="198">
        <v>41960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17</v>
      </c>
      <c r="B161" s="190">
        <v>41956</v>
      </c>
      <c r="C161" s="190"/>
      <c r="D161" s="191" t="s">
        <v>649</v>
      </c>
      <c r="E161" s="192" t="s">
        <v>593</v>
      </c>
      <c r="F161" s="193">
        <v>22</v>
      </c>
      <c r="G161" s="192" t="s">
        <v>624</v>
      </c>
      <c r="H161" s="192">
        <v>33.549999999999997</v>
      </c>
      <c r="I161" s="194">
        <v>32</v>
      </c>
      <c r="J161" s="195" t="s">
        <v>650</v>
      </c>
      <c r="K161" s="196">
        <f t="shared" si="88"/>
        <v>11.549999999999997</v>
      </c>
      <c r="L161" s="197">
        <f t="shared" si="89"/>
        <v>0.52499999999999991</v>
      </c>
      <c r="M161" s="192" t="s">
        <v>591</v>
      </c>
      <c r="N161" s="198">
        <v>42188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18</v>
      </c>
      <c r="B162" s="190">
        <v>41976</v>
      </c>
      <c r="C162" s="190"/>
      <c r="D162" s="191" t="s">
        <v>651</v>
      </c>
      <c r="E162" s="192" t="s">
        <v>593</v>
      </c>
      <c r="F162" s="193">
        <v>440</v>
      </c>
      <c r="G162" s="192" t="s">
        <v>624</v>
      </c>
      <c r="H162" s="192">
        <v>520</v>
      </c>
      <c r="I162" s="194">
        <v>520</v>
      </c>
      <c r="J162" s="195" t="s">
        <v>652</v>
      </c>
      <c r="K162" s="196">
        <f t="shared" si="88"/>
        <v>80</v>
      </c>
      <c r="L162" s="197">
        <f t="shared" si="89"/>
        <v>0.18181818181818182</v>
      </c>
      <c r="M162" s="192" t="s">
        <v>591</v>
      </c>
      <c r="N162" s="198">
        <v>42208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19</v>
      </c>
      <c r="B163" s="190">
        <v>41976</v>
      </c>
      <c r="C163" s="190"/>
      <c r="D163" s="191" t="s">
        <v>653</v>
      </c>
      <c r="E163" s="192" t="s">
        <v>593</v>
      </c>
      <c r="F163" s="193">
        <v>360</v>
      </c>
      <c r="G163" s="192" t="s">
        <v>624</v>
      </c>
      <c r="H163" s="192">
        <v>427</v>
      </c>
      <c r="I163" s="194">
        <v>425</v>
      </c>
      <c r="J163" s="195" t="s">
        <v>654</v>
      </c>
      <c r="K163" s="196">
        <f t="shared" si="88"/>
        <v>67</v>
      </c>
      <c r="L163" s="197">
        <f t="shared" si="89"/>
        <v>0.18611111111111112</v>
      </c>
      <c r="M163" s="192" t="s">
        <v>591</v>
      </c>
      <c r="N163" s="198">
        <v>42058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20</v>
      </c>
      <c r="B164" s="190">
        <v>42012</v>
      </c>
      <c r="C164" s="190"/>
      <c r="D164" s="191" t="s">
        <v>655</v>
      </c>
      <c r="E164" s="192" t="s">
        <v>593</v>
      </c>
      <c r="F164" s="193">
        <v>360</v>
      </c>
      <c r="G164" s="192" t="s">
        <v>624</v>
      </c>
      <c r="H164" s="192">
        <v>455</v>
      </c>
      <c r="I164" s="194">
        <v>420</v>
      </c>
      <c r="J164" s="195" t="s">
        <v>656</v>
      </c>
      <c r="K164" s="196">
        <f t="shared" si="88"/>
        <v>95</v>
      </c>
      <c r="L164" s="197">
        <f t="shared" si="89"/>
        <v>0.2638888888888889</v>
      </c>
      <c r="M164" s="192" t="s">
        <v>591</v>
      </c>
      <c r="N164" s="198">
        <v>42024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21</v>
      </c>
      <c r="B165" s="190">
        <v>42012</v>
      </c>
      <c r="C165" s="190"/>
      <c r="D165" s="191" t="s">
        <v>657</v>
      </c>
      <c r="E165" s="192" t="s">
        <v>593</v>
      </c>
      <c r="F165" s="193">
        <v>130</v>
      </c>
      <c r="G165" s="192"/>
      <c r="H165" s="192">
        <v>175.5</v>
      </c>
      <c r="I165" s="194">
        <v>165</v>
      </c>
      <c r="J165" s="195" t="s">
        <v>658</v>
      </c>
      <c r="K165" s="196">
        <f t="shared" si="88"/>
        <v>45.5</v>
      </c>
      <c r="L165" s="197">
        <f t="shared" si="89"/>
        <v>0.35</v>
      </c>
      <c r="M165" s="192" t="s">
        <v>591</v>
      </c>
      <c r="N165" s="198">
        <v>43088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22</v>
      </c>
      <c r="B166" s="190">
        <v>42040</v>
      </c>
      <c r="C166" s="190"/>
      <c r="D166" s="191" t="s">
        <v>383</v>
      </c>
      <c r="E166" s="192" t="s">
        <v>623</v>
      </c>
      <c r="F166" s="193">
        <v>98</v>
      </c>
      <c r="G166" s="192"/>
      <c r="H166" s="192">
        <v>120</v>
      </c>
      <c r="I166" s="194">
        <v>120</v>
      </c>
      <c r="J166" s="195" t="s">
        <v>625</v>
      </c>
      <c r="K166" s="196">
        <f t="shared" si="88"/>
        <v>22</v>
      </c>
      <c r="L166" s="197">
        <f t="shared" si="89"/>
        <v>0.22448979591836735</v>
      </c>
      <c r="M166" s="192" t="s">
        <v>591</v>
      </c>
      <c r="N166" s="198">
        <v>42753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23</v>
      </c>
      <c r="B167" s="190">
        <v>42040</v>
      </c>
      <c r="C167" s="190"/>
      <c r="D167" s="191" t="s">
        <v>659</v>
      </c>
      <c r="E167" s="192" t="s">
        <v>623</v>
      </c>
      <c r="F167" s="193">
        <v>196</v>
      </c>
      <c r="G167" s="192"/>
      <c r="H167" s="192">
        <v>262</v>
      </c>
      <c r="I167" s="194">
        <v>255</v>
      </c>
      <c r="J167" s="195" t="s">
        <v>625</v>
      </c>
      <c r="K167" s="196">
        <f t="shared" si="88"/>
        <v>66</v>
      </c>
      <c r="L167" s="197">
        <f t="shared" si="89"/>
        <v>0.33673469387755101</v>
      </c>
      <c r="M167" s="192" t="s">
        <v>591</v>
      </c>
      <c r="N167" s="198">
        <v>42599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9">
        <v>24</v>
      </c>
      <c r="B168" s="200">
        <v>42067</v>
      </c>
      <c r="C168" s="200"/>
      <c r="D168" s="201" t="s">
        <v>382</v>
      </c>
      <c r="E168" s="202" t="s">
        <v>623</v>
      </c>
      <c r="F168" s="203">
        <v>235</v>
      </c>
      <c r="G168" s="203"/>
      <c r="H168" s="204">
        <v>77</v>
      </c>
      <c r="I168" s="204" t="s">
        <v>660</v>
      </c>
      <c r="J168" s="205" t="s">
        <v>661</v>
      </c>
      <c r="K168" s="206">
        <f t="shared" si="88"/>
        <v>-158</v>
      </c>
      <c r="L168" s="207">
        <f t="shared" si="89"/>
        <v>-0.67234042553191486</v>
      </c>
      <c r="M168" s="203" t="s">
        <v>604</v>
      </c>
      <c r="N168" s="200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25</v>
      </c>
      <c r="B169" s="190">
        <v>42067</v>
      </c>
      <c r="C169" s="190"/>
      <c r="D169" s="191" t="s">
        <v>662</v>
      </c>
      <c r="E169" s="192" t="s">
        <v>623</v>
      </c>
      <c r="F169" s="193">
        <v>185</v>
      </c>
      <c r="G169" s="192"/>
      <c r="H169" s="192">
        <v>224</v>
      </c>
      <c r="I169" s="194" t="s">
        <v>663</v>
      </c>
      <c r="J169" s="195" t="s">
        <v>625</v>
      </c>
      <c r="K169" s="196">
        <f t="shared" si="88"/>
        <v>39</v>
      </c>
      <c r="L169" s="197">
        <f t="shared" si="89"/>
        <v>0.21081081081081082</v>
      </c>
      <c r="M169" s="192" t="s">
        <v>591</v>
      </c>
      <c r="N169" s="198">
        <v>42647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9">
        <v>26</v>
      </c>
      <c r="B170" s="200">
        <v>42090</v>
      </c>
      <c r="C170" s="200"/>
      <c r="D170" s="208" t="s">
        <v>664</v>
      </c>
      <c r="E170" s="203" t="s">
        <v>623</v>
      </c>
      <c r="F170" s="203">
        <v>49.5</v>
      </c>
      <c r="G170" s="204"/>
      <c r="H170" s="204">
        <v>15.85</v>
      </c>
      <c r="I170" s="204">
        <v>67</v>
      </c>
      <c r="J170" s="205" t="s">
        <v>665</v>
      </c>
      <c r="K170" s="204">
        <f t="shared" si="88"/>
        <v>-33.65</v>
      </c>
      <c r="L170" s="209">
        <f t="shared" si="89"/>
        <v>-0.67979797979797973</v>
      </c>
      <c r="M170" s="203" t="s">
        <v>604</v>
      </c>
      <c r="N170" s="210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27</v>
      </c>
      <c r="B171" s="190">
        <v>42093</v>
      </c>
      <c r="C171" s="190"/>
      <c r="D171" s="191" t="s">
        <v>666</v>
      </c>
      <c r="E171" s="192" t="s">
        <v>623</v>
      </c>
      <c r="F171" s="193">
        <v>183.5</v>
      </c>
      <c r="G171" s="192"/>
      <c r="H171" s="192">
        <v>219</v>
      </c>
      <c r="I171" s="194">
        <v>218</v>
      </c>
      <c r="J171" s="195" t="s">
        <v>667</v>
      </c>
      <c r="K171" s="196">
        <f t="shared" si="88"/>
        <v>35.5</v>
      </c>
      <c r="L171" s="197">
        <f t="shared" si="89"/>
        <v>0.19346049046321526</v>
      </c>
      <c r="M171" s="192" t="s">
        <v>591</v>
      </c>
      <c r="N171" s="198">
        <v>42103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28</v>
      </c>
      <c r="B172" s="190">
        <v>42114</v>
      </c>
      <c r="C172" s="190"/>
      <c r="D172" s="191" t="s">
        <v>668</v>
      </c>
      <c r="E172" s="192" t="s">
        <v>623</v>
      </c>
      <c r="F172" s="193">
        <f>(227+237)/2</f>
        <v>232</v>
      </c>
      <c r="G172" s="192"/>
      <c r="H172" s="192">
        <v>298</v>
      </c>
      <c r="I172" s="194">
        <v>298</v>
      </c>
      <c r="J172" s="195" t="s">
        <v>625</v>
      </c>
      <c r="K172" s="196">
        <f t="shared" si="88"/>
        <v>66</v>
      </c>
      <c r="L172" s="197">
        <f t="shared" si="89"/>
        <v>0.28448275862068967</v>
      </c>
      <c r="M172" s="192" t="s">
        <v>591</v>
      </c>
      <c r="N172" s="198">
        <v>42823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29</v>
      </c>
      <c r="B173" s="190">
        <v>42128</v>
      </c>
      <c r="C173" s="190"/>
      <c r="D173" s="191" t="s">
        <v>669</v>
      </c>
      <c r="E173" s="192" t="s">
        <v>593</v>
      </c>
      <c r="F173" s="193">
        <v>385</v>
      </c>
      <c r="G173" s="192"/>
      <c r="H173" s="192">
        <f>212.5+331</f>
        <v>543.5</v>
      </c>
      <c r="I173" s="194">
        <v>510</v>
      </c>
      <c r="J173" s="195" t="s">
        <v>670</v>
      </c>
      <c r="K173" s="196">
        <f t="shared" si="88"/>
        <v>158.5</v>
      </c>
      <c r="L173" s="197">
        <f t="shared" si="89"/>
        <v>0.41168831168831171</v>
      </c>
      <c r="M173" s="192" t="s">
        <v>591</v>
      </c>
      <c r="N173" s="198">
        <v>42235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30</v>
      </c>
      <c r="B174" s="190">
        <v>42128</v>
      </c>
      <c r="C174" s="190"/>
      <c r="D174" s="191" t="s">
        <v>671</v>
      </c>
      <c r="E174" s="192" t="s">
        <v>593</v>
      </c>
      <c r="F174" s="193">
        <v>115.5</v>
      </c>
      <c r="G174" s="192"/>
      <c r="H174" s="192">
        <v>146</v>
      </c>
      <c r="I174" s="194">
        <v>142</v>
      </c>
      <c r="J174" s="195" t="s">
        <v>672</v>
      </c>
      <c r="K174" s="196">
        <f t="shared" si="88"/>
        <v>30.5</v>
      </c>
      <c r="L174" s="197">
        <f t="shared" si="89"/>
        <v>0.26406926406926406</v>
      </c>
      <c r="M174" s="192" t="s">
        <v>591</v>
      </c>
      <c r="N174" s="198">
        <v>42202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31</v>
      </c>
      <c r="B175" s="190">
        <v>42151</v>
      </c>
      <c r="C175" s="190"/>
      <c r="D175" s="191" t="s">
        <v>673</v>
      </c>
      <c r="E175" s="192" t="s">
        <v>593</v>
      </c>
      <c r="F175" s="193">
        <v>237.5</v>
      </c>
      <c r="G175" s="192"/>
      <c r="H175" s="192">
        <v>279.5</v>
      </c>
      <c r="I175" s="194">
        <v>278</v>
      </c>
      <c r="J175" s="195" t="s">
        <v>625</v>
      </c>
      <c r="K175" s="196">
        <f t="shared" si="88"/>
        <v>42</v>
      </c>
      <c r="L175" s="197">
        <f t="shared" si="89"/>
        <v>0.17684210526315788</v>
      </c>
      <c r="M175" s="192" t="s">
        <v>591</v>
      </c>
      <c r="N175" s="198">
        <v>42222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32</v>
      </c>
      <c r="B176" s="190">
        <v>42174</v>
      </c>
      <c r="C176" s="190"/>
      <c r="D176" s="191" t="s">
        <v>644</v>
      </c>
      <c r="E176" s="192" t="s">
        <v>623</v>
      </c>
      <c r="F176" s="193">
        <v>340</v>
      </c>
      <c r="G176" s="192"/>
      <c r="H176" s="192">
        <v>448</v>
      </c>
      <c r="I176" s="194">
        <v>448</v>
      </c>
      <c r="J176" s="195" t="s">
        <v>625</v>
      </c>
      <c r="K176" s="196">
        <f t="shared" si="88"/>
        <v>108</v>
      </c>
      <c r="L176" s="197">
        <f t="shared" si="89"/>
        <v>0.31764705882352939</v>
      </c>
      <c r="M176" s="192" t="s">
        <v>591</v>
      </c>
      <c r="N176" s="198">
        <v>43018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33</v>
      </c>
      <c r="B177" s="190">
        <v>42191</v>
      </c>
      <c r="C177" s="190"/>
      <c r="D177" s="191" t="s">
        <v>674</v>
      </c>
      <c r="E177" s="192" t="s">
        <v>623</v>
      </c>
      <c r="F177" s="193">
        <v>390</v>
      </c>
      <c r="G177" s="192"/>
      <c r="H177" s="192">
        <v>460</v>
      </c>
      <c r="I177" s="194">
        <v>460</v>
      </c>
      <c r="J177" s="195" t="s">
        <v>625</v>
      </c>
      <c r="K177" s="196">
        <f t="shared" si="88"/>
        <v>70</v>
      </c>
      <c r="L177" s="197">
        <f t="shared" si="89"/>
        <v>0.17948717948717949</v>
      </c>
      <c r="M177" s="192" t="s">
        <v>591</v>
      </c>
      <c r="N177" s="198">
        <v>42478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9">
        <v>34</v>
      </c>
      <c r="B178" s="200">
        <v>42195</v>
      </c>
      <c r="C178" s="200"/>
      <c r="D178" s="201" t="s">
        <v>675</v>
      </c>
      <c r="E178" s="202" t="s">
        <v>623</v>
      </c>
      <c r="F178" s="203">
        <v>122.5</v>
      </c>
      <c r="G178" s="203"/>
      <c r="H178" s="204">
        <v>61</v>
      </c>
      <c r="I178" s="204">
        <v>172</v>
      </c>
      <c r="J178" s="205" t="s">
        <v>676</v>
      </c>
      <c r="K178" s="206">
        <f t="shared" si="88"/>
        <v>-61.5</v>
      </c>
      <c r="L178" s="207">
        <f t="shared" si="89"/>
        <v>-0.50204081632653064</v>
      </c>
      <c r="M178" s="203" t="s">
        <v>604</v>
      </c>
      <c r="N178" s="200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35</v>
      </c>
      <c r="B179" s="190">
        <v>42219</v>
      </c>
      <c r="C179" s="190"/>
      <c r="D179" s="191" t="s">
        <v>677</v>
      </c>
      <c r="E179" s="192" t="s">
        <v>623</v>
      </c>
      <c r="F179" s="193">
        <v>297.5</v>
      </c>
      <c r="G179" s="192"/>
      <c r="H179" s="192">
        <v>350</v>
      </c>
      <c r="I179" s="194">
        <v>360</v>
      </c>
      <c r="J179" s="195" t="s">
        <v>678</v>
      </c>
      <c r="K179" s="196">
        <f t="shared" si="88"/>
        <v>52.5</v>
      </c>
      <c r="L179" s="197">
        <f t="shared" si="89"/>
        <v>0.17647058823529413</v>
      </c>
      <c r="M179" s="192" t="s">
        <v>591</v>
      </c>
      <c r="N179" s="198">
        <v>42232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36</v>
      </c>
      <c r="B180" s="190">
        <v>42219</v>
      </c>
      <c r="C180" s="190"/>
      <c r="D180" s="191" t="s">
        <v>679</v>
      </c>
      <c r="E180" s="192" t="s">
        <v>623</v>
      </c>
      <c r="F180" s="193">
        <v>115.5</v>
      </c>
      <c r="G180" s="192"/>
      <c r="H180" s="192">
        <v>149</v>
      </c>
      <c r="I180" s="194">
        <v>140</v>
      </c>
      <c r="J180" s="195" t="s">
        <v>680</v>
      </c>
      <c r="K180" s="196">
        <f t="shared" si="88"/>
        <v>33.5</v>
      </c>
      <c r="L180" s="197">
        <f t="shared" si="89"/>
        <v>0.29004329004329005</v>
      </c>
      <c r="M180" s="192" t="s">
        <v>591</v>
      </c>
      <c r="N180" s="198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37</v>
      </c>
      <c r="B181" s="190">
        <v>42251</v>
      </c>
      <c r="C181" s="190"/>
      <c r="D181" s="191" t="s">
        <v>673</v>
      </c>
      <c r="E181" s="192" t="s">
        <v>623</v>
      </c>
      <c r="F181" s="193">
        <v>226</v>
      </c>
      <c r="G181" s="192"/>
      <c r="H181" s="192">
        <v>292</v>
      </c>
      <c r="I181" s="194">
        <v>292</v>
      </c>
      <c r="J181" s="195" t="s">
        <v>681</v>
      </c>
      <c r="K181" s="196">
        <f t="shared" si="88"/>
        <v>66</v>
      </c>
      <c r="L181" s="197">
        <f t="shared" si="89"/>
        <v>0.29203539823008851</v>
      </c>
      <c r="M181" s="192" t="s">
        <v>591</v>
      </c>
      <c r="N181" s="198">
        <v>42286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38</v>
      </c>
      <c r="B182" s="190">
        <v>42254</v>
      </c>
      <c r="C182" s="190"/>
      <c r="D182" s="191" t="s">
        <v>668</v>
      </c>
      <c r="E182" s="192" t="s">
        <v>623</v>
      </c>
      <c r="F182" s="193">
        <v>232.5</v>
      </c>
      <c r="G182" s="192"/>
      <c r="H182" s="192">
        <v>312.5</v>
      </c>
      <c r="I182" s="194">
        <v>310</v>
      </c>
      <c r="J182" s="195" t="s">
        <v>625</v>
      </c>
      <c r="K182" s="196">
        <f t="shared" si="88"/>
        <v>80</v>
      </c>
      <c r="L182" s="197">
        <f t="shared" si="89"/>
        <v>0.34408602150537637</v>
      </c>
      <c r="M182" s="192" t="s">
        <v>591</v>
      </c>
      <c r="N182" s="198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39</v>
      </c>
      <c r="B183" s="190">
        <v>42268</v>
      </c>
      <c r="C183" s="190"/>
      <c r="D183" s="191" t="s">
        <v>682</v>
      </c>
      <c r="E183" s="192" t="s">
        <v>623</v>
      </c>
      <c r="F183" s="193">
        <v>196.5</v>
      </c>
      <c r="G183" s="192"/>
      <c r="H183" s="192">
        <v>238</v>
      </c>
      <c r="I183" s="194">
        <v>238</v>
      </c>
      <c r="J183" s="195" t="s">
        <v>681</v>
      </c>
      <c r="K183" s="196">
        <f t="shared" si="88"/>
        <v>41.5</v>
      </c>
      <c r="L183" s="197">
        <f t="shared" si="89"/>
        <v>0.21119592875318066</v>
      </c>
      <c r="M183" s="192" t="s">
        <v>591</v>
      </c>
      <c r="N183" s="198">
        <v>42291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40</v>
      </c>
      <c r="B184" s="190">
        <v>42271</v>
      </c>
      <c r="C184" s="190"/>
      <c r="D184" s="191" t="s">
        <v>622</v>
      </c>
      <c r="E184" s="192" t="s">
        <v>623</v>
      </c>
      <c r="F184" s="193">
        <v>65</v>
      </c>
      <c r="G184" s="192"/>
      <c r="H184" s="192">
        <v>82</v>
      </c>
      <c r="I184" s="194">
        <v>82</v>
      </c>
      <c r="J184" s="195" t="s">
        <v>681</v>
      </c>
      <c r="K184" s="196">
        <f t="shared" si="88"/>
        <v>17</v>
      </c>
      <c r="L184" s="197">
        <f t="shared" si="89"/>
        <v>0.26153846153846155</v>
      </c>
      <c r="M184" s="192" t="s">
        <v>591</v>
      </c>
      <c r="N184" s="198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41</v>
      </c>
      <c r="B185" s="190">
        <v>42291</v>
      </c>
      <c r="C185" s="190"/>
      <c r="D185" s="191" t="s">
        <v>683</v>
      </c>
      <c r="E185" s="192" t="s">
        <v>623</v>
      </c>
      <c r="F185" s="193">
        <v>144</v>
      </c>
      <c r="G185" s="192"/>
      <c r="H185" s="192">
        <v>182.5</v>
      </c>
      <c r="I185" s="194">
        <v>181</v>
      </c>
      <c r="J185" s="195" t="s">
        <v>681</v>
      </c>
      <c r="K185" s="196">
        <f t="shared" si="88"/>
        <v>38.5</v>
      </c>
      <c r="L185" s="197">
        <f t="shared" si="89"/>
        <v>0.2673611111111111</v>
      </c>
      <c r="M185" s="192" t="s">
        <v>591</v>
      </c>
      <c r="N185" s="198">
        <v>42817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42</v>
      </c>
      <c r="B186" s="190">
        <v>42291</v>
      </c>
      <c r="C186" s="190"/>
      <c r="D186" s="191" t="s">
        <v>684</v>
      </c>
      <c r="E186" s="192" t="s">
        <v>623</v>
      </c>
      <c r="F186" s="193">
        <v>264</v>
      </c>
      <c r="G186" s="192"/>
      <c r="H186" s="192">
        <v>311</v>
      </c>
      <c r="I186" s="194">
        <v>311</v>
      </c>
      <c r="J186" s="195" t="s">
        <v>681</v>
      </c>
      <c r="K186" s="196">
        <f t="shared" si="88"/>
        <v>47</v>
      </c>
      <c r="L186" s="197">
        <f t="shared" si="89"/>
        <v>0.17803030303030304</v>
      </c>
      <c r="M186" s="192" t="s">
        <v>591</v>
      </c>
      <c r="N186" s="198">
        <v>42604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43</v>
      </c>
      <c r="B187" s="190">
        <v>42318</v>
      </c>
      <c r="C187" s="190"/>
      <c r="D187" s="191" t="s">
        <v>685</v>
      </c>
      <c r="E187" s="192" t="s">
        <v>593</v>
      </c>
      <c r="F187" s="193">
        <v>549.5</v>
      </c>
      <c r="G187" s="192"/>
      <c r="H187" s="192">
        <v>630</v>
      </c>
      <c r="I187" s="194">
        <v>630</v>
      </c>
      <c r="J187" s="195" t="s">
        <v>681</v>
      </c>
      <c r="K187" s="196">
        <f t="shared" si="88"/>
        <v>80.5</v>
      </c>
      <c r="L187" s="197">
        <f t="shared" si="89"/>
        <v>0.1464968152866242</v>
      </c>
      <c r="M187" s="192" t="s">
        <v>591</v>
      </c>
      <c r="N187" s="198">
        <v>42419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44</v>
      </c>
      <c r="B188" s="190">
        <v>42342</v>
      </c>
      <c r="C188" s="190"/>
      <c r="D188" s="191" t="s">
        <v>686</v>
      </c>
      <c r="E188" s="192" t="s">
        <v>623</v>
      </c>
      <c r="F188" s="193">
        <v>1027.5</v>
      </c>
      <c r="G188" s="192"/>
      <c r="H188" s="192">
        <v>1315</v>
      </c>
      <c r="I188" s="194">
        <v>1250</v>
      </c>
      <c r="J188" s="195" t="s">
        <v>681</v>
      </c>
      <c r="K188" s="196">
        <f t="shared" si="88"/>
        <v>287.5</v>
      </c>
      <c r="L188" s="197">
        <f t="shared" si="89"/>
        <v>0.27980535279805352</v>
      </c>
      <c r="M188" s="192" t="s">
        <v>591</v>
      </c>
      <c r="N188" s="198">
        <v>43244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45</v>
      </c>
      <c r="B189" s="190">
        <v>42367</v>
      </c>
      <c r="C189" s="190"/>
      <c r="D189" s="191" t="s">
        <v>687</v>
      </c>
      <c r="E189" s="192" t="s">
        <v>623</v>
      </c>
      <c r="F189" s="193">
        <v>465</v>
      </c>
      <c r="G189" s="192"/>
      <c r="H189" s="192">
        <v>540</v>
      </c>
      <c r="I189" s="194">
        <v>540</v>
      </c>
      <c r="J189" s="195" t="s">
        <v>681</v>
      </c>
      <c r="K189" s="196">
        <f t="shared" si="88"/>
        <v>75</v>
      </c>
      <c r="L189" s="197">
        <f t="shared" si="89"/>
        <v>0.16129032258064516</v>
      </c>
      <c r="M189" s="192" t="s">
        <v>591</v>
      </c>
      <c r="N189" s="198">
        <v>42530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46</v>
      </c>
      <c r="B190" s="190">
        <v>42380</v>
      </c>
      <c r="C190" s="190"/>
      <c r="D190" s="191" t="s">
        <v>383</v>
      </c>
      <c r="E190" s="192" t="s">
        <v>593</v>
      </c>
      <c r="F190" s="193">
        <v>81</v>
      </c>
      <c r="G190" s="192"/>
      <c r="H190" s="192">
        <v>110</v>
      </c>
      <c r="I190" s="194">
        <v>110</v>
      </c>
      <c r="J190" s="195" t="s">
        <v>681</v>
      </c>
      <c r="K190" s="196">
        <f t="shared" si="88"/>
        <v>29</v>
      </c>
      <c r="L190" s="197">
        <f t="shared" si="89"/>
        <v>0.35802469135802467</v>
      </c>
      <c r="M190" s="192" t="s">
        <v>591</v>
      </c>
      <c r="N190" s="198">
        <v>42745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47</v>
      </c>
      <c r="B191" s="190">
        <v>42382</v>
      </c>
      <c r="C191" s="190"/>
      <c r="D191" s="191" t="s">
        <v>688</v>
      </c>
      <c r="E191" s="192" t="s">
        <v>593</v>
      </c>
      <c r="F191" s="193">
        <v>417.5</v>
      </c>
      <c r="G191" s="192"/>
      <c r="H191" s="192">
        <v>547</v>
      </c>
      <c r="I191" s="194">
        <v>535</v>
      </c>
      <c r="J191" s="195" t="s">
        <v>681</v>
      </c>
      <c r="K191" s="196">
        <f t="shared" si="88"/>
        <v>129.5</v>
      </c>
      <c r="L191" s="197">
        <f t="shared" si="89"/>
        <v>0.31017964071856285</v>
      </c>
      <c r="M191" s="192" t="s">
        <v>591</v>
      </c>
      <c r="N191" s="198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48</v>
      </c>
      <c r="B192" s="190">
        <v>42408</v>
      </c>
      <c r="C192" s="190"/>
      <c r="D192" s="191" t="s">
        <v>689</v>
      </c>
      <c r="E192" s="192" t="s">
        <v>623</v>
      </c>
      <c r="F192" s="193">
        <v>650</v>
      </c>
      <c r="G192" s="192"/>
      <c r="H192" s="192">
        <v>800</v>
      </c>
      <c r="I192" s="194">
        <v>800</v>
      </c>
      <c r="J192" s="195" t="s">
        <v>681</v>
      </c>
      <c r="K192" s="196">
        <f t="shared" si="88"/>
        <v>150</v>
      </c>
      <c r="L192" s="197">
        <f t="shared" si="89"/>
        <v>0.23076923076923078</v>
      </c>
      <c r="M192" s="192" t="s">
        <v>591</v>
      </c>
      <c r="N192" s="198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49</v>
      </c>
      <c r="B193" s="190">
        <v>42433</v>
      </c>
      <c r="C193" s="190"/>
      <c r="D193" s="191" t="s">
        <v>211</v>
      </c>
      <c r="E193" s="192" t="s">
        <v>623</v>
      </c>
      <c r="F193" s="193">
        <v>437.5</v>
      </c>
      <c r="G193" s="192"/>
      <c r="H193" s="192">
        <v>504.5</v>
      </c>
      <c r="I193" s="194">
        <v>522</v>
      </c>
      <c r="J193" s="195" t="s">
        <v>690</v>
      </c>
      <c r="K193" s="196">
        <f t="shared" si="88"/>
        <v>67</v>
      </c>
      <c r="L193" s="197">
        <f t="shared" si="89"/>
        <v>0.15314285714285714</v>
      </c>
      <c r="M193" s="192" t="s">
        <v>591</v>
      </c>
      <c r="N193" s="198">
        <v>42480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50</v>
      </c>
      <c r="B194" s="190">
        <v>42438</v>
      </c>
      <c r="C194" s="190"/>
      <c r="D194" s="191" t="s">
        <v>691</v>
      </c>
      <c r="E194" s="192" t="s">
        <v>623</v>
      </c>
      <c r="F194" s="193">
        <v>189.5</v>
      </c>
      <c r="G194" s="192"/>
      <c r="H194" s="192">
        <v>218</v>
      </c>
      <c r="I194" s="194">
        <v>218</v>
      </c>
      <c r="J194" s="195" t="s">
        <v>681</v>
      </c>
      <c r="K194" s="196">
        <f t="shared" si="88"/>
        <v>28.5</v>
      </c>
      <c r="L194" s="197">
        <f t="shared" si="89"/>
        <v>0.15039577836411611</v>
      </c>
      <c r="M194" s="192" t="s">
        <v>591</v>
      </c>
      <c r="N194" s="198">
        <v>43034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51</v>
      </c>
      <c r="B195" s="200">
        <v>42471</v>
      </c>
      <c r="C195" s="200"/>
      <c r="D195" s="208" t="s">
        <v>692</v>
      </c>
      <c r="E195" s="203" t="s">
        <v>623</v>
      </c>
      <c r="F195" s="203">
        <v>36.5</v>
      </c>
      <c r="G195" s="204"/>
      <c r="H195" s="204">
        <v>15.85</v>
      </c>
      <c r="I195" s="204">
        <v>60</v>
      </c>
      <c r="J195" s="205" t="s">
        <v>693</v>
      </c>
      <c r="K195" s="206">
        <f t="shared" si="88"/>
        <v>-20.65</v>
      </c>
      <c r="L195" s="207">
        <f t="shared" si="89"/>
        <v>-0.5657534246575342</v>
      </c>
      <c r="M195" s="203" t="s">
        <v>604</v>
      </c>
      <c r="N195" s="211">
        <v>43627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52</v>
      </c>
      <c r="B196" s="190">
        <v>42472</v>
      </c>
      <c r="C196" s="190"/>
      <c r="D196" s="191" t="s">
        <v>694</v>
      </c>
      <c r="E196" s="192" t="s">
        <v>623</v>
      </c>
      <c r="F196" s="193">
        <v>93</v>
      </c>
      <c r="G196" s="192"/>
      <c r="H196" s="192">
        <v>149</v>
      </c>
      <c r="I196" s="194">
        <v>140</v>
      </c>
      <c r="J196" s="195" t="s">
        <v>695</v>
      </c>
      <c r="K196" s="196">
        <f t="shared" si="88"/>
        <v>56</v>
      </c>
      <c r="L196" s="197">
        <f t="shared" si="89"/>
        <v>0.60215053763440862</v>
      </c>
      <c r="M196" s="192" t="s">
        <v>591</v>
      </c>
      <c r="N196" s="198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53</v>
      </c>
      <c r="B197" s="190">
        <v>42472</v>
      </c>
      <c r="C197" s="190"/>
      <c r="D197" s="191" t="s">
        <v>696</v>
      </c>
      <c r="E197" s="192" t="s">
        <v>623</v>
      </c>
      <c r="F197" s="193">
        <v>130</v>
      </c>
      <c r="G197" s="192"/>
      <c r="H197" s="192">
        <v>150</v>
      </c>
      <c r="I197" s="194" t="s">
        <v>697</v>
      </c>
      <c r="J197" s="195" t="s">
        <v>681</v>
      </c>
      <c r="K197" s="196">
        <f t="shared" si="88"/>
        <v>20</v>
      </c>
      <c r="L197" s="197">
        <f t="shared" si="89"/>
        <v>0.15384615384615385</v>
      </c>
      <c r="M197" s="192" t="s">
        <v>591</v>
      </c>
      <c r="N197" s="198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54</v>
      </c>
      <c r="B198" s="190">
        <v>42473</v>
      </c>
      <c r="C198" s="190"/>
      <c r="D198" s="191" t="s">
        <v>698</v>
      </c>
      <c r="E198" s="192" t="s">
        <v>623</v>
      </c>
      <c r="F198" s="193">
        <v>196</v>
      </c>
      <c r="G198" s="192"/>
      <c r="H198" s="192">
        <v>299</v>
      </c>
      <c r="I198" s="194">
        <v>299</v>
      </c>
      <c r="J198" s="195" t="s">
        <v>681</v>
      </c>
      <c r="K198" s="196">
        <v>103</v>
      </c>
      <c r="L198" s="197">
        <v>0.52551020408163296</v>
      </c>
      <c r="M198" s="192" t="s">
        <v>591</v>
      </c>
      <c r="N198" s="198">
        <v>42620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55</v>
      </c>
      <c r="B199" s="190">
        <v>42473</v>
      </c>
      <c r="C199" s="190"/>
      <c r="D199" s="191" t="s">
        <v>699</v>
      </c>
      <c r="E199" s="192" t="s">
        <v>623</v>
      </c>
      <c r="F199" s="193">
        <v>88</v>
      </c>
      <c r="G199" s="192"/>
      <c r="H199" s="192">
        <v>103</v>
      </c>
      <c r="I199" s="194">
        <v>103</v>
      </c>
      <c r="J199" s="195" t="s">
        <v>681</v>
      </c>
      <c r="K199" s="196">
        <v>15</v>
      </c>
      <c r="L199" s="197">
        <v>0.170454545454545</v>
      </c>
      <c r="M199" s="192" t="s">
        <v>591</v>
      </c>
      <c r="N199" s="198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56</v>
      </c>
      <c r="B200" s="190">
        <v>42492</v>
      </c>
      <c r="C200" s="190"/>
      <c r="D200" s="191" t="s">
        <v>700</v>
      </c>
      <c r="E200" s="192" t="s">
        <v>623</v>
      </c>
      <c r="F200" s="193">
        <v>127.5</v>
      </c>
      <c r="G200" s="192"/>
      <c r="H200" s="192">
        <v>148</v>
      </c>
      <c r="I200" s="194" t="s">
        <v>701</v>
      </c>
      <c r="J200" s="195" t="s">
        <v>681</v>
      </c>
      <c r="K200" s="196">
        <f t="shared" ref="K200:K204" si="90">H200-F200</f>
        <v>20.5</v>
      </c>
      <c r="L200" s="197">
        <f t="shared" ref="L200:L204" si="91">K200/F200</f>
        <v>0.16078431372549021</v>
      </c>
      <c r="M200" s="192" t="s">
        <v>591</v>
      </c>
      <c r="N200" s="198">
        <v>42564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57</v>
      </c>
      <c r="B201" s="190">
        <v>42493</v>
      </c>
      <c r="C201" s="190"/>
      <c r="D201" s="191" t="s">
        <v>702</v>
      </c>
      <c r="E201" s="192" t="s">
        <v>623</v>
      </c>
      <c r="F201" s="193">
        <v>675</v>
      </c>
      <c r="G201" s="192"/>
      <c r="H201" s="192">
        <v>815</v>
      </c>
      <c r="I201" s="194" t="s">
        <v>703</v>
      </c>
      <c r="J201" s="195" t="s">
        <v>681</v>
      </c>
      <c r="K201" s="196">
        <f t="shared" si="90"/>
        <v>140</v>
      </c>
      <c r="L201" s="197">
        <f t="shared" si="91"/>
        <v>0.2074074074074074</v>
      </c>
      <c r="M201" s="192" t="s">
        <v>591</v>
      </c>
      <c r="N201" s="198">
        <v>43154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9">
        <v>58</v>
      </c>
      <c r="B202" s="200">
        <v>42522</v>
      </c>
      <c r="C202" s="200"/>
      <c r="D202" s="201" t="s">
        <v>704</v>
      </c>
      <c r="E202" s="202" t="s">
        <v>623</v>
      </c>
      <c r="F202" s="203">
        <v>500</v>
      </c>
      <c r="G202" s="203"/>
      <c r="H202" s="204">
        <v>232.5</v>
      </c>
      <c r="I202" s="204" t="s">
        <v>705</v>
      </c>
      <c r="J202" s="205" t="s">
        <v>706</v>
      </c>
      <c r="K202" s="206">
        <f t="shared" si="90"/>
        <v>-267.5</v>
      </c>
      <c r="L202" s="207">
        <f t="shared" si="91"/>
        <v>-0.53500000000000003</v>
      </c>
      <c r="M202" s="203" t="s">
        <v>604</v>
      </c>
      <c r="N202" s="200">
        <v>43735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59</v>
      </c>
      <c r="B203" s="190">
        <v>42527</v>
      </c>
      <c r="C203" s="190"/>
      <c r="D203" s="191" t="s">
        <v>542</v>
      </c>
      <c r="E203" s="192" t="s">
        <v>623</v>
      </c>
      <c r="F203" s="193">
        <v>110</v>
      </c>
      <c r="G203" s="192"/>
      <c r="H203" s="192">
        <v>126.5</v>
      </c>
      <c r="I203" s="194">
        <v>125</v>
      </c>
      <c r="J203" s="195" t="s">
        <v>632</v>
      </c>
      <c r="K203" s="196">
        <f t="shared" si="90"/>
        <v>16.5</v>
      </c>
      <c r="L203" s="197">
        <f t="shared" si="91"/>
        <v>0.15</v>
      </c>
      <c r="M203" s="192" t="s">
        <v>591</v>
      </c>
      <c r="N203" s="198">
        <v>42552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60</v>
      </c>
      <c r="B204" s="190">
        <v>42538</v>
      </c>
      <c r="C204" s="190"/>
      <c r="D204" s="191" t="s">
        <v>707</v>
      </c>
      <c r="E204" s="192" t="s">
        <v>623</v>
      </c>
      <c r="F204" s="193">
        <v>44</v>
      </c>
      <c r="G204" s="192"/>
      <c r="H204" s="192">
        <v>69.5</v>
      </c>
      <c r="I204" s="194">
        <v>69.5</v>
      </c>
      <c r="J204" s="195" t="s">
        <v>708</v>
      </c>
      <c r="K204" s="196">
        <f t="shared" si="90"/>
        <v>25.5</v>
      </c>
      <c r="L204" s="197">
        <f t="shared" si="91"/>
        <v>0.57954545454545459</v>
      </c>
      <c r="M204" s="192" t="s">
        <v>591</v>
      </c>
      <c r="N204" s="198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61</v>
      </c>
      <c r="B205" s="190">
        <v>42549</v>
      </c>
      <c r="C205" s="190"/>
      <c r="D205" s="191" t="s">
        <v>709</v>
      </c>
      <c r="E205" s="192" t="s">
        <v>623</v>
      </c>
      <c r="F205" s="193">
        <v>262.5</v>
      </c>
      <c r="G205" s="192"/>
      <c r="H205" s="192">
        <v>340</v>
      </c>
      <c r="I205" s="194">
        <v>333</v>
      </c>
      <c r="J205" s="195" t="s">
        <v>710</v>
      </c>
      <c r="K205" s="196">
        <v>77.5</v>
      </c>
      <c r="L205" s="197">
        <v>0.29523809523809502</v>
      </c>
      <c r="M205" s="192" t="s">
        <v>591</v>
      </c>
      <c r="N205" s="198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62</v>
      </c>
      <c r="B206" s="190">
        <v>42549</v>
      </c>
      <c r="C206" s="190"/>
      <c r="D206" s="191" t="s">
        <v>711</v>
      </c>
      <c r="E206" s="192" t="s">
        <v>623</v>
      </c>
      <c r="F206" s="193">
        <v>840</v>
      </c>
      <c r="G206" s="192"/>
      <c r="H206" s="192">
        <v>1230</v>
      </c>
      <c r="I206" s="194">
        <v>1230</v>
      </c>
      <c r="J206" s="195" t="s">
        <v>681</v>
      </c>
      <c r="K206" s="196">
        <v>390</v>
      </c>
      <c r="L206" s="197">
        <v>0.46428571428571402</v>
      </c>
      <c r="M206" s="192" t="s">
        <v>591</v>
      </c>
      <c r="N206" s="198">
        <v>42649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2">
        <v>63</v>
      </c>
      <c r="B207" s="213">
        <v>42556</v>
      </c>
      <c r="C207" s="213"/>
      <c r="D207" s="214" t="s">
        <v>712</v>
      </c>
      <c r="E207" s="215" t="s">
        <v>623</v>
      </c>
      <c r="F207" s="215">
        <v>395</v>
      </c>
      <c r="G207" s="216"/>
      <c r="H207" s="216">
        <f>(468.5+342.5)/2</f>
        <v>405.5</v>
      </c>
      <c r="I207" s="216">
        <v>510</v>
      </c>
      <c r="J207" s="217" t="s">
        <v>713</v>
      </c>
      <c r="K207" s="218">
        <f t="shared" ref="K207:K213" si="92">H207-F207</f>
        <v>10.5</v>
      </c>
      <c r="L207" s="219">
        <f t="shared" ref="L207:L213" si="93">K207/F207</f>
        <v>2.6582278481012658E-2</v>
      </c>
      <c r="M207" s="215" t="s">
        <v>714</v>
      </c>
      <c r="N207" s="213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64</v>
      </c>
      <c r="B208" s="200">
        <v>42584</v>
      </c>
      <c r="C208" s="200"/>
      <c r="D208" s="201" t="s">
        <v>715</v>
      </c>
      <c r="E208" s="202" t="s">
        <v>593</v>
      </c>
      <c r="F208" s="203">
        <f>169.5-12.8</f>
        <v>156.69999999999999</v>
      </c>
      <c r="G208" s="203"/>
      <c r="H208" s="204">
        <v>77</v>
      </c>
      <c r="I208" s="204" t="s">
        <v>716</v>
      </c>
      <c r="J208" s="205" t="s">
        <v>717</v>
      </c>
      <c r="K208" s="206">
        <f t="shared" si="92"/>
        <v>-79.699999999999989</v>
      </c>
      <c r="L208" s="207">
        <f t="shared" si="93"/>
        <v>-0.50861518825781749</v>
      </c>
      <c r="M208" s="203" t="s">
        <v>604</v>
      </c>
      <c r="N208" s="200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9">
        <v>65</v>
      </c>
      <c r="B209" s="200">
        <v>42586</v>
      </c>
      <c r="C209" s="200"/>
      <c r="D209" s="201" t="s">
        <v>718</v>
      </c>
      <c r="E209" s="202" t="s">
        <v>623</v>
      </c>
      <c r="F209" s="203">
        <v>400</v>
      </c>
      <c r="G209" s="203"/>
      <c r="H209" s="204">
        <v>305</v>
      </c>
      <c r="I209" s="204">
        <v>475</v>
      </c>
      <c r="J209" s="205" t="s">
        <v>719</v>
      </c>
      <c r="K209" s="206">
        <f t="shared" si="92"/>
        <v>-95</v>
      </c>
      <c r="L209" s="207">
        <f t="shared" si="93"/>
        <v>-0.23749999999999999</v>
      </c>
      <c r="M209" s="203" t="s">
        <v>604</v>
      </c>
      <c r="N209" s="200">
        <v>43606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66</v>
      </c>
      <c r="B210" s="190">
        <v>42593</v>
      </c>
      <c r="C210" s="190"/>
      <c r="D210" s="191" t="s">
        <v>720</v>
      </c>
      <c r="E210" s="192" t="s">
        <v>623</v>
      </c>
      <c r="F210" s="193">
        <v>86.5</v>
      </c>
      <c r="G210" s="192"/>
      <c r="H210" s="192">
        <v>130</v>
      </c>
      <c r="I210" s="194">
        <v>130</v>
      </c>
      <c r="J210" s="195" t="s">
        <v>721</v>
      </c>
      <c r="K210" s="196">
        <f t="shared" si="92"/>
        <v>43.5</v>
      </c>
      <c r="L210" s="197">
        <f t="shared" si="93"/>
        <v>0.50289017341040465</v>
      </c>
      <c r="M210" s="192" t="s">
        <v>591</v>
      </c>
      <c r="N210" s="198">
        <v>43091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9">
        <v>67</v>
      </c>
      <c r="B211" s="200">
        <v>42600</v>
      </c>
      <c r="C211" s="200"/>
      <c r="D211" s="201" t="s">
        <v>110</v>
      </c>
      <c r="E211" s="202" t="s">
        <v>623</v>
      </c>
      <c r="F211" s="203">
        <v>133.5</v>
      </c>
      <c r="G211" s="203"/>
      <c r="H211" s="204">
        <v>126.5</v>
      </c>
      <c r="I211" s="204">
        <v>178</v>
      </c>
      <c r="J211" s="205" t="s">
        <v>722</v>
      </c>
      <c r="K211" s="206">
        <f t="shared" si="92"/>
        <v>-7</v>
      </c>
      <c r="L211" s="207">
        <f t="shared" si="93"/>
        <v>-5.2434456928838954E-2</v>
      </c>
      <c r="M211" s="203" t="s">
        <v>604</v>
      </c>
      <c r="N211" s="200">
        <v>42615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68</v>
      </c>
      <c r="B212" s="190">
        <v>42613</v>
      </c>
      <c r="C212" s="190"/>
      <c r="D212" s="191" t="s">
        <v>723</v>
      </c>
      <c r="E212" s="192" t="s">
        <v>623</v>
      </c>
      <c r="F212" s="193">
        <v>560</v>
      </c>
      <c r="G212" s="192"/>
      <c r="H212" s="192">
        <v>725</v>
      </c>
      <c r="I212" s="194">
        <v>725</v>
      </c>
      <c r="J212" s="195" t="s">
        <v>625</v>
      </c>
      <c r="K212" s="196">
        <f t="shared" si="92"/>
        <v>165</v>
      </c>
      <c r="L212" s="197">
        <f t="shared" si="93"/>
        <v>0.29464285714285715</v>
      </c>
      <c r="M212" s="192" t="s">
        <v>591</v>
      </c>
      <c r="N212" s="198">
        <v>42456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69</v>
      </c>
      <c r="B213" s="190">
        <v>42614</v>
      </c>
      <c r="C213" s="190"/>
      <c r="D213" s="191" t="s">
        <v>724</v>
      </c>
      <c r="E213" s="192" t="s">
        <v>623</v>
      </c>
      <c r="F213" s="193">
        <v>160.5</v>
      </c>
      <c r="G213" s="192"/>
      <c r="H213" s="192">
        <v>210</v>
      </c>
      <c r="I213" s="194">
        <v>210</v>
      </c>
      <c r="J213" s="195" t="s">
        <v>625</v>
      </c>
      <c r="K213" s="196">
        <f t="shared" si="92"/>
        <v>49.5</v>
      </c>
      <c r="L213" s="197">
        <f t="shared" si="93"/>
        <v>0.30841121495327101</v>
      </c>
      <c r="M213" s="192" t="s">
        <v>591</v>
      </c>
      <c r="N213" s="198">
        <v>42871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70</v>
      </c>
      <c r="B214" s="190">
        <v>42646</v>
      </c>
      <c r="C214" s="190"/>
      <c r="D214" s="191" t="s">
        <v>397</v>
      </c>
      <c r="E214" s="192" t="s">
        <v>623</v>
      </c>
      <c r="F214" s="193">
        <v>430</v>
      </c>
      <c r="G214" s="192"/>
      <c r="H214" s="192">
        <v>596</v>
      </c>
      <c r="I214" s="194">
        <v>575</v>
      </c>
      <c r="J214" s="195" t="s">
        <v>725</v>
      </c>
      <c r="K214" s="196">
        <v>166</v>
      </c>
      <c r="L214" s="197">
        <v>0.38604651162790699</v>
      </c>
      <c r="M214" s="192" t="s">
        <v>591</v>
      </c>
      <c r="N214" s="198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71</v>
      </c>
      <c r="B215" s="190">
        <v>42657</v>
      </c>
      <c r="C215" s="190"/>
      <c r="D215" s="191" t="s">
        <v>726</v>
      </c>
      <c r="E215" s="192" t="s">
        <v>623</v>
      </c>
      <c r="F215" s="193">
        <v>280</v>
      </c>
      <c r="G215" s="192"/>
      <c r="H215" s="192">
        <v>345</v>
      </c>
      <c r="I215" s="194">
        <v>345</v>
      </c>
      <c r="J215" s="195" t="s">
        <v>625</v>
      </c>
      <c r="K215" s="196">
        <f t="shared" ref="K215:K220" si="94">H215-F215</f>
        <v>65</v>
      </c>
      <c r="L215" s="197">
        <f t="shared" ref="L215:L216" si="95">K215/F215</f>
        <v>0.23214285714285715</v>
      </c>
      <c r="M215" s="192" t="s">
        <v>591</v>
      </c>
      <c r="N215" s="198">
        <v>42814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72</v>
      </c>
      <c r="B216" s="190">
        <v>42657</v>
      </c>
      <c r="C216" s="190"/>
      <c r="D216" s="191" t="s">
        <v>727</v>
      </c>
      <c r="E216" s="192" t="s">
        <v>623</v>
      </c>
      <c r="F216" s="193">
        <v>245</v>
      </c>
      <c r="G216" s="192"/>
      <c r="H216" s="192">
        <v>325.5</v>
      </c>
      <c r="I216" s="194">
        <v>330</v>
      </c>
      <c r="J216" s="195" t="s">
        <v>728</v>
      </c>
      <c r="K216" s="196">
        <f t="shared" si="94"/>
        <v>80.5</v>
      </c>
      <c r="L216" s="197">
        <f t="shared" si="95"/>
        <v>0.32857142857142857</v>
      </c>
      <c r="M216" s="192" t="s">
        <v>591</v>
      </c>
      <c r="N216" s="198">
        <v>42769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73</v>
      </c>
      <c r="B217" s="190">
        <v>42660</v>
      </c>
      <c r="C217" s="190"/>
      <c r="D217" s="191" t="s">
        <v>347</v>
      </c>
      <c r="E217" s="192" t="s">
        <v>623</v>
      </c>
      <c r="F217" s="193">
        <v>125</v>
      </c>
      <c r="G217" s="192"/>
      <c r="H217" s="192">
        <v>160</v>
      </c>
      <c r="I217" s="194">
        <v>160</v>
      </c>
      <c r="J217" s="195" t="s">
        <v>681</v>
      </c>
      <c r="K217" s="196">
        <f t="shared" si="94"/>
        <v>35</v>
      </c>
      <c r="L217" s="197">
        <v>0.28000000000000003</v>
      </c>
      <c r="M217" s="192" t="s">
        <v>591</v>
      </c>
      <c r="N217" s="198">
        <v>42803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74</v>
      </c>
      <c r="B218" s="190">
        <v>42660</v>
      </c>
      <c r="C218" s="190"/>
      <c r="D218" s="191" t="s">
        <v>470</v>
      </c>
      <c r="E218" s="192" t="s">
        <v>623</v>
      </c>
      <c r="F218" s="193">
        <v>114</v>
      </c>
      <c r="G218" s="192"/>
      <c r="H218" s="192">
        <v>145</v>
      </c>
      <c r="I218" s="194">
        <v>145</v>
      </c>
      <c r="J218" s="195" t="s">
        <v>681</v>
      </c>
      <c r="K218" s="196">
        <f t="shared" si="94"/>
        <v>31</v>
      </c>
      <c r="L218" s="197">
        <f t="shared" ref="L218:L220" si="96">K218/F218</f>
        <v>0.27192982456140352</v>
      </c>
      <c r="M218" s="192" t="s">
        <v>591</v>
      </c>
      <c r="N218" s="198">
        <v>42859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75</v>
      </c>
      <c r="B219" s="190">
        <v>42660</v>
      </c>
      <c r="C219" s="190"/>
      <c r="D219" s="191" t="s">
        <v>729</v>
      </c>
      <c r="E219" s="192" t="s">
        <v>623</v>
      </c>
      <c r="F219" s="193">
        <v>212</v>
      </c>
      <c r="G219" s="192"/>
      <c r="H219" s="192">
        <v>280</v>
      </c>
      <c r="I219" s="194">
        <v>276</v>
      </c>
      <c r="J219" s="195" t="s">
        <v>730</v>
      </c>
      <c r="K219" s="196">
        <f t="shared" si="94"/>
        <v>68</v>
      </c>
      <c r="L219" s="197">
        <f t="shared" si="96"/>
        <v>0.32075471698113206</v>
      </c>
      <c r="M219" s="192" t="s">
        <v>591</v>
      </c>
      <c r="N219" s="198">
        <v>42858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76</v>
      </c>
      <c r="B220" s="190">
        <v>42678</v>
      </c>
      <c r="C220" s="190"/>
      <c r="D220" s="191" t="s">
        <v>458</v>
      </c>
      <c r="E220" s="192" t="s">
        <v>623</v>
      </c>
      <c r="F220" s="193">
        <v>155</v>
      </c>
      <c r="G220" s="192"/>
      <c r="H220" s="192">
        <v>210</v>
      </c>
      <c r="I220" s="194">
        <v>210</v>
      </c>
      <c r="J220" s="195" t="s">
        <v>731</v>
      </c>
      <c r="K220" s="196">
        <f t="shared" si="94"/>
        <v>55</v>
      </c>
      <c r="L220" s="197">
        <f t="shared" si="96"/>
        <v>0.35483870967741937</v>
      </c>
      <c r="M220" s="192" t="s">
        <v>591</v>
      </c>
      <c r="N220" s="198">
        <v>42944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9">
        <v>77</v>
      </c>
      <c r="B221" s="200">
        <v>42710</v>
      </c>
      <c r="C221" s="200"/>
      <c r="D221" s="201" t="s">
        <v>732</v>
      </c>
      <c r="E221" s="202" t="s">
        <v>623</v>
      </c>
      <c r="F221" s="203">
        <v>150.5</v>
      </c>
      <c r="G221" s="203"/>
      <c r="H221" s="204">
        <v>72.5</v>
      </c>
      <c r="I221" s="204">
        <v>174</v>
      </c>
      <c r="J221" s="205" t="s">
        <v>733</v>
      </c>
      <c r="K221" s="206">
        <v>-78</v>
      </c>
      <c r="L221" s="207">
        <v>-0.51827242524916906</v>
      </c>
      <c r="M221" s="203" t="s">
        <v>604</v>
      </c>
      <c r="N221" s="200">
        <v>43333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78</v>
      </c>
      <c r="B222" s="190">
        <v>42712</v>
      </c>
      <c r="C222" s="190"/>
      <c r="D222" s="191" t="s">
        <v>734</v>
      </c>
      <c r="E222" s="192" t="s">
        <v>623</v>
      </c>
      <c r="F222" s="193">
        <v>380</v>
      </c>
      <c r="G222" s="192"/>
      <c r="H222" s="192">
        <v>478</v>
      </c>
      <c r="I222" s="194">
        <v>468</v>
      </c>
      <c r="J222" s="195" t="s">
        <v>681</v>
      </c>
      <c r="K222" s="196">
        <f t="shared" ref="K222:K224" si="97">H222-F222</f>
        <v>98</v>
      </c>
      <c r="L222" s="197">
        <f t="shared" ref="L222:L224" si="98">K222/F222</f>
        <v>0.25789473684210529</v>
      </c>
      <c r="M222" s="192" t="s">
        <v>591</v>
      </c>
      <c r="N222" s="198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79</v>
      </c>
      <c r="B223" s="190">
        <v>42734</v>
      </c>
      <c r="C223" s="190"/>
      <c r="D223" s="191" t="s">
        <v>109</v>
      </c>
      <c r="E223" s="192" t="s">
        <v>623</v>
      </c>
      <c r="F223" s="193">
        <v>305</v>
      </c>
      <c r="G223" s="192"/>
      <c r="H223" s="192">
        <v>375</v>
      </c>
      <c r="I223" s="194">
        <v>375</v>
      </c>
      <c r="J223" s="195" t="s">
        <v>681</v>
      </c>
      <c r="K223" s="196">
        <f t="shared" si="97"/>
        <v>70</v>
      </c>
      <c r="L223" s="197">
        <f t="shared" si="98"/>
        <v>0.22950819672131148</v>
      </c>
      <c r="M223" s="192" t="s">
        <v>591</v>
      </c>
      <c r="N223" s="198">
        <v>42768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80</v>
      </c>
      <c r="B224" s="190">
        <v>42739</v>
      </c>
      <c r="C224" s="190"/>
      <c r="D224" s="191" t="s">
        <v>95</v>
      </c>
      <c r="E224" s="192" t="s">
        <v>623</v>
      </c>
      <c r="F224" s="193">
        <v>99.5</v>
      </c>
      <c r="G224" s="192"/>
      <c r="H224" s="192">
        <v>158</v>
      </c>
      <c r="I224" s="194">
        <v>158</v>
      </c>
      <c r="J224" s="195" t="s">
        <v>681</v>
      </c>
      <c r="K224" s="196">
        <f t="shared" si="97"/>
        <v>58.5</v>
      </c>
      <c r="L224" s="197">
        <f t="shared" si="98"/>
        <v>0.5879396984924623</v>
      </c>
      <c r="M224" s="192" t="s">
        <v>591</v>
      </c>
      <c r="N224" s="198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81</v>
      </c>
      <c r="B225" s="190">
        <v>42739</v>
      </c>
      <c r="C225" s="190"/>
      <c r="D225" s="191" t="s">
        <v>95</v>
      </c>
      <c r="E225" s="192" t="s">
        <v>623</v>
      </c>
      <c r="F225" s="193">
        <v>99.5</v>
      </c>
      <c r="G225" s="192"/>
      <c r="H225" s="192">
        <v>158</v>
      </c>
      <c r="I225" s="194">
        <v>158</v>
      </c>
      <c r="J225" s="195" t="s">
        <v>681</v>
      </c>
      <c r="K225" s="196">
        <v>58.5</v>
      </c>
      <c r="L225" s="197">
        <v>0.58793969849246197</v>
      </c>
      <c r="M225" s="192" t="s">
        <v>591</v>
      </c>
      <c r="N225" s="198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82</v>
      </c>
      <c r="B226" s="190">
        <v>42786</v>
      </c>
      <c r="C226" s="190"/>
      <c r="D226" s="191" t="s">
        <v>186</v>
      </c>
      <c r="E226" s="192" t="s">
        <v>623</v>
      </c>
      <c r="F226" s="193">
        <v>140.5</v>
      </c>
      <c r="G226" s="192"/>
      <c r="H226" s="192">
        <v>220</v>
      </c>
      <c r="I226" s="194">
        <v>220</v>
      </c>
      <c r="J226" s="195" t="s">
        <v>681</v>
      </c>
      <c r="K226" s="196">
        <f>H226-F226</f>
        <v>79.5</v>
      </c>
      <c r="L226" s="197">
        <f>K226/F226</f>
        <v>0.5658362989323843</v>
      </c>
      <c r="M226" s="192" t="s">
        <v>591</v>
      </c>
      <c r="N226" s="198">
        <v>42864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83</v>
      </c>
      <c r="B227" s="190">
        <v>42786</v>
      </c>
      <c r="C227" s="190"/>
      <c r="D227" s="191" t="s">
        <v>735</v>
      </c>
      <c r="E227" s="192" t="s">
        <v>623</v>
      </c>
      <c r="F227" s="193">
        <v>202.5</v>
      </c>
      <c r="G227" s="192"/>
      <c r="H227" s="192">
        <v>234</v>
      </c>
      <c r="I227" s="194">
        <v>234</v>
      </c>
      <c r="J227" s="195" t="s">
        <v>681</v>
      </c>
      <c r="K227" s="196">
        <v>31.5</v>
      </c>
      <c r="L227" s="197">
        <v>0.155555555555556</v>
      </c>
      <c r="M227" s="192" t="s">
        <v>591</v>
      </c>
      <c r="N227" s="198">
        <v>42836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84</v>
      </c>
      <c r="B228" s="190">
        <v>42818</v>
      </c>
      <c r="C228" s="190"/>
      <c r="D228" s="191" t="s">
        <v>736</v>
      </c>
      <c r="E228" s="192" t="s">
        <v>623</v>
      </c>
      <c r="F228" s="193">
        <v>300.5</v>
      </c>
      <c r="G228" s="192"/>
      <c r="H228" s="192">
        <v>417.5</v>
      </c>
      <c r="I228" s="194">
        <v>420</v>
      </c>
      <c r="J228" s="195" t="s">
        <v>737</v>
      </c>
      <c r="K228" s="196">
        <f>H228-F228</f>
        <v>117</v>
      </c>
      <c r="L228" s="197">
        <f>K228/F228</f>
        <v>0.38935108153078202</v>
      </c>
      <c r="M228" s="192" t="s">
        <v>591</v>
      </c>
      <c r="N228" s="198">
        <v>43070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85</v>
      </c>
      <c r="B229" s="190">
        <v>42818</v>
      </c>
      <c r="C229" s="190"/>
      <c r="D229" s="191" t="s">
        <v>711</v>
      </c>
      <c r="E229" s="192" t="s">
        <v>623</v>
      </c>
      <c r="F229" s="193">
        <v>850</v>
      </c>
      <c r="G229" s="192"/>
      <c r="H229" s="192">
        <v>1042.5</v>
      </c>
      <c r="I229" s="194">
        <v>1023</v>
      </c>
      <c r="J229" s="195" t="s">
        <v>738</v>
      </c>
      <c r="K229" s="196">
        <v>192.5</v>
      </c>
      <c r="L229" s="197">
        <v>0.22647058823529401</v>
      </c>
      <c r="M229" s="192" t="s">
        <v>591</v>
      </c>
      <c r="N229" s="198">
        <v>42830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86</v>
      </c>
      <c r="B230" s="190">
        <v>42830</v>
      </c>
      <c r="C230" s="190"/>
      <c r="D230" s="191" t="s">
        <v>489</v>
      </c>
      <c r="E230" s="192" t="s">
        <v>623</v>
      </c>
      <c r="F230" s="193">
        <v>785</v>
      </c>
      <c r="G230" s="192"/>
      <c r="H230" s="192">
        <v>930</v>
      </c>
      <c r="I230" s="194">
        <v>920</v>
      </c>
      <c r="J230" s="195" t="s">
        <v>739</v>
      </c>
      <c r="K230" s="196">
        <f>H230-F230</f>
        <v>145</v>
      </c>
      <c r="L230" s="197">
        <f>K230/F230</f>
        <v>0.18471337579617833</v>
      </c>
      <c r="M230" s="192" t="s">
        <v>591</v>
      </c>
      <c r="N230" s="198">
        <v>42976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9">
        <v>87</v>
      </c>
      <c r="B231" s="200">
        <v>42831</v>
      </c>
      <c r="C231" s="200"/>
      <c r="D231" s="201" t="s">
        <v>740</v>
      </c>
      <c r="E231" s="202" t="s">
        <v>623</v>
      </c>
      <c r="F231" s="203">
        <v>40</v>
      </c>
      <c r="G231" s="203"/>
      <c r="H231" s="204">
        <v>13.1</v>
      </c>
      <c r="I231" s="204">
        <v>60</v>
      </c>
      <c r="J231" s="205" t="s">
        <v>741</v>
      </c>
      <c r="K231" s="206">
        <v>-26.9</v>
      </c>
      <c r="L231" s="207">
        <v>-0.67249999999999999</v>
      </c>
      <c r="M231" s="203" t="s">
        <v>604</v>
      </c>
      <c r="N231" s="200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88</v>
      </c>
      <c r="B232" s="190">
        <v>42837</v>
      </c>
      <c r="C232" s="190"/>
      <c r="D232" s="191" t="s">
        <v>94</v>
      </c>
      <c r="E232" s="192" t="s">
        <v>623</v>
      </c>
      <c r="F232" s="193">
        <v>289.5</v>
      </c>
      <c r="G232" s="192"/>
      <c r="H232" s="192">
        <v>354</v>
      </c>
      <c r="I232" s="194">
        <v>360</v>
      </c>
      <c r="J232" s="195" t="s">
        <v>742</v>
      </c>
      <c r="K232" s="196">
        <f t="shared" ref="K232:K240" si="99">H232-F232</f>
        <v>64.5</v>
      </c>
      <c r="L232" s="197">
        <f t="shared" ref="L232:L240" si="100">K232/F232</f>
        <v>0.22279792746113988</v>
      </c>
      <c r="M232" s="192" t="s">
        <v>591</v>
      </c>
      <c r="N232" s="198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89</v>
      </c>
      <c r="B233" s="190">
        <v>42845</v>
      </c>
      <c r="C233" s="190"/>
      <c r="D233" s="191" t="s">
        <v>428</v>
      </c>
      <c r="E233" s="192" t="s">
        <v>623</v>
      </c>
      <c r="F233" s="193">
        <v>700</v>
      </c>
      <c r="G233" s="192"/>
      <c r="H233" s="192">
        <v>840</v>
      </c>
      <c r="I233" s="194">
        <v>840</v>
      </c>
      <c r="J233" s="195" t="s">
        <v>743</v>
      </c>
      <c r="K233" s="196">
        <f t="shared" si="99"/>
        <v>140</v>
      </c>
      <c r="L233" s="197">
        <f t="shared" si="100"/>
        <v>0.2</v>
      </c>
      <c r="M233" s="192" t="s">
        <v>591</v>
      </c>
      <c r="N233" s="198">
        <v>42893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90</v>
      </c>
      <c r="B234" s="190">
        <v>42887</v>
      </c>
      <c r="C234" s="190"/>
      <c r="D234" s="191" t="s">
        <v>744</v>
      </c>
      <c r="E234" s="192" t="s">
        <v>623</v>
      </c>
      <c r="F234" s="193">
        <v>130</v>
      </c>
      <c r="G234" s="192"/>
      <c r="H234" s="192">
        <v>144.25</v>
      </c>
      <c r="I234" s="194">
        <v>170</v>
      </c>
      <c r="J234" s="195" t="s">
        <v>745</v>
      </c>
      <c r="K234" s="196">
        <f t="shared" si="99"/>
        <v>14.25</v>
      </c>
      <c r="L234" s="197">
        <f t="shared" si="100"/>
        <v>0.10961538461538461</v>
      </c>
      <c r="M234" s="192" t="s">
        <v>591</v>
      </c>
      <c r="N234" s="198">
        <v>43675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91</v>
      </c>
      <c r="B235" s="190">
        <v>42901</v>
      </c>
      <c r="C235" s="190"/>
      <c r="D235" s="191" t="s">
        <v>746</v>
      </c>
      <c r="E235" s="192" t="s">
        <v>623</v>
      </c>
      <c r="F235" s="193">
        <v>214.5</v>
      </c>
      <c r="G235" s="192"/>
      <c r="H235" s="192">
        <v>262</v>
      </c>
      <c r="I235" s="194">
        <v>262</v>
      </c>
      <c r="J235" s="195" t="s">
        <v>747</v>
      </c>
      <c r="K235" s="196">
        <f t="shared" si="99"/>
        <v>47.5</v>
      </c>
      <c r="L235" s="197">
        <f t="shared" si="100"/>
        <v>0.22144522144522144</v>
      </c>
      <c r="M235" s="192" t="s">
        <v>591</v>
      </c>
      <c r="N235" s="198">
        <v>42977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92</v>
      </c>
      <c r="B236" s="221">
        <v>42933</v>
      </c>
      <c r="C236" s="221"/>
      <c r="D236" s="222" t="s">
        <v>748</v>
      </c>
      <c r="E236" s="223" t="s">
        <v>623</v>
      </c>
      <c r="F236" s="224">
        <v>370</v>
      </c>
      <c r="G236" s="223"/>
      <c r="H236" s="223">
        <v>447.5</v>
      </c>
      <c r="I236" s="225">
        <v>450</v>
      </c>
      <c r="J236" s="226" t="s">
        <v>681</v>
      </c>
      <c r="K236" s="196">
        <f t="shared" si="99"/>
        <v>77.5</v>
      </c>
      <c r="L236" s="227">
        <f t="shared" si="100"/>
        <v>0.20945945945945946</v>
      </c>
      <c r="M236" s="223" t="s">
        <v>591</v>
      </c>
      <c r="N236" s="228">
        <v>43035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93</v>
      </c>
      <c r="B237" s="221">
        <v>42943</v>
      </c>
      <c r="C237" s="221"/>
      <c r="D237" s="222" t="s">
        <v>184</v>
      </c>
      <c r="E237" s="223" t="s">
        <v>623</v>
      </c>
      <c r="F237" s="224">
        <v>657.5</v>
      </c>
      <c r="G237" s="223"/>
      <c r="H237" s="223">
        <v>825</v>
      </c>
      <c r="I237" s="225">
        <v>820</v>
      </c>
      <c r="J237" s="226" t="s">
        <v>681</v>
      </c>
      <c r="K237" s="196">
        <f t="shared" si="99"/>
        <v>167.5</v>
      </c>
      <c r="L237" s="227">
        <f t="shared" si="100"/>
        <v>0.25475285171102663</v>
      </c>
      <c r="M237" s="223" t="s">
        <v>591</v>
      </c>
      <c r="N237" s="228">
        <v>43090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94</v>
      </c>
      <c r="B238" s="190">
        <v>42964</v>
      </c>
      <c r="C238" s="190"/>
      <c r="D238" s="191" t="s">
        <v>363</v>
      </c>
      <c r="E238" s="192" t="s">
        <v>623</v>
      </c>
      <c r="F238" s="193">
        <v>605</v>
      </c>
      <c r="G238" s="192"/>
      <c r="H238" s="192">
        <v>750</v>
      </c>
      <c r="I238" s="194">
        <v>750</v>
      </c>
      <c r="J238" s="195" t="s">
        <v>739</v>
      </c>
      <c r="K238" s="196">
        <f t="shared" si="99"/>
        <v>145</v>
      </c>
      <c r="L238" s="197">
        <f t="shared" si="100"/>
        <v>0.23966942148760331</v>
      </c>
      <c r="M238" s="192" t="s">
        <v>591</v>
      </c>
      <c r="N238" s="198">
        <v>43027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9">
        <v>95</v>
      </c>
      <c r="B239" s="200">
        <v>42979</v>
      </c>
      <c r="C239" s="200"/>
      <c r="D239" s="208" t="s">
        <v>749</v>
      </c>
      <c r="E239" s="203" t="s">
        <v>623</v>
      </c>
      <c r="F239" s="203">
        <v>255</v>
      </c>
      <c r="G239" s="204"/>
      <c r="H239" s="204">
        <v>217.25</v>
      </c>
      <c r="I239" s="204">
        <v>320</v>
      </c>
      <c r="J239" s="205" t="s">
        <v>750</v>
      </c>
      <c r="K239" s="206">
        <f t="shared" si="99"/>
        <v>-37.75</v>
      </c>
      <c r="L239" s="209">
        <f t="shared" si="100"/>
        <v>-0.14803921568627451</v>
      </c>
      <c r="M239" s="203" t="s">
        <v>604</v>
      </c>
      <c r="N239" s="200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96</v>
      </c>
      <c r="B240" s="190">
        <v>42997</v>
      </c>
      <c r="C240" s="190"/>
      <c r="D240" s="191" t="s">
        <v>751</v>
      </c>
      <c r="E240" s="192" t="s">
        <v>623</v>
      </c>
      <c r="F240" s="193">
        <v>215</v>
      </c>
      <c r="G240" s="192"/>
      <c r="H240" s="192">
        <v>258</v>
      </c>
      <c r="I240" s="194">
        <v>258</v>
      </c>
      <c r="J240" s="195" t="s">
        <v>681</v>
      </c>
      <c r="K240" s="196">
        <f t="shared" si="99"/>
        <v>43</v>
      </c>
      <c r="L240" s="197">
        <f t="shared" si="100"/>
        <v>0.2</v>
      </c>
      <c r="M240" s="192" t="s">
        <v>591</v>
      </c>
      <c r="N240" s="198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97</v>
      </c>
      <c r="B241" s="190">
        <v>42997</v>
      </c>
      <c r="C241" s="190"/>
      <c r="D241" s="191" t="s">
        <v>751</v>
      </c>
      <c r="E241" s="192" t="s">
        <v>623</v>
      </c>
      <c r="F241" s="193">
        <v>215</v>
      </c>
      <c r="G241" s="192"/>
      <c r="H241" s="192">
        <v>258</v>
      </c>
      <c r="I241" s="194">
        <v>258</v>
      </c>
      <c r="J241" s="226" t="s">
        <v>681</v>
      </c>
      <c r="K241" s="196">
        <v>43</v>
      </c>
      <c r="L241" s="197">
        <v>0.2</v>
      </c>
      <c r="M241" s="192" t="s">
        <v>591</v>
      </c>
      <c r="N241" s="198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98</v>
      </c>
      <c r="B242" s="221">
        <v>42998</v>
      </c>
      <c r="C242" s="221"/>
      <c r="D242" s="222" t="s">
        <v>752</v>
      </c>
      <c r="E242" s="223" t="s">
        <v>623</v>
      </c>
      <c r="F242" s="193">
        <v>75</v>
      </c>
      <c r="G242" s="223"/>
      <c r="H242" s="223">
        <v>90</v>
      </c>
      <c r="I242" s="225">
        <v>90</v>
      </c>
      <c r="J242" s="195" t="s">
        <v>753</v>
      </c>
      <c r="K242" s="196">
        <f t="shared" ref="K242:K247" si="101">H242-F242</f>
        <v>15</v>
      </c>
      <c r="L242" s="197">
        <f t="shared" ref="L242:L247" si="102">K242/F242</f>
        <v>0.2</v>
      </c>
      <c r="M242" s="192" t="s">
        <v>591</v>
      </c>
      <c r="N242" s="198">
        <v>43019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99</v>
      </c>
      <c r="B243" s="221">
        <v>43011</v>
      </c>
      <c r="C243" s="221"/>
      <c r="D243" s="222" t="s">
        <v>606</v>
      </c>
      <c r="E243" s="223" t="s">
        <v>623</v>
      </c>
      <c r="F243" s="224">
        <v>315</v>
      </c>
      <c r="G243" s="223"/>
      <c r="H243" s="223">
        <v>392</v>
      </c>
      <c r="I243" s="225">
        <v>384</v>
      </c>
      <c r="J243" s="226" t="s">
        <v>754</v>
      </c>
      <c r="K243" s="196">
        <f t="shared" si="101"/>
        <v>77</v>
      </c>
      <c r="L243" s="227">
        <f t="shared" si="102"/>
        <v>0.24444444444444444</v>
      </c>
      <c r="M243" s="223" t="s">
        <v>591</v>
      </c>
      <c r="N243" s="228">
        <v>43017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100</v>
      </c>
      <c r="B244" s="221">
        <v>43013</v>
      </c>
      <c r="C244" s="221"/>
      <c r="D244" s="222" t="s">
        <v>463</v>
      </c>
      <c r="E244" s="223" t="s">
        <v>623</v>
      </c>
      <c r="F244" s="224">
        <v>145</v>
      </c>
      <c r="G244" s="223"/>
      <c r="H244" s="223">
        <v>179</v>
      </c>
      <c r="I244" s="225">
        <v>180</v>
      </c>
      <c r="J244" s="226" t="s">
        <v>755</v>
      </c>
      <c r="K244" s="196">
        <f t="shared" si="101"/>
        <v>34</v>
      </c>
      <c r="L244" s="227">
        <f t="shared" si="102"/>
        <v>0.23448275862068965</v>
      </c>
      <c r="M244" s="223" t="s">
        <v>591</v>
      </c>
      <c r="N244" s="228">
        <v>43025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101</v>
      </c>
      <c r="B245" s="221">
        <v>43014</v>
      </c>
      <c r="C245" s="221"/>
      <c r="D245" s="222" t="s">
        <v>337</v>
      </c>
      <c r="E245" s="223" t="s">
        <v>623</v>
      </c>
      <c r="F245" s="224">
        <v>256</v>
      </c>
      <c r="G245" s="223"/>
      <c r="H245" s="223">
        <v>323</v>
      </c>
      <c r="I245" s="225">
        <v>320</v>
      </c>
      <c r="J245" s="226" t="s">
        <v>681</v>
      </c>
      <c r="K245" s="196">
        <f t="shared" si="101"/>
        <v>67</v>
      </c>
      <c r="L245" s="227">
        <f t="shared" si="102"/>
        <v>0.26171875</v>
      </c>
      <c r="M245" s="223" t="s">
        <v>591</v>
      </c>
      <c r="N245" s="228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102</v>
      </c>
      <c r="B246" s="221">
        <v>43017</v>
      </c>
      <c r="C246" s="221"/>
      <c r="D246" s="222" t="s">
        <v>353</v>
      </c>
      <c r="E246" s="223" t="s">
        <v>623</v>
      </c>
      <c r="F246" s="224">
        <v>137.5</v>
      </c>
      <c r="G246" s="223"/>
      <c r="H246" s="223">
        <v>184</v>
      </c>
      <c r="I246" s="225">
        <v>183</v>
      </c>
      <c r="J246" s="226" t="s">
        <v>756</v>
      </c>
      <c r="K246" s="196">
        <f t="shared" si="101"/>
        <v>46.5</v>
      </c>
      <c r="L246" s="227">
        <f t="shared" si="102"/>
        <v>0.33818181818181819</v>
      </c>
      <c r="M246" s="223" t="s">
        <v>591</v>
      </c>
      <c r="N246" s="228">
        <v>43108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103</v>
      </c>
      <c r="B247" s="221">
        <v>43018</v>
      </c>
      <c r="C247" s="221"/>
      <c r="D247" s="222" t="s">
        <v>757</v>
      </c>
      <c r="E247" s="223" t="s">
        <v>623</v>
      </c>
      <c r="F247" s="224">
        <v>125.5</v>
      </c>
      <c r="G247" s="223"/>
      <c r="H247" s="223">
        <v>158</v>
      </c>
      <c r="I247" s="225">
        <v>155</v>
      </c>
      <c r="J247" s="226" t="s">
        <v>758</v>
      </c>
      <c r="K247" s="196">
        <f t="shared" si="101"/>
        <v>32.5</v>
      </c>
      <c r="L247" s="227">
        <f t="shared" si="102"/>
        <v>0.25896414342629481</v>
      </c>
      <c r="M247" s="223" t="s">
        <v>591</v>
      </c>
      <c r="N247" s="228">
        <v>43067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104</v>
      </c>
      <c r="B248" s="221">
        <v>43018</v>
      </c>
      <c r="C248" s="221"/>
      <c r="D248" s="222" t="s">
        <v>759</v>
      </c>
      <c r="E248" s="223" t="s">
        <v>623</v>
      </c>
      <c r="F248" s="224">
        <v>895</v>
      </c>
      <c r="G248" s="223"/>
      <c r="H248" s="223">
        <v>1122.5</v>
      </c>
      <c r="I248" s="225">
        <v>1078</v>
      </c>
      <c r="J248" s="226" t="s">
        <v>760</v>
      </c>
      <c r="K248" s="196">
        <v>227.5</v>
      </c>
      <c r="L248" s="227">
        <v>0.25418994413407803</v>
      </c>
      <c r="M248" s="223" t="s">
        <v>591</v>
      </c>
      <c r="N248" s="228">
        <v>43117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105</v>
      </c>
      <c r="B249" s="221">
        <v>43020</v>
      </c>
      <c r="C249" s="221"/>
      <c r="D249" s="222" t="s">
        <v>346</v>
      </c>
      <c r="E249" s="223" t="s">
        <v>623</v>
      </c>
      <c r="F249" s="224">
        <v>525</v>
      </c>
      <c r="G249" s="223"/>
      <c r="H249" s="223">
        <v>629</v>
      </c>
      <c r="I249" s="225">
        <v>629</v>
      </c>
      <c r="J249" s="226" t="s">
        <v>681</v>
      </c>
      <c r="K249" s="196">
        <v>104</v>
      </c>
      <c r="L249" s="227">
        <v>0.19809523809523799</v>
      </c>
      <c r="M249" s="223" t="s">
        <v>591</v>
      </c>
      <c r="N249" s="228">
        <v>43119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106</v>
      </c>
      <c r="B250" s="221">
        <v>43046</v>
      </c>
      <c r="C250" s="221"/>
      <c r="D250" s="222" t="s">
        <v>388</v>
      </c>
      <c r="E250" s="223" t="s">
        <v>623</v>
      </c>
      <c r="F250" s="224">
        <v>740</v>
      </c>
      <c r="G250" s="223"/>
      <c r="H250" s="223">
        <v>892.5</v>
      </c>
      <c r="I250" s="225">
        <v>900</v>
      </c>
      <c r="J250" s="226" t="s">
        <v>761</v>
      </c>
      <c r="K250" s="196">
        <f t="shared" ref="K250:K252" si="103">H250-F250</f>
        <v>152.5</v>
      </c>
      <c r="L250" s="227">
        <f t="shared" ref="L250:L252" si="104">K250/F250</f>
        <v>0.20608108108108109</v>
      </c>
      <c r="M250" s="223" t="s">
        <v>591</v>
      </c>
      <c r="N250" s="228">
        <v>43052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107</v>
      </c>
      <c r="B251" s="190">
        <v>43073</v>
      </c>
      <c r="C251" s="190"/>
      <c r="D251" s="191" t="s">
        <v>762</v>
      </c>
      <c r="E251" s="192" t="s">
        <v>623</v>
      </c>
      <c r="F251" s="193">
        <v>118.5</v>
      </c>
      <c r="G251" s="192"/>
      <c r="H251" s="192">
        <v>143.5</v>
      </c>
      <c r="I251" s="194">
        <v>145</v>
      </c>
      <c r="J251" s="195" t="s">
        <v>613</v>
      </c>
      <c r="K251" s="196">
        <f t="shared" si="103"/>
        <v>25</v>
      </c>
      <c r="L251" s="197">
        <f t="shared" si="104"/>
        <v>0.2109704641350211</v>
      </c>
      <c r="M251" s="192" t="s">
        <v>591</v>
      </c>
      <c r="N251" s="198">
        <v>43097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9">
        <v>108</v>
      </c>
      <c r="B252" s="200">
        <v>43090</v>
      </c>
      <c r="C252" s="200"/>
      <c r="D252" s="201" t="s">
        <v>434</v>
      </c>
      <c r="E252" s="202" t="s">
        <v>623</v>
      </c>
      <c r="F252" s="203">
        <v>715</v>
      </c>
      <c r="G252" s="203"/>
      <c r="H252" s="204">
        <v>500</v>
      </c>
      <c r="I252" s="204">
        <v>872</v>
      </c>
      <c r="J252" s="205" t="s">
        <v>763</v>
      </c>
      <c r="K252" s="206">
        <f t="shared" si="103"/>
        <v>-215</v>
      </c>
      <c r="L252" s="207">
        <f t="shared" si="104"/>
        <v>-0.30069930069930068</v>
      </c>
      <c r="M252" s="203" t="s">
        <v>604</v>
      </c>
      <c r="N252" s="200">
        <v>43670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109</v>
      </c>
      <c r="B253" s="190">
        <v>43098</v>
      </c>
      <c r="C253" s="190"/>
      <c r="D253" s="191" t="s">
        <v>606</v>
      </c>
      <c r="E253" s="192" t="s">
        <v>623</v>
      </c>
      <c r="F253" s="193">
        <v>435</v>
      </c>
      <c r="G253" s="192"/>
      <c r="H253" s="192">
        <v>542.5</v>
      </c>
      <c r="I253" s="194">
        <v>539</v>
      </c>
      <c r="J253" s="195" t="s">
        <v>681</v>
      </c>
      <c r="K253" s="196">
        <v>107.5</v>
      </c>
      <c r="L253" s="197">
        <v>0.247126436781609</v>
      </c>
      <c r="M253" s="192" t="s">
        <v>591</v>
      </c>
      <c r="N253" s="198">
        <v>43206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110</v>
      </c>
      <c r="B254" s="190">
        <v>43098</v>
      </c>
      <c r="C254" s="190"/>
      <c r="D254" s="191" t="s">
        <v>563</v>
      </c>
      <c r="E254" s="192" t="s">
        <v>623</v>
      </c>
      <c r="F254" s="193">
        <v>885</v>
      </c>
      <c r="G254" s="192"/>
      <c r="H254" s="192">
        <v>1090</v>
      </c>
      <c r="I254" s="194">
        <v>1084</v>
      </c>
      <c r="J254" s="195" t="s">
        <v>681</v>
      </c>
      <c r="K254" s="196">
        <v>205</v>
      </c>
      <c r="L254" s="197">
        <v>0.23163841807909599</v>
      </c>
      <c r="M254" s="192" t="s">
        <v>591</v>
      </c>
      <c r="N254" s="198">
        <v>43213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111</v>
      </c>
      <c r="B255" s="230">
        <v>43192</v>
      </c>
      <c r="C255" s="230"/>
      <c r="D255" s="208" t="s">
        <v>764</v>
      </c>
      <c r="E255" s="203" t="s">
        <v>623</v>
      </c>
      <c r="F255" s="231">
        <v>478.5</v>
      </c>
      <c r="G255" s="203"/>
      <c r="H255" s="203">
        <v>442</v>
      </c>
      <c r="I255" s="204">
        <v>613</v>
      </c>
      <c r="J255" s="205" t="s">
        <v>765</v>
      </c>
      <c r="K255" s="206">
        <f t="shared" ref="K255:K258" si="105">H255-F255</f>
        <v>-36.5</v>
      </c>
      <c r="L255" s="207">
        <f t="shared" ref="L255:L258" si="106">K255/F255</f>
        <v>-7.6280041797283177E-2</v>
      </c>
      <c r="M255" s="203" t="s">
        <v>604</v>
      </c>
      <c r="N255" s="200">
        <v>43762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9">
        <v>112</v>
      </c>
      <c r="B256" s="200">
        <v>43194</v>
      </c>
      <c r="C256" s="200"/>
      <c r="D256" s="201" t="s">
        <v>766</v>
      </c>
      <c r="E256" s="202" t="s">
        <v>623</v>
      </c>
      <c r="F256" s="203">
        <f>141.5-7.3</f>
        <v>134.19999999999999</v>
      </c>
      <c r="G256" s="203"/>
      <c r="H256" s="204">
        <v>77</v>
      </c>
      <c r="I256" s="204">
        <v>180</v>
      </c>
      <c r="J256" s="205" t="s">
        <v>767</v>
      </c>
      <c r="K256" s="206">
        <f t="shared" si="105"/>
        <v>-57.199999999999989</v>
      </c>
      <c r="L256" s="207">
        <f t="shared" si="106"/>
        <v>-0.42622950819672129</v>
      </c>
      <c r="M256" s="203" t="s">
        <v>604</v>
      </c>
      <c r="N256" s="200">
        <v>43522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9">
        <v>113</v>
      </c>
      <c r="B257" s="200">
        <v>43209</v>
      </c>
      <c r="C257" s="200"/>
      <c r="D257" s="201" t="s">
        <v>768</v>
      </c>
      <c r="E257" s="202" t="s">
        <v>623</v>
      </c>
      <c r="F257" s="203">
        <v>430</v>
      </c>
      <c r="G257" s="203"/>
      <c r="H257" s="204">
        <v>220</v>
      </c>
      <c r="I257" s="204">
        <v>537</v>
      </c>
      <c r="J257" s="205" t="s">
        <v>769</v>
      </c>
      <c r="K257" s="206">
        <f t="shared" si="105"/>
        <v>-210</v>
      </c>
      <c r="L257" s="207">
        <f t="shared" si="106"/>
        <v>-0.48837209302325579</v>
      </c>
      <c r="M257" s="203" t="s">
        <v>604</v>
      </c>
      <c r="N257" s="200">
        <v>43252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114</v>
      </c>
      <c r="B258" s="221">
        <v>43220</v>
      </c>
      <c r="C258" s="221"/>
      <c r="D258" s="222" t="s">
        <v>389</v>
      </c>
      <c r="E258" s="223" t="s">
        <v>623</v>
      </c>
      <c r="F258" s="223">
        <v>153.5</v>
      </c>
      <c r="G258" s="223"/>
      <c r="H258" s="223">
        <v>196</v>
      </c>
      <c r="I258" s="225">
        <v>196</v>
      </c>
      <c r="J258" s="195" t="s">
        <v>770</v>
      </c>
      <c r="K258" s="196">
        <f t="shared" si="105"/>
        <v>42.5</v>
      </c>
      <c r="L258" s="197">
        <f t="shared" si="106"/>
        <v>0.27687296416938112</v>
      </c>
      <c r="M258" s="192" t="s">
        <v>591</v>
      </c>
      <c r="N258" s="198">
        <v>43605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9">
        <v>115</v>
      </c>
      <c r="B259" s="200">
        <v>43306</v>
      </c>
      <c r="C259" s="200"/>
      <c r="D259" s="201" t="s">
        <v>740</v>
      </c>
      <c r="E259" s="202" t="s">
        <v>623</v>
      </c>
      <c r="F259" s="203">
        <v>27.5</v>
      </c>
      <c r="G259" s="203"/>
      <c r="H259" s="204">
        <v>13.1</v>
      </c>
      <c r="I259" s="204">
        <v>60</v>
      </c>
      <c r="J259" s="205" t="s">
        <v>771</v>
      </c>
      <c r="K259" s="206">
        <v>-14.4</v>
      </c>
      <c r="L259" s="207">
        <v>-0.52363636363636401</v>
      </c>
      <c r="M259" s="203" t="s">
        <v>604</v>
      </c>
      <c r="N259" s="200">
        <v>43138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116</v>
      </c>
      <c r="B260" s="230">
        <v>43318</v>
      </c>
      <c r="C260" s="230"/>
      <c r="D260" s="208" t="s">
        <v>772</v>
      </c>
      <c r="E260" s="203" t="s">
        <v>623</v>
      </c>
      <c r="F260" s="203">
        <v>148.5</v>
      </c>
      <c r="G260" s="203"/>
      <c r="H260" s="203">
        <v>102</v>
      </c>
      <c r="I260" s="204">
        <v>182</v>
      </c>
      <c r="J260" s="205" t="s">
        <v>773</v>
      </c>
      <c r="K260" s="206">
        <f>H260-F260</f>
        <v>-46.5</v>
      </c>
      <c r="L260" s="207">
        <f>K260/F260</f>
        <v>-0.31313131313131315</v>
      </c>
      <c r="M260" s="203" t="s">
        <v>604</v>
      </c>
      <c r="N260" s="200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117</v>
      </c>
      <c r="B261" s="190">
        <v>43335</v>
      </c>
      <c r="C261" s="190"/>
      <c r="D261" s="191" t="s">
        <v>774</v>
      </c>
      <c r="E261" s="192" t="s">
        <v>623</v>
      </c>
      <c r="F261" s="223">
        <v>285</v>
      </c>
      <c r="G261" s="192"/>
      <c r="H261" s="192">
        <v>355</v>
      </c>
      <c r="I261" s="194">
        <v>364</v>
      </c>
      <c r="J261" s="195" t="s">
        <v>775</v>
      </c>
      <c r="K261" s="196">
        <v>70</v>
      </c>
      <c r="L261" s="197">
        <v>0.24561403508771901</v>
      </c>
      <c r="M261" s="192" t="s">
        <v>591</v>
      </c>
      <c r="N261" s="198">
        <v>43455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118</v>
      </c>
      <c r="B262" s="190">
        <v>43341</v>
      </c>
      <c r="C262" s="190"/>
      <c r="D262" s="191" t="s">
        <v>377</v>
      </c>
      <c r="E262" s="192" t="s">
        <v>623</v>
      </c>
      <c r="F262" s="223">
        <v>525</v>
      </c>
      <c r="G262" s="192"/>
      <c r="H262" s="192">
        <v>585</v>
      </c>
      <c r="I262" s="194">
        <v>635</v>
      </c>
      <c r="J262" s="195" t="s">
        <v>776</v>
      </c>
      <c r="K262" s="196">
        <f t="shared" ref="K262:K279" si="107">H262-F262</f>
        <v>60</v>
      </c>
      <c r="L262" s="197">
        <f t="shared" ref="L262:L279" si="108">K262/F262</f>
        <v>0.11428571428571428</v>
      </c>
      <c r="M262" s="192" t="s">
        <v>591</v>
      </c>
      <c r="N262" s="198">
        <v>43662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119</v>
      </c>
      <c r="B263" s="190">
        <v>43395</v>
      </c>
      <c r="C263" s="190"/>
      <c r="D263" s="191" t="s">
        <v>363</v>
      </c>
      <c r="E263" s="192" t="s">
        <v>623</v>
      </c>
      <c r="F263" s="223">
        <v>475</v>
      </c>
      <c r="G263" s="192"/>
      <c r="H263" s="192">
        <v>574</v>
      </c>
      <c r="I263" s="194">
        <v>570</v>
      </c>
      <c r="J263" s="195" t="s">
        <v>681</v>
      </c>
      <c r="K263" s="196">
        <f t="shared" si="107"/>
        <v>99</v>
      </c>
      <c r="L263" s="197">
        <f t="shared" si="108"/>
        <v>0.20842105263157895</v>
      </c>
      <c r="M263" s="192" t="s">
        <v>591</v>
      </c>
      <c r="N263" s="198">
        <v>43403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120</v>
      </c>
      <c r="B264" s="221">
        <v>43397</v>
      </c>
      <c r="C264" s="221"/>
      <c r="D264" s="222" t="s">
        <v>384</v>
      </c>
      <c r="E264" s="223" t="s">
        <v>623</v>
      </c>
      <c r="F264" s="223">
        <v>707.5</v>
      </c>
      <c r="G264" s="223"/>
      <c r="H264" s="223">
        <v>872</v>
      </c>
      <c r="I264" s="225">
        <v>872</v>
      </c>
      <c r="J264" s="226" t="s">
        <v>681</v>
      </c>
      <c r="K264" s="196">
        <f t="shared" si="107"/>
        <v>164.5</v>
      </c>
      <c r="L264" s="227">
        <f t="shared" si="108"/>
        <v>0.23250883392226149</v>
      </c>
      <c r="M264" s="223" t="s">
        <v>591</v>
      </c>
      <c r="N264" s="228">
        <v>43482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121</v>
      </c>
      <c r="B265" s="221">
        <v>43398</v>
      </c>
      <c r="C265" s="221"/>
      <c r="D265" s="222" t="s">
        <v>777</v>
      </c>
      <c r="E265" s="223" t="s">
        <v>623</v>
      </c>
      <c r="F265" s="223">
        <v>162</v>
      </c>
      <c r="G265" s="223"/>
      <c r="H265" s="223">
        <v>204</v>
      </c>
      <c r="I265" s="225">
        <v>209</v>
      </c>
      <c r="J265" s="226" t="s">
        <v>778</v>
      </c>
      <c r="K265" s="196">
        <f t="shared" si="107"/>
        <v>42</v>
      </c>
      <c r="L265" s="227">
        <f t="shared" si="108"/>
        <v>0.25925925925925924</v>
      </c>
      <c r="M265" s="223" t="s">
        <v>591</v>
      </c>
      <c r="N265" s="228">
        <v>43539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122</v>
      </c>
      <c r="B266" s="221">
        <v>43399</v>
      </c>
      <c r="C266" s="221"/>
      <c r="D266" s="222" t="s">
        <v>482</v>
      </c>
      <c r="E266" s="223" t="s">
        <v>623</v>
      </c>
      <c r="F266" s="223">
        <v>240</v>
      </c>
      <c r="G266" s="223"/>
      <c r="H266" s="223">
        <v>297</v>
      </c>
      <c r="I266" s="225">
        <v>297</v>
      </c>
      <c r="J266" s="226" t="s">
        <v>681</v>
      </c>
      <c r="K266" s="232">
        <f t="shared" si="107"/>
        <v>57</v>
      </c>
      <c r="L266" s="227">
        <f t="shared" si="108"/>
        <v>0.23749999999999999</v>
      </c>
      <c r="M266" s="223" t="s">
        <v>591</v>
      </c>
      <c r="N266" s="228">
        <v>43417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123</v>
      </c>
      <c r="B267" s="190">
        <v>43439</v>
      </c>
      <c r="C267" s="190"/>
      <c r="D267" s="191" t="s">
        <v>779</v>
      </c>
      <c r="E267" s="192" t="s">
        <v>623</v>
      </c>
      <c r="F267" s="192">
        <v>202.5</v>
      </c>
      <c r="G267" s="192"/>
      <c r="H267" s="192">
        <v>255</v>
      </c>
      <c r="I267" s="194">
        <v>252</v>
      </c>
      <c r="J267" s="195" t="s">
        <v>681</v>
      </c>
      <c r="K267" s="196">
        <f t="shared" si="107"/>
        <v>52.5</v>
      </c>
      <c r="L267" s="197">
        <f t="shared" si="108"/>
        <v>0.25925925925925924</v>
      </c>
      <c r="M267" s="192" t="s">
        <v>591</v>
      </c>
      <c r="N267" s="198">
        <v>43542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124</v>
      </c>
      <c r="B268" s="221">
        <v>43465</v>
      </c>
      <c r="C268" s="190"/>
      <c r="D268" s="222" t="s">
        <v>416</v>
      </c>
      <c r="E268" s="223" t="s">
        <v>623</v>
      </c>
      <c r="F268" s="223">
        <v>710</v>
      </c>
      <c r="G268" s="223"/>
      <c r="H268" s="223">
        <v>866</v>
      </c>
      <c r="I268" s="225">
        <v>866</v>
      </c>
      <c r="J268" s="226" t="s">
        <v>681</v>
      </c>
      <c r="K268" s="196">
        <f t="shared" si="107"/>
        <v>156</v>
      </c>
      <c r="L268" s="197">
        <f t="shared" si="108"/>
        <v>0.21971830985915494</v>
      </c>
      <c r="M268" s="192" t="s">
        <v>591</v>
      </c>
      <c r="N268" s="198">
        <v>43553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125</v>
      </c>
      <c r="B269" s="221">
        <v>43522</v>
      </c>
      <c r="C269" s="221"/>
      <c r="D269" s="222" t="s">
        <v>153</v>
      </c>
      <c r="E269" s="223" t="s">
        <v>623</v>
      </c>
      <c r="F269" s="223">
        <v>337.25</v>
      </c>
      <c r="G269" s="223"/>
      <c r="H269" s="223">
        <v>398.5</v>
      </c>
      <c r="I269" s="225">
        <v>411</v>
      </c>
      <c r="J269" s="195" t="s">
        <v>781</v>
      </c>
      <c r="K269" s="196">
        <f t="shared" si="107"/>
        <v>61.25</v>
      </c>
      <c r="L269" s="197">
        <f t="shared" si="108"/>
        <v>0.1816160118606375</v>
      </c>
      <c r="M269" s="192" t="s">
        <v>591</v>
      </c>
      <c r="N269" s="198">
        <v>43760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3">
        <v>126</v>
      </c>
      <c r="B270" s="234">
        <v>43559</v>
      </c>
      <c r="C270" s="234"/>
      <c r="D270" s="235" t="s">
        <v>782</v>
      </c>
      <c r="E270" s="236" t="s">
        <v>623</v>
      </c>
      <c r="F270" s="236">
        <v>130</v>
      </c>
      <c r="G270" s="236"/>
      <c r="H270" s="236">
        <v>65</v>
      </c>
      <c r="I270" s="237">
        <v>158</v>
      </c>
      <c r="J270" s="205" t="s">
        <v>783</v>
      </c>
      <c r="K270" s="206">
        <f t="shared" si="107"/>
        <v>-65</v>
      </c>
      <c r="L270" s="207">
        <f t="shared" si="108"/>
        <v>-0.5</v>
      </c>
      <c r="M270" s="203" t="s">
        <v>604</v>
      </c>
      <c r="N270" s="200">
        <v>43726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127</v>
      </c>
      <c r="B271" s="221">
        <v>43017</v>
      </c>
      <c r="C271" s="221"/>
      <c r="D271" s="222" t="s">
        <v>186</v>
      </c>
      <c r="E271" s="223" t="s">
        <v>623</v>
      </c>
      <c r="F271" s="223">
        <v>141.5</v>
      </c>
      <c r="G271" s="223"/>
      <c r="H271" s="223">
        <v>183.5</v>
      </c>
      <c r="I271" s="225">
        <v>210</v>
      </c>
      <c r="J271" s="195" t="s">
        <v>778</v>
      </c>
      <c r="K271" s="196">
        <f t="shared" si="107"/>
        <v>42</v>
      </c>
      <c r="L271" s="197">
        <f t="shared" si="108"/>
        <v>0.29681978798586572</v>
      </c>
      <c r="M271" s="192" t="s">
        <v>591</v>
      </c>
      <c r="N271" s="198">
        <v>43042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3">
        <v>128</v>
      </c>
      <c r="B272" s="234">
        <v>43074</v>
      </c>
      <c r="C272" s="234"/>
      <c r="D272" s="235" t="s">
        <v>785</v>
      </c>
      <c r="E272" s="236" t="s">
        <v>623</v>
      </c>
      <c r="F272" s="231">
        <v>172</v>
      </c>
      <c r="G272" s="236"/>
      <c r="H272" s="236">
        <v>155.25</v>
      </c>
      <c r="I272" s="237">
        <v>230</v>
      </c>
      <c r="J272" s="205" t="s">
        <v>786</v>
      </c>
      <c r="K272" s="206">
        <f t="shared" si="107"/>
        <v>-16.75</v>
      </c>
      <c r="L272" s="207">
        <f t="shared" si="108"/>
        <v>-9.7383720930232565E-2</v>
      </c>
      <c r="M272" s="203" t="s">
        <v>604</v>
      </c>
      <c r="N272" s="200">
        <v>43787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0">
        <v>129</v>
      </c>
      <c r="B273" s="221">
        <v>43398</v>
      </c>
      <c r="C273" s="221"/>
      <c r="D273" s="222" t="s">
        <v>108</v>
      </c>
      <c r="E273" s="223" t="s">
        <v>623</v>
      </c>
      <c r="F273" s="223">
        <v>698.5</v>
      </c>
      <c r="G273" s="223"/>
      <c r="H273" s="223">
        <v>890</v>
      </c>
      <c r="I273" s="225">
        <v>890</v>
      </c>
      <c r="J273" s="195" t="s">
        <v>856</v>
      </c>
      <c r="K273" s="196">
        <f t="shared" si="107"/>
        <v>191.5</v>
      </c>
      <c r="L273" s="197">
        <f t="shared" si="108"/>
        <v>0.27415891195418757</v>
      </c>
      <c r="M273" s="192" t="s">
        <v>591</v>
      </c>
      <c r="N273" s="198">
        <v>44328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130</v>
      </c>
      <c r="B274" s="221">
        <v>42877</v>
      </c>
      <c r="C274" s="221"/>
      <c r="D274" s="222" t="s">
        <v>376</v>
      </c>
      <c r="E274" s="223" t="s">
        <v>623</v>
      </c>
      <c r="F274" s="223">
        <v>127.6</v>
      </c>
      <c r="G274" s="223"/>
      <c r="H274" s="223">
        <v>138</v>
      </c>
      <c r="I274" s="225">
        <v>190</v>
      </c>
      <c r="J274" s="195" t="s">
        <v>787</v>
      </c>
      <c r="K274" s="196">
        <f t="shared" si="107"/>
        <v>10.400000000000006</v>
      </c>
      <c r="L274" s="197">
        <f t="shared" si="108"/>
        <v>8.1504702194357417E-2</v>
      </c>
      <c r="M274" s="192" t="s">
        <v>591</v>
      </c>
      <c r="N274" s="198">
        <v>43774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131</v>
      </c>
      <c r="B275" s="221">
        <v>43158</v>
      </c>
      <c r="C275" s="221"/>
      <c r="D275" s="222" t="s">
        <v>788</v>
      </c>
      <c r="E275" s="223" t="s">
        <v>623</v>
      </c>
      <c r="F275" s="223">
        <v>317</v>
      </c>
      <c r="G275" s="223"/>
      <c r="H275" s="223">
        <v>382.5</v>
      </c>
      <c r="I275" s="225">
        <v>398</v>
      </c>
      <c r="J275" s="195" t="s">
        <v>789</v>
      </c>
      <c r="K275" s="196">
        <f t="shared" si="107"/>
        <v>65.5</v>
      </c>
      <c r="L275" s="197">
        <f t="shared" si="108"/>
        <v>0.20662460567823343</v>
      </c>
      <c r="M275" s="192" t="s">
        <v>591</v>
      </c>
      <c r="N275" s="198">
        <v>44238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3">
        <v>132</v>
      </c>
      <c r="B276" s="234">
        <v>43164</v>
      </c>
      <c r="C276" s="234"/>
      <c r="D276" s="235" t="s">
        <v>145</v>
      </c>
      <c r="E276" s="236" t="s">
        <v>623</v>
      </c>
      <c r="F276" s="231">
        <f>510-14.4</f>
        <v>495.6</v>
      </c>
      <c r="G276" s="236"/>
      <c r="H276" s="236">
        <v>350</v>
      </c>
      <c r="I276" s="237">
        <v>672</v>
      </c>
      <c r="J276" s="205" t="s">
        <v>790</v>
      </c>
      <c r="K276" s="206">
        <f t="shared" si="107"/>
        <v>-145.60000000000002</v>
      </c>
      <c r="L276" s="207">
        <f t="shared" si="108"/>
        <v>-0.29378531073446329</v>
      </c>
      <c r="M276" s="203" t="s">
        <v>604</v>
      </c>
      <c r="N276" s="200">
        <v>43887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3">
        <v>133</v>
      </c>
      <c r="B277" s="234">
        <v>43237</v>
      </c>
      <c r="C277" s="234"/>
      <c r="D277" s="235" t="s">
        <v>474</v>
      </c>
      <c r="E277" s="236" t="s">
        <v>623</v>
      </c>
      <c r="F277" s="231">
        <v>230.3</v>
      </c>
      <c r="G277" s="236"/>
      <c r="H277" s="236">
        <v>102.5</v>
      </c>
      <c r="I277" s="237">
        <v>348</v>
      </c>
      <c r="J277" s="205" t="s">
        <v>791</v>
      </c>
      <c r="K277" s="206">
        <f t="shared" si="107"/>
        <v>-127.80000000000001</v>
      </c>
      <c r="L277" s="207">
        <f t="shared" si="108"/>
        <v>-0.55492835432045162</v>
      </c>
      <c r="M277" s="203" t="s">
        <v>604</v>
      </c>
      <c r="N277" s="200">
        <v>43896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134</v>
      </c>
      <c r="B278" s="221">
        <v>43258</v>
      </c>
      <c r="C278" s="221"/>
      <c r="D278" s="222" t="s">
        <v>439</v>
      </c>
      <c r="E278" s="223" t="s">
        <v>623</v>
      </c>
      <c r="F278" s="223">
        <f>342.5-5.1</f>
        <v>337.4</v>
      </c>
      <c r="G278" s="223"/>
      <c r="H278" s="223">
        <v>412.5</v>
      </c>
      <c r="I278" s="225">
        <v>439</v>
      </c>
      <c r="J278" s="195" t="s">
        <v>792</v>
      </c>
      <c r="K278" s="196">
        <f t="shared" si="107"/>
        <v>75.100000000000023</v>
      </c>
      <c r="L278" s="197">
        <f t="shared" si="108"/>
        <v>0.22258446947243635</v>
      </c>
      <c r="M278" s="192" t="s">
        <v>591</v>
      </c>
      <c r="N278" s="198">
        <v>44230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4">
        <v>135</v>
      </c>
      <c r="B279" s="213">
        <v>43285</v>
      </c>
      <c r="C279" s="213"/>
      <c r="D279" s="214" t="s">
        <v>55</v>
      </c>
      <c r="E279" s="215" t="s">
        <v>623</v>
      </c>
      <c r="F279" s="215">
        <f>127.5-5.53</f>
        <v>121.97</v>
      </c>
      <c r="G279" s="216"/>
      <c r="H279" s="216">
        <v>122.5</v>
      </c>
      <c r="I279" s="216">
        <v>170</v>
      </c>
      <c r="J279" s="217" t="s">
        <v>821</v>
      </c>
      <c r="K279" s="218">
        <f t="shared" si="107"/>
        <v>0.53000000000000114</v>
      </c>
      <c r="L279" s="219">
        <f t="shared" si="108"/>
        <v>4.3453308190538747E-3</v>
      </c>
      <c r="M279" s="215" t="s">
        <v>714</v>
      </c>
      <c r="N279" s="213">
        <v>44431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3">
        <v>136</v>
      </c>
      <c r="B280" s="234">
        <v>43294</v>
      </c>
      <c r="C280" s="234"/>
      <c r="D280" s="235" t="s">
        <v>365</v>
      </c>
      <c r="E280" s="236" t="s">
        <v>623</v>
      </c>
      <c r="F280" s="231">
        <v>46.5</v>
      </c>
      <c r="G280" s="236"/>
      <c r="H280" s="236">
        <v>17</v>
      </c>
      <c r="I280" s="237">
        <v>59</v>
      </c>
      <c r="J280" s="205" t="s">
        <v>793</v>
      </c>
      <c r="K280" s="206">
        <f t="shared" ref="K280:K288" si="109">H280-F280</f>
        <v>-29.5</v>
      </c>
      <c r="L280" s="207">
        <f t="shared" ref="L280:L288" si="110">K280/F280</f>
        <v>-0.63440860215053763</v>
      </c>
      <c r="M280" s="203" t="s">
        <v>604</v>
      </c>
      <c r="N280" s="200">
        <v>43887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137</v>
      </c>
      <c r="B281" s="221">
        <v>43396</v>
      </c>
      <c r="C281" s="221"/>
      <c r="D281" s="222" t="s">
        <v>418</v>
      </c>
      <c r="E281" s="223" t="s">
        <v>623</v>
      </c>
      <c r="F281" s="223">
        <v>156.5</v>
      </c>
      <c r="G281" s="223"/>
      <c r="H281" s="223">
        <v>207.5</v>
      </c>
      <c r="I281" s="225">
        <v>191</v>
      </c>
      <c r="J281" s="195" t="s">
        <v>681</v>
      </c>
      <c r="K281" s="196">
        <f t="shared" si="109"/>
        <v>51</v>
      </c>
      <c r="L281" s="197">
        <f t="shared" si="110"/>
        <v>0.32587859424920129</v>
      </c>
      <c r="M281" s="192" t="s">
        <v>591</v>
      </c>
      <c r="N281" s="198">
        <v>44369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138</v>
      </c>
      <c r="B282" s="221">
        <v>43439</v>
      </c>
      <c r="C282" s="221"/>
      <c r="D282" s="222" t="s">
        <v>327</v>
      </c>
      <c r="E282" s="223" t="s">
        <v>623</v>
      </c>
      <c r="F282" s="223">
        <v>259.5</v>
      </c>
      <c r="G282" s="223"/>
      <c r="H282" s="223">
        <v>320</v>
      </c>
      <c r="I282" s="225">
        <v>320</v>
      </c>
      <c r="J282" s="195" t="s">
        <v>681</v>
      </c>
      <c r="K282" s="196">
        <f t="shared" si="109"/>
        <v>60.5</v>
      </c>
      <c r="L282" s="197">
        <f t="shared" si="110"/>
        <v>0.23314065510597304</v>
      </c>
      <c r="M282" s="192" t="s">
        <v>591</v>
      </c>
      <c r="N282" s="198">
        <v>44323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3">
        <v>139</v>
      </c>
      <c r="B283" s="234">
        <v>43439</v>
      </c>
      <c r="C283" s="234"/>
      <c r="D283" s="235" t="s">
        <v>794</v>
      </c>
      <c r="E283" s="236" t="s">
        <v>623</v>
      </c>
      <c r="F283" s="236">
        <v>715</v>
      </c>
      <c r="G283" s="236"/>
      <c r="H283" s="236">
        <v>445</v>
      </c>
      <c r="I283" s="237">
        <v>840</v>
      </c>
      <c r="J283" s="205" t="s">
        <v>795</v>
      </c>
      <c r="K283" s="206">
        <f t="shared" si="109"/>
        <v>-270</v>
      </c>
      <c r="L283" s="207">
        <f t="shared" si="110"/>
        <v>-0.3776223776223776</v>
      </c>
      <c r="M283" s="203" t="s">
        <v>604</v>
      </c>
      <c r="N283" s="200">
        <v>43800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140</v>
      </c>
      <c r="B284" s="221">
        <v>43469</v>
      </c>
      <c r="C284" s="221"/>
      <c r="D284" s="222" t="s">
        <v>158</v>
      </c>
      <c r="E284" s="223" t="s">
        <v>623</v>
      </c>
      <c r="F284" s="223">
        <v>875</v>
      </c>
      <c r="G284" s="223"/>
      <c r="H284" s="223">
        <v>1165</v>
      </c>
      <c r="I284" s="225">
        <v>1185</v>
      </c>
      <c r="J284" s="195" t="s">
        <v>796</v>
      </c>
      <c r="K284" s="196">
        <f t="shared" si="109"/>
        <v>290</v>
      </c>
      <c r="L284" s="197">
        <f t="shared" si="110"/>
        <v>0.33142857142857141</v>
      </c>
      <c r="M284" s="192" t="s">
        <v>591</v>
      </c>
      <c r="N284" s="198">
        <v>43847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141</v>
      </c>
      <c r="B285" s="221">
        <v>43559</v>
      </c>
      <c r="C285" s="221"/>
      <c r="D285" s="222" t="s">
        <v>343</v>
      </c>
      <c r="E285" s="223" t="s">
        <v>623</v>
      </c>
      <c r="F285" s="223">
        <f>387-14.63</f>
        <v>372.37</v>
      </c>
      <c r="G285" s="223"/>
      <c r="H285" s="223">
        <v>490</v>
      </c>
      <c r="I285" s="225">
        <v>490</v>
      </c>
      <c r="J285" s="195" t="s">
        <v>681</v>
      </c>
      <c r="K285" s="196">
        <f t="shared" si="109"/>
        <v>117.63</v>
      </c>
      <c r="L285" s="197">
        <f t="shared" si="110"/>
        <v>0.31589548030185027</v>
      </c>
      <c r="M285" s="192" t="s">
        <v>591</v>
      </c>
      <c r="N285" s="198">
        <v>43850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3">
        <v>142</v>
      </c>
      <c r="B286" s="234">
        <v>43578</v>
      </c>
      <c r="C286" s="234"/>
      <c r="D286" s="235" t="s">
        <v>797</v>
      </c>
      <c r="E286" s="236" t="s">
        <v>593</v>
      </c>
      <c r="F286" s="236">
        <v>220</v>
      </c>
      <c r="G286" s="236"/>
      <c r="H286" s="236">
        <v>127.5</v>
      </c>
      <c r="I286" s="237">
        <v>284</v>
      </c>
      <c r="J286" s="205" t="s">
        <v>798</v>
      </c>
      <c r="K286" s="206">
        <f t="shared" si="109"/>
        <v>-92.5</v>
      </c>
      <c r="L286" s="207">
        <f t="shared" si="110"/>
        <v>-0.42045454545454547</v>
      </c>
      <c r="M286" s="203" t="s">
        <v>604</v>
      </c>
      <c r="N286" s="200">
        <v>43896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143</v>
      </c>
      <c r="B287" s="221">
        <v>43622</v>
      </c>
      <c r="C287" s="221"/>
      <c r="D287" s="222" t="s">
        <v>483</v>
      </c>
      <c r="E287" s="223" t="s">
        <v>593</v>
      </c>
      <c r="F287" s="223">
        <v>332.8</v>
      </c>
      <c r="G287" s="223"/>
      <c r="H287" s="223">
        <v>405</v>
      </c>
      <c r="I287" s="225">
        <v>419</v>
      </c>
      <c r="J287" s="195" t="s">
        <v>799</v>
      </c>
      <c r="K287" s="196">
        <f t="shared" si="109"/>
        <v>72.199999999999989</v>
      </c>
      <c r="L287" s="197">
        <f t="shared" si="110"/>
        <v>0.21694711538461534</v>
      </c>
      <c r="M287" s="192" t="s">
        <v>591</v>
      </c>
      <c r="N287" s="198">
        <v>43860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4">
        <v>144</v>
      </c>
      <c r="B288" s="213">
        <v>43641</v>
      </c>
      <c r="C288" s="213"/>
      <c r="D288" s="214" t="s">
        <v>151</v>
      </c>
      <c r="E288" s="215" t="s">
        <v>623</v>
      </c>
      <c r="F288" s="215">
        <v>386</v>
      </c>
      <c r="G288" s="216"/>
      <c r="H288" s="216">
        <v>395</v>
      </c>
      <c r="I288" s="216">
        <v>452</v>
      </c>
      <c r="J288" s="217" t="s">
        <v>800</v>
      </c>
      <c r="K288" s="218">
        <f t="shared" si="109"/>
        <v>9</v>
      </c>
      <c r="L288" s="219">
        <f t="shared" si="110"/>
        <v>2.3316062176165803E-2</v>
      </c>
      <c r="M288" s="215" t="s">
        <v>714</v>
      </c>
      <c r="N288" s="213">
        <v>43868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4">
        <v>145</v>
      </c>
      <c r="B289" s="213">
        <v>43707</v>
      </c>
      <c r="C289" s="213"/>
      <c r="D289" s="214" t="s">
        <v>131</v>
      </c>
      <c r="E289" s="215" t="s">
        <v>623</v>
      </c>
      <c r="F289" s="215">
        <v>137.5</v>
      </c>
      <c r="G289" s="216"/>
      <c r="H289" s="216">
        <v>138.5</v>
      </c>
      <c r="I289" s="216">
        <v>190</v>
      </c>
      <c r="J289" s="217" t="s">
        <v>820</v>
      </c>
      <c r="K289" s="218">
        <f t="shared" ref="K289" si="111">H289-F289</f>
        <v>1</v>
      </c>
      <c r="L289" s="219">
        <f t="shared" ref="L289" si="112">K289/F289</f>
        <v>7.2727272727272727E-3</v>
      </c>
      <c r="M289" s="215" t="s">
        <v>714</v>
      </c>
      <c r="N289" s="213">
        <v>44432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146</v>
      </c>
      <c r="B290" s="221">
        <v>43731</v>
      </c>
      <c r="C290" s="221"/>
      <c r="D290" s="222" t="s">
        <v>430</v>
      </c>
      <c r="E290" s="223" t="s">
        <v>623</v>
      </c>
      <c r="F290" s="223">
        <v>235</v>
      </c>
      <c r="G290" s="223"/>
      <c r="H290" s="223">
        <v>295</v>
      </c>
      <c r="I290" s="225">
        <v>296</v>
      </c>
      <c r="J290" s="195" t="s">
        <v>801</v>
      </c>
      <c r="K290" s="196">
        <f t="shared" ref="K290:K296" si="113">H290-F290</f>
        <v>60</v>
      </c>
      <c r="L290" s="197">
        <f t="shared" ref="L290:L296" si="114">K290/F290</f>
        <v>0.25531914893617019</v>
      </c>
      <c r="M290" s="192" t="s">
        <v>591</v>
      </c>
      <c r="N290" s="198">
        <v>43844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147</v>
      </c>
      <c r="B291" s="221">
        <v>43752</v>
      </c>
      <c r="C291" s="221"/>
      <c r="D291" s="222" t="s">
        <v>802</v>
      </c>
      <c r="E291" s="223" t="s">
        <v>623</v>
      </c>
      <c r="F291" s="223">
        <v>277.5</v>
      </c>
      <c r="G291" s="223"/>
      <c r="H291" s="223">
        <v>333</v>
      </c>
      <c r="I291" s="225">
        <v>333</v>
      </c>
      <c r="J291" s="195" t="s">
        <v>803</v>
      </c>
      <c r="K291" s="196">
        <f t="shared" si="113"/>
        <v>55.5</v>
      </c>
      <c r="L291" s="197">
        <f t="shared" si="114"/>
        <v>0.2</v>
      </c>
      <c r="M291" s="192" t="s">
        <v>591</v>
      </c>
      <c r="N291" s="198">
        <v>43846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0">
        <v>148</v>
      </c>
      <c r="B292" s="221">
        <v>43752</v>
      </c>
      <c r="C292" s="221"/>
      <c r="D292" s="222" t="s">
        <v>804</v>
      </c>
      <c r="E292" s="223" t="s">
        <v>623</v>
      </c>
      <c r="F292" s="223">
        <v>930</v>
      </c>
      <c r="G292" s="223"/>
      <c r="H292" s="223">
        <v>1165</v>
      </c>
      <c r="I292" s="225">
        <v>1200</v>
      </c>
      <c r="J292" s="195" t="s">
        <v>805</v>
      </c>
      <c r="K292" s="196">
        <f t="shared" si="113"/>
        <v>235</v>
      </c>
      <c r="L292" s="197">
        <f t="shared" si="114"/>
        <v>0.25268817204301075</v>
      </c>
      <c r="M292" s="192" t="s">
        <v>591</v>
      </c>
      <c r="N292" s="198">
        <v>43847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149</v>
      </c>
      <c r="B293" s="221">
        <v>43753</v>
      </c>
      <c r="C293" s="221"/>
      <c r="D293" s="222" t="s">
        <v>806</v>
      </c>
      <c r="E293" s="223" t="s">
        <v>623</v>
      </c>
      <c r="F293" s="193">
        <v>111</v>
      </c>
      <c r="G293" s="223"/>
      <c r="H293" s="223">
        <v>141</v>
      </c>
      <c r="I293" s="225">
        <v>141</v>
      </c>
      <c r="J293" s="195" t="s">
        <v>607</v>
      </c>
      <c r="K293" s="196">
        <f t="shared" si="113"/>
        <v>30</v>
      </c>
      <c r="L293" s="197">
        <f t="shared" si="114"/>
        <v>0.27027027027027029</v>
      </c>
      <c r="M293" s="192" t="s">
        <v>591</v>
      </c>
      <c r="N293" s="198">
        <v>44328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150</v>
      </c>
      <c r="B294" s="221">
        <v>43753</v>
      </c>
      <c r="C294" s="221"/>
      <c r="D294" s="222" t="s">
        <v>807</v>
      </c>
      <c r="E294" s="223" t="s">
        <v>623</v>
      </c>
      <c r="F294" s="193">
        <v>296</v>
      </c>
      <c r="G294" s="223"/>
      <c r="H294" s="223">
        <v>370</v>
      </c>
      <c r="I294" s="225">
        <v>370</v>
      </c>
      <c r="J294" s="195" t="s">
        <v>681</v>
      </c>
      <c r="K294" s="196">
        <f t="shared" si="113"/>
        <v>74</v>
      </c>
      <c r="L294" s="197">
        <f t="shared" si="114"/>
        <v>0.25</v>
      </c>
      <c r="M294" s="192" t="s">
        <v>591</v>
      </c>
      <c r="N294" s="198">
        <v>43853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0">
        <v>151</v>
      </c>
      <c r="B295" s="221">
        <v>43754</v>
      </c>
      <c r="C295" s="221"/>
      <c r="D295" s="222" t="s">
        <v>808</v>
      </c>
      <c r="E295" s="223" t="s">
        <v>623</v>
      </c>
      <c r="F295" s="193">
        <v>300</v>
      </c>
      <c r="G295" s="223"/>
      <c r="H295" s="223">
        <v>382.5</v>
      </c>
      <c r="I295" s="225">
        <v>344</v>
      </c>
      <c r="J295" s="195" t="s">
        <v>877</v>
      </c>
      <c r="K295" s="196">
        <f t="shared" si="113"/>
        <v>82.5</v>
      </c>
      <c r="L295" s="197">
        <f t="shared" si="114"/>
        <v>0.27500000000000002</v>
      </c>
      <c r="M295" s="192" t="s">
        <v>591</v>
      </c>
      <c r="N295" s="198">
        <v>44238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152</v>
      </c>
      <c r="B296" s="221">
        <v>43832</v>
      </c>
      <c r="C296" s="221"/>
      <c r="D296" s="222" t="s">
        <v>809</v>
      </c>
      <c r="E296" s="223" t="s">
        <v>623</v>
      </c>
      <c r="F296" s="193">
        <v>495</v>
      </c>
      <c r="G296" s="223"/>
      <c r="H296" s="223">
        <v>595</v>
      </c>
      <c r="I296" s="225">
        <v>590</v>
      </c>
      <c r="J296" s="195" t="s">
        <v>873</v>
      </c>
      <c r="K296" s="196">
        <f t="shared" si="113"/>
        <v>100</v>
      </c>
      <c r="L296" s="197">
        <f t="shared" si="114"/>
        <v>0.20202020202020202</v>
      </c>
      <c r="M296" s="192" t="s">
        <v>591</v>
      </c>
      <c r="N296" s="198">
        <v>44589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153</v>
      </c>
      <c r="B297" s="221">
        <v>43966</v>
      </c>
      <c r="C297" s="221"/>
      <c r="D297" s="222" t="s">
        <v>71</v>
      </c>
      <c r="E297" s="223" t="s">
        <v>623</v>
      </c>
      <c r="F297" s="193">
        <v>67.5</v>
      </c>
      <c r="G297" s="223"/>
      <c r="H297" s="223">
        <v>86</v>
      </c>
      <c r="I297" s="225">
        <v>86</v>
      </c>
      <c r="J297" s="195" t="s">
        <v>810</v>
      </c>
      <c r="K297" s="196">
        <f t="shared" ref="K297:K304" si="115">H297-F297</f>
        <v>18.5</v>
      </c>
      <c r="L297" s="197">
        <f t="shared" ref="L297:L304" si="116">K297/F297</f>
        <v>0.27407407407407408</v>
      </c>
      <c r="M297" s="192" t="s">
        <v>591</v>
      </c>
      <c r="N297" s="198">
        <v>44008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154</v>
      </c>
      <c r="B298" s="221">
        <v>44035</v>
      </c>
      <c r="C298" s="221"/>
      <c r="D298" s="222" t="s">
        <v>482</v>
      </c>
      <c r="E298" s="223" t="s">
        <v>623</v>
      </c>
      <c r="F298" s="193">
        <v>231</v>
      </c>
      <c r="G298" s="223"/>
      <c r="H298" s="223">
        <v>281</v>
      </c>
      <c r="I298" s="225">
        <v>281</v>
      </c>
      <c r="J298" s="195" t="s">
        <v>681</v>
      </c>
      <c r="K298" s="196">
        <f t="shared" si="115"/>
        <v>50</v>
      </c>
      <c r="L298" s="197">
        <f t="shared" si="116"/>
        <v>0.21645021645021645</v>
      </c>
      <c r="M298" s="192" t="s">
        <v>591</v>
      </c>
      <c r="N298" s="198">
        <v>44358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155</v>
      </c>
      <c r="B299" s="221">
        <v>44092</v>
      </c>
      <c r="C299" s="221"/>
      <c r="D299" s="222" t="s">
        <v>407</v>
      </c>
      <c r="E299" s="223" t="s">
        <v>623</v>
      </c>
      <c r="F299" s="223">
        <v>206</v>
      </c>
      <c r="G299" s="223"/>
      <c r="H299" s="223">
        <v>248</v>
      </c>
      <c r="I299" s="225">
        <v>248</v>
      </c>
      <c r="J299" s="195" t="s">
        <v>681</v>
      </c>
      <c r="K299" s="196">
        <f t="shared" si="115"/>
        <v>42</v>
      </c>
      <c r="L299" s="197">
        <f t="shared" si="116"/>
        <v>0.20388349514563106</v>
      </c>
      <c r="M299" s="192" t="s">
        <v>591</v>
      </c>
      <c r="N299" s="198">
        <v>44214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156</v>
      </c>
      <c r="B300" s="221">
        <v>44140</v>
      </c>
      <c r="C300" s="221"/>
      <c r="D300" s="222" t="s">
        <v>407</v>
      </c>
      <c r="E300" s="223" t="s">
        <v>623</v>
      </c>
      <c r="F300" s="223">
        <v>182.5</v>
      </c>
      <c r="G300" s="223"/>
      <c r="H300" s="223">
        <v>248</v>
      </c>
      <c r="I300" s="225">
        <v>248</v>
      </c>
      <c r="J300" s="195" t="s">
        <v>681</v>
      </c>
      <c r="K300" s="196">
        <f t="shared" si="115"/>
        <v>65.5</v>
      </c>
      <c r="L300" s="197">
        <f t="shared" si="116"/>
        <v>0.35890410958904112</v>
      </c>
      <c r="M300" s="192" t="s">
        <v>591</v>
      </c>
      <c r="N300" s="198">
        <v>44214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157</v>
      </c>
      <c r="B301" s="221">
        <v>44140</v>
      </c>
      <c r="C301" s="221"/>
      <c r="D301" s="222" t="s">
        <v>327</v>
      </c>
      <c r="E301" s="223" t="s">
        <v>623</v>
      </c>
      <c r="F301" s="223">
        <v>247.5</v>
      </c>
      <c r="G301" s="223"/>
      <c r="H301" s="223">
        <v>320</v>
      </c>
      <c r="I301" s="225">
        <v>320</v>
      </c>
      <c r="J301" s="195" t="s">
        <v>681</v>
      </c>
      <c r="K301" s="196">
        <f t="shared" si="115"/>
        <v>72.5</v>
      </c>
      <c r="L301" s="197">
        <f t="shared" si="116"/>
        <v>0.29292929292929293</v>
      </c>
      <c r="M301" s="192" t="s">
        <v>591</v>
      </c>
      <c r="N301" s="198">
        <v>44323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158</v>
      </c>
      <c r="B302" s="221">
        <v>44140</v>
      </c>
      <c r="C302" s="221"/>
      <c r="D302" s="222" t="s">
        <v>272</v>
      </c>
      <c r="E302" s="223" t="s">
        <v>623</v>
      </c>
      <c r="F302" s="193">
        <v>925</v>
      </c>
      <c r="G302" s="223"/>
      <c r="H302" s="223">
        <v>1095</v>
      </c>
      <c r="I302" s="225">
        <v>1093</v>
      </c>
      <c r="J302" s="195" t="s">
        <v>811</v>
      </c>
      <c r="K302" s="196">
        <f t="shared" si="115"/>
        <v>170</v>
      </c>
      <c r="L302" s="197">
        <f t="shared" si="116"/>
        <v>0.18378378378378379</v>
      </c>
      <c r="M302" s="192" t="s">
        <v>591</v>
      </c>
      <c r="N302" s="198">
        <v>44201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159</v>
      </c>
      <c r="B303" s="221">
        <v>44140</v>
      </c>
      <c r="C303" s="221"/>
      <c r="D303" s="222" t="s">
        <v>343</v>
      </c>
      <c r="E303" s="223" t="s">
        <v>623</v>
      </c>
      <c r="F303" s="193">
        <v>332.5</v>
      </c>
      <c r="G303" s="223"/>
      <c r="H303" s="223">
        <v>393</v>
      </c>
      <c r="I303" s="225">
        <v>406</v>
      </c>
      <c r="J303" s="195" t="s">
        <v>812</v>
      </c>
      <c r="K303" s="196">
        <f t="shared" si="115"/>
        <v>60.5</v>
      </c>
      <c r="L303" s="197">
        <f t="shared" si="116"/>
        <v>0.18195488721804512</v>
      </c>
      <c r="M303" s="192" t="s">
        <v>591</v>
      </c>
      <c r="N303" s="198">
        <v>44256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160</v>
      </c>
      <c r="B304" s="221">
        <v>44141</v>
      </c>
      <c r="C304" s="221"/>
      <c r="D304" s="222" t="s">
        <v>482</v>
      </c>
      <c r="E304" s="223" t="s">
        <v>623</v>
      </c>
      <c r="F304" s="193">
        <v>231</v>
      </c>
      <c r="G304" s="223"/>
      <c r="H304" s="223">
        <v>281</v>
      </c>
      <c r="I304" s="225">
        <v>281</v>
      </c>
      <c r="J304" s="195" t="s">
        <v>681</v>
      </c>
      <c r="K304" s="196">
        <f t="shared" si="115"/>
        <v>50</v>
      </c>
      <c r="L304" s="197">
        <f t="shared" si="116"/>
        <v>0.21645021645021645</v>
      </c>
      <c r="M304" s="192" t="s">
        <v>591</v>
      </c>
      <c r="N304" s="198">
        <v>44358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46">
        <v>161</v>
      </c>
      <c r="B305" s="239">
        <v>44187</v>
      </c>
      <c r="C305" s="239"/>
      <c r="D305" s="240" t="s">
        <v>455</v>
      </c>
      <c r="E305" s="53" t="s">
        <v>623</v>
      </c>
      <c r="F305" s="241" t="s">
        <v>813</v>
      </c>
      <c r="G305" s="53"/>
      <c r="H305" s="53"/>
      <c r="I305" s="242">
        <v>239</v>
      </c>
      <c r="J305" s="238" t="s">
        <v>594</v>
      </c>
      <c r="K305" s="238"/>
      <c r="L305" s="243"/>
      <c r="M305" s="244"/>
      <c r="N305" s="245"/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162</v>
      </c>
      <c r="B306" s="221">
        <v>44258</v>
      </c>
      <c r="C306" s="221"/>
      <c r="D306" s="222" t="s">
        <v>809</v>
      </c>
      <c r="E306" s="223" t="s">
        <v>623</v>
      </c>
      <c r="F306" s="193">
        <v>495</v>
      </c>
      <c r="G306" s="223"/>
      <c r="H306" s="223">
        <v>595</v>
      </c>
      <c r="I306" s="225">
        <v>590</v>
      </c>
      <c r="J306" s="195" t="s">
        <v>873</v>
      </c>
      <c r="K306" s="196">
        <f t="shared" ref="K306" si="117">H306-F306</f>
        <v>100</v>
      </c>
      <c r="L306" s="197">
        <f t="shared" ref="L306" si="118">K306/F306</f>
        <v>0.20202020202020202</v>
      </c>
      <c r="M306" s="192" t="s">
        <v>591</v>
      </c>
      <c r="N306" s="198">
        <v>44589</v>
      </c>
      <c r="O306" s="1"/>
      <c r="P306" s="1"/>
      <c r="R306" s="6" t="s">
        <v>784</v>
      </c>
    </row>
    <row r="307" spans="1:26" ht="12.75" customHeight="1">
      <c r="A307" s="220">
        <v>163</v>
      </c>
      <c r="B307" s="221">
        <v>44274</v>
      </c>
      <c r="C307" s="221"/>
      <c r="D307" s="222" t="s">
        <v>343</v>
      </c>
      <c r="E307" s="223" t="s">
        <v>623</v>
      </c>
      <c r="F307" s="193">
        <v>355</v>
      </c>
      <c r="G307" s="223"/>
      <c r="H307" s="223">
        <v>422.5</v>
      </c>
      <c r="I307" s="225">
        <v>420</v>
      </c>
      <c r="J307" s="195" t="s">
        <v>814</v>
      </c>
      <c r="K307" s="196">
        <f t="shared" ref="K307:K310" si="119">H307-F307</f>
        <v>67.5</v>
      </c>
      <c r="L307" s="197">
        <f t="shared" ref="L307:L310" si="120">K307/F307</f>
        <v>0.19014084507042253</v>
      </c>
      <c r="M307" s="192" t="s">
        <v>591</v>
      </c>
      <c r="N307" s="198">
        <v>44361</v>
      </c>
      <c r="O307" s="1"/>
      <c r="R307" s="247" t="s">
        <v>784</v>
      </c>
    </row>
    <row r="308" spans="1:26" ht="12.75" customHeight="1">
      <c r="A308" s="220">
        <v>164</v>
      </c>
      <c r="B308" s="221">
        <v>44295</v>
      </c>
      <c r="C308" s="221"/>
      <c r="D308" s="222" t="s">
        <v>815</v>
      </c>
      <c r="E308" s="223" t="s">
        <v>623</v>
      </c>
      <c r="F308" s="193">
        <v>555</v>
      </c>
      <c r="G308" s="223"/>
      <c r="H308" s="223">
        <v>663</v>
      </c>
      <c r="I308" s="225">
        <v>663</v>
      </c>
      <c r="J308" s="195" t="s">
        <v>816</v>
      </c>
      <c r="K308" s="196">
        <f t="shared" si="119"/>
        <v>108</v>
      </c>
      <c r="L308" s="197">
        <f t="shared" si="120"/>
        <v>0.19459459459459461</v>
      </c>
      <c r="M308" s="192" t="s">
        <v>591</v>
      </c>
      <c r="N308" s="198">
        <v>44321</v>
      </c>
      <c r="O308" s="1"/>
      <c r="P308" s="1"/>
      <c r="Q308" s="1"/>
      <c r="R308" s="247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165</v>
      </c>
      <c r="B309" s="221">
        <v>44308</v>
      </c>
      <c r="C309" s="221"/>
      <c r="D309" s="222" t="s">
        <v>376</v>
      </c>
      <c r="E309" s="223" t="s">
        <v>623</v>
      </c>
      <c r="F309" s="193">
        <v>126.5</v>
      </c>
      <c r="G309" s="223"/>
      <c r="H309" s="223">
        <v>155</v>
      </c>
      <c r="I309" s="225">
        <v>155</v>
      </c>
      <c r="J309" s="195" t="s">
        <v>681</v>
      </c>
      <c r="K309" s="196">
        <f t="shared" si="119"/>
        <v>28.5</v>
      </c>
      <c r="L309" s="197">
        <f t="shared" si="120"/>
        <v>0.22529644268774704</v>
      </c>
      <c r="M309" s="192" t="s">
        <v>591</v>
      </c>
      <c r="N309" s="198">
        <v>44362</v>
      </c>
      <c r="O309" s="1"/>
      <c r="R309" s="247" t="s">
        <v>784</v>
      </c>
    </row>
    <row r="310" spans="1:26" ht="12.75" customHeight="1">
      <c r="A310" s="293">
        <v>166</v>
      </c>
      <c r="B310" s="294">
        <v>44368</v>
      </c>
      <c r="C310" s="294"/>
      <c r="D310" s="295" t="s">
        <v>394</v>
      </c>
      <c r="E310" s="296" t="s">
        <v>623</v>
      </c>
      <c r="F310" s="297">
        <v>287.5</v>
      </c>
      <c r="G310" s="296"/>
      <c r="H310" s="296">
        <v>245</v>
      </c>
      <c r="I310" s="298">
        <v>344</v>
      </c>
      <c r="J310" s="205" t="s">
        <v>853</v>
      </c>
      <c r="K310" s="206">
        <f t="shared" si="119"/>
        <v>-42.5</v>
      </c>
      <c r="L310" s="207">
        <f t="shared" si="120"/>
        <v>-0.14782608695652175</v>
      </c>
      <c r="M310" s="203" t="s">
        <v>604</v>
      </c>
      <c r="N310" s="200">
        <v>44508</v>
      </c>
      <c r="O310" s="1"/>
      <c r="R310" s="247" t="s">
        <v>784</v>
      </c>
    </row>
    <row r="311" spans="1:26" ht="12.75" customHeight="1">
      <c r="A311" s="246">
        <v>167</v>
      </c>
      <c r="B311" s="239">
        <v>44368</v>
      </c>
      <c r="C311" s="239"/>
      <c r="D311" s="240" t="s">
        <v>482</v>
      </c>
      <c r="E311" s="53" t="s">
        <v>623</v>
      </c>
      <c r="F311" s="241" t="s">
        <v>817</v>
      </c>
      <c r="G311" s="53"/>
      <c r="H311" s="53"/>
      <c r="I311" s="242">
        <v>320</v>
      </c>
      <c r="J311" s="238" t="s">
        <v>594</v>
      </c>
      <c r="K311" s="246"/>
      <c r="L311" s="239"/>
      <c r="M311" s="239"/>
      <c r="N311" s="240"/>
      <c r="O311" s="41"/>
      <c r="R311" s="247" t="s">
        <v>784</v>
      </c>
    </row>
    <row r="312" spans="1:26" ht="12.75" customHeight="1">
      <c r="A312" s="220">
        <v>168</v>
      </c>
      <c r="B312" s="221">
        <v>44406</v>
      </c>
      <c r="C312" s="221"/>
      <c r="D312" s="222" t="s">
        <v>376</v>
      </c>
      <c r="E312" s="223" t="s">
        <v>623</v>
      </c>
      <c r="F312" s="193">
        <v>162.5</v>
      </c>
      <c r="G312" s="223"/>
      <c r="H312" s="223">
        <v>200</v>
      </c>
      <c r="I312" s="225">
        <v>200</v>
      </c>
      <c r="J312" s="195" t="s">
        <v>681</v>
      </c>
      <c r="K312" s="196">
        <f t="shared" ref="K312" si="121">H312-F312</f>
        <v>37.5</v>
      </c>
      <c r="L312" s="197">
        <f t="shared" ref="L312" si="122">K312/F312</f>
        <v>0.23076923076923078</v>
      </c>
      <c r="M312" s="192" t="s">
        <v>591</v>
      </c>
      <c r="N312" s="198">
        <v>44571</v>
      </c>
      <c r="O312" s="1"/>
      <c r="R312" s="247" t="s">
        <v>784</v>
      </c>
    </row>
    <row r="313" spans="1:26" ht="12.75" customHeight="1">
      <c r="A313" s="220">
        <v>169</v>
      </c>
      <c r="B313" s="221">
        <v>44462</v>
      </c>
      <c r="C313" s="221"/>
      <c r="D313" s="222" t="s">
        <v>822</v>
      </c>
      <c r="E313" s="223" t="s">
        <v>623</v>
      </c>
      <c r="F313" s="193">
        <v>1235</v>
      </c>
      <c r="G313" s="223"/>
      <c r="H313" s="223">
        <v>1505</v>
      </c>
      <c r="I313" s="225">
        <v>1500</v>
      </c>
      <c r="J313" s="195" t="s">
        <v>681</v>
      </c>
      <c r="K313" s="196">
        <f t="shared" ref="K313" si="123">H313-F313</f>
        <v>270</v>
      </c>
      <c r="L313" s="197">
        <f t="shared" ref="L313" si="124">K313/F313</f>
        <v>0.21862348178137653</v>
      </c>
      <c r="M313" s="192" t="s">
        <v>591</v>
      </c>
      <c r="N313" s="198">
        <v>44564</v>
      </c>
      <c r="O313" s="1"/>
      <c r="R313" s="247" t="s">
        <v>784</v>
      </c>
    </row>
    <row r="314" spans="1:26" ht="12.75" customHeight="1">
      <c r="A314" s="264">
        <v>170</v>
      </c>
      <c r="B314" s="265">
        <v>44480</v>
      </c>
      <c r="C314" s="265"/>
      <c r="D314" s="266" t="s">
        <v>824</v>
      </c>
      <c r="E314" s="267" t="s">
        <v>623</v>
      </c>
      <c r="F314" s="268" t="s">
        <v>829</v>
      </c>
      <c r="G314" s="267"/>
      <c r="H314" s="267"/>
      <c r="I314" s="267">
        <v>145</v>
      </c>
      <c r="J314" s="269" t="s">
        <v>594</v>
      </c>
      <c r="K314" s="264"/>
      <c r="L314" s="265"/>
      <c r="M314" s="265"/>
      <c r="N314" s="266"/>
      <c r="O314" s="41"/>
      <c r="R314" s="247" t="s">
        <v>784</v>
      </c>
    </row>
    <row r="315" spans="1:26" ht="12.75" customHeight="1">
      <c r="A315" s="270">
        <v>171</v>
      </c>
      <c r="B315" s="271">
        <v>44481</v>
      </c>
      <c r="C315" s="271"/>
      <c r="D315" s="272" t="s">
        <v>261</v>
      </c>
      <c r="E315" s="273" t="s">
        <v>623</v>
      </c>
      <c r="F315" s="274" t="s">
        <v>826</v>
      </c>
      <c r="G315" s="273"/>
      <c r="H315" s="273"/>
      <c r="I315" s="273">
        <v>380</v>
      </c>
      <c r="J315" s="275" t="s">
        <v>594</v>
      </c>
      <c r="K315" s="270"/>
      <c r="L315" s="271"/>
      <c r="M315" s="271"/>
      <c r="N315" s="272"/>
      <c r="O315" s="41"/>
      <c r="R315" s="247" t="s">
        <v>784</v>
      </c>
    </row>
    <row r="316" spans="1:26" ht="12.75" customHeight="1">
      <c r="A316" s="270">
        <v>172</v>
      </c>
      <c r="B316" s="271">
        <v>44481</v>
      </c>
      <c r="C316" s="271"/>
      <c r="D316" s="272" t="s">
        <v>402</v>
      </c>
      <c r="E316" s="273" t="s">
        <v>623</v>
      </c>
      <c r="F316" s="274" t="s">
        <v>827</v>
      </c>
      <c r="G316" s="273"/>
      <c r="H316" s="273"/>
      <c r="I316" s="273">
        <v>56</v>
      </c>
      <c r="J316" s="275" t="s">
        <v>594</v>
      </c>
      <c r="K316" s="270"/>
      <c r="L316" s="271"/>
      <c r="M316" s="271"/>
      <c r="N316" s="272"/>
      <c r="O316" s="41"/>
      <c r="R316" s="247"/>
    </row>
    <row r="317" spans="1:26" ht="12.75" customHeight="1">
      <c r="A317" s="453">
        <v>173</v>
      </c>
      <c r="B317" s="454">
        <v>44551</v>
      </c>
      <c r="C317" s="453"/>
      <c r="D317" s="453" t="s">
        <v>119</v>
      </c>
      <c r="E317" s="455" t="s">
        <v>623</v>
      </c>
      <c r="F317" s="455">
        <v>2360</v>
      </c>
      <c r="G317" s="455"/>
      <c r="H317" s="455">
        <v>2820</v>
      </c>
      <c r="I317" s="455">
        <v>3000</v>
      </c>
      <c r="J317" s="456" t="s">
        <v>1032</v>
      </c>
      <c r="K317" s="457">
        <f t="shared" ref="K317" si="125">H317-F317</f>
        <v>460</v>
      </c>
      <c r="L317" s="458">
        <f t="shared" ref="L317" si="126">K317/F317</f>
        <v>0.19491525423728814</v>
      </c>
      <c r="M317" s="459" t="s">
        <v>591</v>
      </c>
      <c r="N317" s="460">
        <v>44608</v>
      </c>
      <c r="O317" s="41"/>
      <c r="R317" s="247"/>
    </row>
    <row r="318" spans="1:26" ht="12.75" customHeight="1">
      <c r="A318" s="276">
        <v>174</v>
      </c>
      <c r="B318" s="271">
        <v>44606</v>
      </c>
      <c r="C318" s="276"/>
      <c r="D318" s="276" t="s">
        <v>428</v>
      </c>
      <c r="E318" s="273" t="s">
        <v>623</v>
      </c>
      <c r="F318" s="273" t="s">
        <v>986</v>
      </c>
      <c r="G318" s="273"/>
      <c r="H318" s="273"/>
      <c r="I318" s="273">
        <v>764</v>
      </c>
      <c r="J318" s="273" t="s">
        <v>594</v>
      </c>
      <c r="K318" s="273"/>
      <c r="L318" s="273"/>
      <c r="M318" s="273"/>
      <c r="N318" s="276"/>
      <c r="O318" s="41"/>
      <c r="R318" s="247"/>
    </row>
    <row r="319" spans="1:26" ht="12.75" customHeight="1">
      <c r="A319" s="276"/>
      <c r="B319" s="271"/>
      <c r="C319" s="276"/>
      <c r="D319" s="276"/>
      <c r="E319" s="273"/>
      <c r="F319" s="273"/>
      <c r="G319" s="273"/>
      <c r="H319" s="273"/>
      <c r="I319" s="273"/>
      <c r="J319" s="273"/>
      <c r="K319" s="273"/>
      <c r="L319" s="273"/>
      <c r="M319" s="273"/>
      <c r="N319" s="276"/>
      <c r="O319" s="41"/>
      <c r="R319" s="247"/>
    </row>
    <row r="320" spans="1:26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247"/>
    </row>
    <row r="321" spans="1:18" ht="12.75" customHeight="1">
      <c r="A321" s="246"/>
      <c r="B321" s="248" t="s">
        <v>818</v>
      </c>
      <c r="F321" s="56"/>
      <c r="G321" s="56"/>
      <c r="H321" s="56"/>
      <c r="I321" s="56"/>
      <c r="J321" s="41"/>
      <c r="K321" s="56"/>
      <c r="L321" s="56"/>
      <c r="M321" s="56"/>
      <c r="O321" s="41"/>
      <c r="R321" s="247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A331" s="249"/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A332" s="249"/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A333" s="53"/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</sheetData>
  <autoFilter ref="R1:R329"/>
  <mergeCells count="21">
    <mergeCell ref="O63:O64"/>
    <mergeCell ref="P63:P64"/>
    <mergeCell ref="A63:A64"/>
    <mergeCell ref="B63:B64"/>
    <mergeCell ref="J63:J64"/>
    <mergeCell ref="M63:M64"/>
    <mergeCell ref="N63:N64"/>
    <mergeCell ref="M97:M98"/>
    <mergeCell ref="N97:N98"/>
    <mergeCell ref="O97:O98"/>
    <mergeCell ref="P97:P98"/>
    <mergeCell ref="M92:M93"/>
    <mergeCell ref="N92:N93"/>
    <mergeCell ref="O92:O93"/>
    <mergeCell ref="P92:P93"/>
    <mergeCell ref="A92:A93"/>
    <mergeCell ref="B92:B93"/>
    <mergeCell ref="J92:J93"/>
    <mergeCell ref="A97:A98"/>
    <mergeCell ref="B97:B98"/>
    <mergeCell ref="J97:J98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2022-02-18T02:33:48Z</dcterms:modified>
</cp:coreProperties>
</file>