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43" i="7"/>
  <c r="K143"/>
  <c r="K132"/>
  <c r="M132" s="1"/>
  <c r="L53"/>
  <c r="K53"/>
  <c r="K131"/>
  <c r="M131" s="1"/>
  <c r="L102"/>
  <c r="K102"/>
  <c r="K130"/>
  <c r="M130" s="1"/>
  <c r="K319"/>
  <c r="L319" s="1"/>
  <c r="K318"/>
  <c r="L318" s="1"/>
  <c r="K129"/>
  <c r="M129" s="1"/>
  <c r="K123"/>
  <c r="M123" s="1"/>
  <c r="K128"/>
  <c r="M128" s="1"/>
  <c r="K127"/>
  <c r="M127" s="1"/>
  <c r="L100"/>
  <c r="K100"/>
  <c r="L42"/>
  <c r="K42"/>
  <c r="L50"/>
  <c r="K50"/>
  <c r="L48"/>
  <c r="K48"/>
  <c r="L51"/>
  <c r="K51"/>
  <c r="L38"/>
  <c r="K38"/>
  <c r="L99"/>
  <c r="K99"/>
  <c r="K118"/>
  <c r="M118" s="1"/>
  <c r="L98"/>
  <c r="K98"/>
  <c r="L97"/>
  <c r="K97"/>
  <c r="L94"/>
  <c r="K94"/>
  <c r="L96"/>
  <c r="K96"/>
  <c r="L95"/>
  <c r="K95"/>
  <c r="K126"/>
  <c r="M126" s="1"/>
  <c r="L93"/>
  <c r="K93"/>
  <c r="K125"/>
  <c r="M125" s="1"/>
  <c r="L44"/>
  <c r="K44"/>
  <c r="K119"/>
  <c r="M119" s="1"/>
  <c r="L16"/>
  <c r="K16"/>
  <c r="K124"/>
  <c r="M124" s="1"/>
  <c r="K122"/>
  <c r="M122" s="1"/>
  <c r="K120"/>
  <c r="M120" s="1"/>
  <c r="L46"/>
  <c r="K46"/>
  <c r="L40"/>
  <c r="K40"/>
  <c r="L41"/>
  <c r="K41"/>
  <c r="L91"/>
  <c r="K91"/>
  <c r="L90"/>
  <c r="K90"/>
  <c r="L92"/>
  <c r="K92"/>
  <c r="K121"/>
  <c r="M121" s="1"/>
  <c r="L47"/>
  <c r="K47"/>
  <c r="K117"/>
  <c r="M117" s="1"/>
  <c r="L43"/>
  <c r="K43"/>
  <c r="L32"/>
  <c r="K32"/>
  <c r="L86"/>
  <c r="K86"/>
  <c r="L85"/>
  <c r="K85"/>
  <c r="L89"/>
  <c r="K89"/>
  <c r="L88"/>
  <c r="K88"/>
  <c r="L87"/>
  <c r="K87"/>
  <c r="K115"/>
  <c r="M115" s="1"/>
  <c r="L83"/>
  <c r="K83"/>
  <c r="L84"/>
  <c r="K84"/>
  <c r="L33"/>
  <c r="K33"/>
  <c r="L39"/>
  <c r="K39"/>
  <c r="L82"/>
  <c r="K82"/>
  <c r="K81"/>
  <c r="L81"/>
  <c r="K116"/>
  <c r="M116" s="1"/>
  <c r="L79"/>
  <c r="K79"/>
  <c r="L36"/>
  <c r="K36"/>
  <c r="L80"/>
  <c r="K80"/>
  <c r="L77"/>
  <c r="K77"/>
  <c r="L15"/>
  <c r="K15"/>
  <c r="L74"/>
  <c r="K74"/>
  <c r="L78"/>
  <c r="K78"/>
  <c r="K114"/>
  <c r="M114" s="1"/>
  <c r="K113"/>
  <c r="M113" s="1"/>
  <c r="K321"/>
  <c r="L321" s="1"/>
  <c r="L76"/>
  <c r="K76"/>
  <c r="L75"/>
  <c r="K75"/>
  <c r="L14"/>
  <c r="K14"/>
  <c r="L71"/>
  <c r="K71"/>
  <c r="L73"/>
  <c r="K73"/>
  <c r="L72"/>
  <c r="K72"/>
  <c r="K68"/>
  <c r="L68"/>
  <c r="L70"/>
  <c r="K70"/>
  <c r="L37"/>
  <c r="K37"/>
  <c r="L31"/>
  <c r="K31"/>
  <c r="L30"/>
  <c r="K30"/>
  <c r="L69"/>
  <c r="K69"/>
  <c r="L65"/>
  <c r="K65"/>
  <c r="L67"/>
  <c r="K67"/>
  <c r="L66"/>
  <c r="K66"/>
  <c r="L35"/>
  <c r="K35"/>
  <c r="L34"/>
  <c r="K34"/>
  <c r="L29"/>
  <c r="K29"/>
  <c r="L13"/>
  <c r="K13"/>
  <c r="L12"/>
  <c r="K12"/>
  <c r="M53" l="1"/>
  <c r="M143"/>
  <c r="M42"/>
  <c r="M102"/>
  <c r="M48"/>
  <c r="M100"/>
  <c r="M50"/>
  <c r="M44"/>
  <c r="M94"/>
  <c r="M38"/>
  <c r="M51"/>
  <c r="M98"/>
  <c r="M99"/>
  <c r="M95"/>
  <c r="M97"/>
  <c r="M96"/>
  <c r="M93"/>
  <c r="M16"/>
  <c r="M46"/>
  <c r="M41"/>
  <c r="M40"/>
  <c r="M47"/>
  <c r="M90"/>
  <c r="M91"/>
  <c r="M92"/>
  <c r="M43"/>
  <c r="M85"/>
  <c r="M32"/>
  <c r="M86"/>
  <c r="M89"/>
  <c r="M88"/>
  <c r="M87"/>
  <c r="M36"/>
  <c r="M83"/>
  <c r="M33"/>
  <c r="M84"/>
  <c r="M39"/>
  <c r="M15"/>
  <c r="M79"/>
  <c r="M81"/>
  <c r="M77"/>
  <c r="M82"/>
  <c r="M70"/>
  <c r="M80"/>
  <c r="M74"/>
  <c r="M78"/>
  <c r="M31"/>
  <c r="M76"/>
  <c r="M30"/>
  <c r="M14"/>
  <c r="M75"/>
  <c r="M72"/>
  <c r="M37"/>
  <c r="M71"/>
  <c r="M73"/>
  <c r="M68"/>
  <c r="M34"/>
  <c r="M69"/>
  <c r="M65"/>
  <c r="M35"/>
  <c r="M67"/>
  <c r="M66"/>
  <c r="M29"/>
  <c r="M13"/>
  <c r="M12"/>
  <c r="L11"/>
  <c r="K11"/>
  <c r="L10"/>
  <c r="K10"/>
  <c r="M11" l="1"/>
  <c r="M10"/>
  <c r="K316" l="1"/>
  <c r="L316" s="1"/>
  <c r="M7" l="1"/>
  <c r="F304" l="1"/>
  <c r="K305"/>
  <c r="L305" s="1"/>
  <c r="K296"/>
  <c r="L296" s="1"/>
  <c r="K299"/>
  <c r="L299" s="1"/>
  <c r="K307" l="1"/>
  <c r="L307" s="1"/>
  <c r="F298"/>
  <c r="F297"/>
  <c r="F295"/>
  <c r="K295" s="1"/>
  <c r="L295" s="1"/>
  <c r="F275"/>
  <c r="F227"/>
  <c r="K306" l="1"/>
  <c r="L306" s="1"/>
  <c r="K304"/>
  <c r="L304" s="1"/>
  <c r="K310"/>
  <c r="L310" s="1"/>
  <c r="K311"/>
  <c r="L311" s="1"/>
  <c r="K303"/>
  <c r="L303" s="1"/>
  <c r="K313"/>
  <c r="L313" s="1"/>
  <c r="K309"/>
  <c r="L309" s="1"/>
  <c r="K302" l="1"/>
  <c r="L302" s="1"/>
  <c r="K291"/>
  <c r="L291" s="1"/>
  <c r="K293"/>
  <c r="L293" s="1"/>
  <c r="K290"/>
  <c r="L290" s="1"/>
  <c r="K292"/>
  <c r="L292" s="1"/>
  <c r="K221"/>
  <c r="L221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D7" i="6"/>
  <c r="K6" i="4"/>
  <c r="K6" i="3"/>
  <c r="L6" i="2"/>
</calcChain>
</file>

<file path=xl/sharedStrings.xml><?xml version="1.0" encoding="utf-8"?>
<sst xmlns="http://schemas.openxmlformats.org/spreadsheetml/2006/main" count="7806" uniqueCount="3888">
  <si>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</si>
  <si>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</si>
  <si>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</si>
  <si>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</si>
  <si>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</si>
  <si>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</si>
  <si>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</si>
  <si>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</si>
  <si>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</si>
  <si>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</si>
  <si>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</si>
  <si>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</si>
  <si>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</si>
  <si>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</si>
  <si>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</si>
  <si>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</si>
  <si>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</si>
  <si>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</si>
  <si>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</si>
  <si>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</si>
  <si>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</si>
  <si>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</si>
  <si>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</si>
  <si>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</si>
  <si>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</si>
  <si>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</si>
  <si>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</si>
  <si>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</si>
  <si>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</si>
  <si>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</si>
  <si>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</si>
  <si>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</si>
  <si>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</si>
  <si>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</si>
  <si>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</si>
  <si>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</si>
  <si>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</si>
  <si>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</si>
  <si>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</si>
  <si>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</si>
  <si>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</si>
  <si>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</si>
  <si>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</si>
  <si>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</si>
  <si>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</si>
  <si>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</si>
  <si>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</si>
  <si>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</si>
  <si>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</si>
  <si>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</si>
  <si>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</si>
  <si>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</si>
  <si>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</si>
  <si>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</si>
  <si>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</si>
  <si>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</si>
  <si>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</si>
  <si>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</si>
  <si>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</si>
  <si>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</si>
  <si>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</si>
  <si>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</si>
  <si>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</si>
  <si>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</si>
  <si>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</si>
  <si>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</si>
  <si>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</si>
  <si>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</si>
  <si>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</si>
  <si>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</si>
  <si>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</si>
  <si>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</si>
  <si>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</si>
  <si>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</si>
  <si>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</si>
  <si>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</si>
  <si>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</si>
  <si>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</si>
  <si>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</si>
  <si>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</si>
  <si>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</si>
  <si>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</si>
  <si>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</si>
  <si>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</si>
  <si>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</si>
  <si>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</si>
  <si>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</si>
  <si>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</si>
  <si>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</si>
  <si>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</si>
  <si>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</si>
  <si>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</si>
  <si>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</si>
  <si>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</si>
  <si>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</si>
  <si>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</si>
  <si>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</si>
  <si>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</si>
  <si>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</si>
  <si>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</si>
  <si>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</si>
  <si>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</si>
  <si>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</si>
  <si>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</si>
  <si>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</si>
  <si>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</si>
  <si>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</si>
  <si>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</si>
  <si>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</si>
  <si>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</si>
  <si>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</si>
  <si>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</si>
  <si>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</si>
  <si>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</si>
  <si>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</si>
  <si>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</si>
  <si>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</si>
  <si>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</si>
  <si>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</si>
  <si>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</si>
  <si>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</si>
  <si>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</si>
  <si>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</si>
  <si>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</si>
  <si>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</si>
  <si>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</si>
  <si>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</si>
  <si>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</si>
  <si>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</si>
  <si>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</si>
  <si>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</si>
  <si>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</si>
  <si>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</si>
  <si>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</si>
  <si>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</si>
  <si>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</si>
  <si>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</si>
  <si>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</si>
  <si>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</si>
  <si>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</si>
  <si>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</si>
  <si>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</si>
  <si>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</si>
  <si>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</si>
  <si>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</si>
  <si>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</si>
  <si>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</si>
  <si>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</si>
  <si>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</si>
  <si>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</si>
  <si>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</si>
  <si>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</si>
  <si>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</si>
  <si>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</si>
  <si>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</si>
  <si>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</si>
  <si>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</si>
  <si>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</si>
  <si>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</si>
  <si>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</si>
  <si>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</si>
  <si>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</si>
  <si>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</si>
  <si>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</si>
  <si>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</si>
  <si>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</si>
  <si>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</si>
  <si>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</si>
  <si>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</si>
  <si>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</si>
  <si>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</si>
  <si>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</si>
  <si>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</si>
  <si>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</si>
  <si>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</si>
  <si>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</si>
  <si>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</si>
  <si>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</si>
  <si>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</si>
  <si>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</si>
  <si>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</si>
  <si>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</si>
  <si>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</si>
  <si>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</si>
  <si>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</si>
  <si>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</si>
  <si>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</si>
  <si>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</si>
  <si>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</si>
  <si>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</si>
  <si>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</si>
  <si>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</si>
  <si>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</si>
  <si>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</si>
  <si>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</si>
  <si>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</si>
  <si>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</si>
  <si>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</si>
  <si>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</si>
  <si>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</si>
  <si>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</si>
  <si>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</si>
  <si>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</si>
  <si>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</si>
  <si>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</si>
  <si>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</si>
  <si>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</si>
  <si>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</si>
  <si>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</si>
  <si>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</si>
  <si>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</si>
  <si>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</si>
  <si>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</si>
  <si>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</si>
  <si>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</si>
  <si>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</si>
  <si>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</si>
  <si>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</si>
  <si>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</si>
  <si>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</si>
  <si>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</si>
  <si>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</si>
  <si>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</si>
  <si>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</si>
  <si>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</si>
  <si>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</si>
  <si>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</si>
  <si>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</si>
  <si>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</si>
  <si>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</si>
  <si>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</si>
  <si>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</si>
  <si>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</si>
  <si>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</si>
  <si>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</si>
  <si>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</si>
  <si>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</si>
  <si>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</si>
  <si>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</si>
  <si>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</si>
  <si>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</si>
  <si>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</si>
  <si>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</si>
  <si>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</si>
  <si>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</si>
  <si>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</si>
  <si>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</si>
  <si>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</si>
  <si>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</si>
  <si>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</si>
  <si>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</si>
  <si>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</si>
  <si>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</si>
  <si>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</si>
  <si>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</si>
  <si>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</si>
  <si>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</si>
  <si>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</si>
  <si>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</si>
  <si>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</si>
  <si>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</si>
  <si>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</si>
  <si>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</si>
  <si>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</si>
  <si>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</si>
  <si>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</si>
  <si>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</si>
  <si>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</si>
  <si>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</si>
  <si>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</si>
  <si>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</si>
  <si>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</si>
  <si>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</si>
  <si>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</si>
  <si>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</si>
  <si>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</si>
  <si>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</si>
  <si>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</si>
  <si>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</si>
  <si>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</si>
  <si>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</si>
  <si>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</si>
  <si>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</si>
  <si>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</si>
  <si>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</si>
  <si>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</si>
  <si>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</si>
  <si>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</si>
  <si>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</si>
  <si>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</si>
  <si>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</si>
  <si>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</si>
  <si>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</si>
  <si>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</si>
  <si>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</si>
  <si>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</si>
  <si>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</si>
  <si>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</si>
  <si>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</si>
  <si>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</si>
  <si>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</si>
  <si>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</si>
  <si>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</si>
  <si>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</si>
  <si>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</si>
  <si>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</si>
  <si>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</si>
  <si>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</si>
  <si>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</si>
  <si>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</si>
  <si>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</si>
  <si>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</si>
  <si>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</si>
  <si>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</si>
  <si>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</si>
  <si>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</si>
  <si>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</si>
  <si>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</si>
  <si>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</si>
  <si>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</si>
  <si>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</si>
  <si>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</si>
  <si>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</si>
  <si>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</si>
  <si>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</si>
  <si>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</si>
  <si>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</si>
  <si>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</si>
  <si>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</si>
  <si>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</si>
  <si>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</si>
  <si>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</si>
  <si>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</si>
  <si>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</si>
  <si>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</si>
  <si>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</si>
  <si>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</si>
  <si>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</si>
  <si>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</si>
  <si>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</si>
  <si>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</si>
  <si>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</si>
  <si>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</si>
  <si>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</si>
  <si>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</si>
  <si>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</si>
  <si>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</si>
  <si>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</si>
  <si>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</si>
  <si>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</si>
  <si>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</si>
  <si>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</si>
  <si>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</si>
  <si>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</si>
  <si>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</si>
  <si>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</si>
  <si>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</si>
  <si>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</si>
  <si>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</si>
  <si>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</si>
  <si>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</si>
  <si>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</si>
  <si>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</si>
  <si>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</si>
  <si>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</si>
  <si>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</si>
  <si>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</si>
  <si>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</si>
  <si>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</si>
  <si>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</si>
  <si>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</si>
  <si>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</si>
  <si>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</si>
  <si>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</si>
  <si>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</si>
  <si>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</si>
  <si>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</si>
  <si>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</si>
  <si>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</si>
  <si>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</si>
  <si>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</si>
  <si>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</si>
  <si>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</si>
  <si>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</si>
  <si>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</si>
  <si>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</si>
  <si>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</si>
  <si>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</si>
  <si>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</si>
  <si>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</si>
  <si>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</si>
  <si>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</si>
  <si>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</si>
  <si>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</si>
  <si>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</si>
  <si>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</si>
  <si>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</si>
  <si>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</si>
  <si>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</si>
  <si>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</si>
  <si>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</si>
  <si>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</si>
  <si>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</si>
  <si>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</si>
  <si>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</si>
  <si>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</si>
  <si>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</si>
  <si>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</si>
  <si>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</si>
  <si>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</si>
  <si>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</si>
  <si>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</si>
  <si>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</si>
  <si>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</si>
  <si>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</si>
  <si>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</si>
  <si>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</si>
  <si>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</si>
  <si>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</si>
  <si>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</si>
  <si>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</si>
  <si>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</si>
  <si>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</si>
  <si>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</si>
  <si>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</si>
  <si>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</si>
  <si>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</si>
  <si>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</si>
  <si>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</si>
  <si>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</si>
  <si>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</si>
  <si>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</si>
  <si>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</si>
  <si>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</si>
  <si>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</si>
  <si>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</si>
  <si>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</si>
  <si>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</si>
  <si>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</si>
  <si>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</si>
  <si>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</si>
  <si>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</si>
  <si>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</si>
  <si>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</si>
  <si>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</si>
  <si>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</si>
  <si>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</si>
  <si>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</si>
  <si>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</si>
  <si>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</si>
  <si>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</si>
  <si>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</si>
  <si>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</si>
  <si>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</si>
  <si>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</si>
  <si>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</si>
  <si>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</si>
  <si>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</si>
  <si>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</si>
  <si>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</si>
  <si>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</si>
  <si>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</si>
  <si>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</si>
  <si>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</si>
  <si>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</si>
  <si>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</si>
  <si>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</si>
  <si>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</si>
  <si>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</si>
  <si>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</si>
  <si>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</si>
  <si>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</si>
  <si>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</si>
  <si>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</si>
  <si>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</si>
  <si>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</si>
  <si>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</si>
  <si>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</si>
  <si>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</si>
  <si>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</si>
  <si>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</si>
  <si>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</si>
  <si>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</si>
  <si>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</si>
  <si>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</si>
  <si>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</si>
  <si>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</si>
  <si>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</si>
  <si>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</si>
  <si>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</si>
  <si>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</si>
  <si>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</si>
  <si>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</si>
  <si>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</si>
  <si>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</si>
  <si>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</si>
  <si>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</si>
  <si>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</si>
  <si>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</si>
  <si>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</si>
  <si>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</si>
  <si>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</si>
  <si>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</si>
  <si>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</si>
  <si>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</si>
  <si>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</si>
  <si>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</si>
  <si>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</si>
  <si>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</si>
  <si>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</si>
  <si>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</si>
  <si>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</si>
  <si>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</si>
  <si>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</si>
  <si>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</si>
  <si>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</si>
  <si>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</si>
  <si>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</si>
  <si>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</si>
  <si>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</si>
  <si>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</si>
  <si>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</si>
  <si>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</si>
  <si>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</si>
  <si>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</si>
  <si>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</si>
  <si>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</si>
  <si>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</si>
  <si>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</si>
  <si>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</si>
  <si>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</si>
  <si>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</si>
  <si>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</si>
  <si>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</si>
  <si>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</si>
  <si>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</si>
  <si>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</si>
  <si>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</si>
  <si>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</si>
  <si>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</si>
  <si>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</si>
  <si>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</si>
  <si>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</si>
  <si>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</si>
  <si>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</si>
  <si>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</si>
  <si>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</si>
  <si>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</si>
  <si>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</si>
  <si>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</si>
  <si>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</si>
  <si>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</si>
  <si>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</si>
  <si>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</si>
  <si>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</si>
  <si>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</si>
  <si>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</si>
  <si>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</si>
  <si>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</si>
  <si>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</si>
  <si>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</si>
  <si>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</si>
  <si>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</si>
  <si>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</si>
  <si>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</si>
  <si>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</si>
  <si>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</si>
  <si>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</si>
  <si>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</si>
  <si>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</si>
  <si>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</si>
  <si>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</si>
  <si>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</si>
  <si>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</si>
  <si>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</si>
  <si>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</si>
  <si>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</si>
  <si>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</si>
  <si>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</si>
  <si>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</si>
  <si>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</si>
  <si>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</si>
  <si>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</si>
  <si>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</si>
  <si>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</si>
  <si>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</si>
  <si>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</si>
  <si>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</si>
  <si>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</si>
  <si>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</si>
  <si>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</si>
  <si>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</si>
  <si>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</si>
  <si>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</si>
  <si>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</si>
  <si>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</si>
  <si>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</si>
  <si>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</si>
  <si>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</si>
  <si>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</si>
  <si>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</si>
  <si>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</si>
  <si>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</si>
  <si>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</si>
  <si>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</si>
  <si>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</si>
  <si>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</si>
  <si>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</si>
  <si>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</si>
  <si>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</si>
  <si>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</si>
  <si>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</si>
  <si>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</si>
  <si>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</si>
  <si>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</si>
  <si>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</si>
  <si>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</si>
  <si>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</si>
  <si>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</si>
  <si>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</si>
  <si>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</si>
  <si>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</si>
  <si>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</si>
  <si>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</si>
  <si>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</si>
  <si>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</si>
  <si>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</si>
  <si>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</si>
  <si>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</si>
  <si>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</si>
  <si>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</si>
  <si>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</si>
  <si>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</si>
  <si>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</si>
  <si>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</si>
  <si>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</si>
  <si>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</si>
  <si>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</si>
  <si>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</si>
  <si>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</si>
  <si>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</si>
  <si>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</si>
  <si>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</si>
  <si>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</si>
  <si>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</si>
  <si>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</si>
  <si>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</si>
  <si>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</si>
  <si>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</si>
  <si>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</si>
  <si>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</si>
  <si>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</si>
  <si>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</si>
  <si>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</si>
  <si>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</si>
  <si>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</si>
  <si>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</si>
  <si>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</si>
  <si>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</si>
  <si>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</si>
  <si>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</si>
  <si>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</si>
  <si>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</si>
  <si>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</si>
  <si>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</si>
  <si>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</si>
  <si>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</si>
  <si>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</si>
  <si>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</si>
  <si>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</si>
  <si>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</si>
  <si>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</si>
  <si>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</si>
  <si>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</si>
  <si>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</si>
  <si>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</si>
  <si>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</si>
  <si>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</si>
  <si>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</si>
  <si>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</si>
  <si>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</si>
  <si>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</si>
  <si>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</si>
  <si>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</si>
  <si>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</si>
  <si>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</si>
  <si>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</si>
  <si>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</si>
  <si>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</si>
  <si>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</si>
  <si>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</si>
  <si>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</si>
  <si>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</si>
  <si>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</si>
  <si>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</si>
  <si>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</si>
  <si>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</si>
  <si>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</si>
  <si>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</si>
  <si>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</si>
  <si>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</si>
  <si>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</si>
  <si>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</si>
  <si>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</si>
  <si>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</si>
  <si>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</si>
  <si>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</si>
  <si>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</si>
  <si>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</si>
  <si>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</si>
  <si>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</si>
  <si>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</si>
  <si>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</si>
  <si>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</si>
  <si>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</si>
  <si>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</si>
  <si>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</si>
  <si>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</si>
  <si>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</si>
  <si>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</si>
  <si>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</si>
  <si>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</si>
  <si>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</si>
  <si>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</si>
  <si>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</si>
  <si>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</si>
  <si>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</si>
  <si>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</si>
  <si>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</si>
  <si>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</si>
  <si>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</si>
  <si>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</si>
  <si>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</si>
  <si>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</si>
  <si>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</si>
  <si>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</si>
  <si>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</si>
  <si>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</si>
  <si>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</si>
  <si>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</si>
  <si>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</si>
  <si>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</si>
  <si>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</si>
  <si>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</si>
  <si>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</si>
  <si>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</si>
  <si>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</si>
  <si>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</si>
  <si>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</si>
  <si>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</si>
  <si>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</si>
  <si>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</si>
  <si>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</si>
  <si>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</si>
  <si>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</si>
  <si>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</si>
  <si>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</si>
  <si>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</si>
  <si>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</si>
  <si>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</si>
  <si>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</si>
  <si>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</si>
  <si>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</si>
  <si>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</si>
  <si>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</si>
  <si>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</si>
  <si>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</si>
  <si>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</si>
  <si>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</si>
  <si>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</si>
  <si>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</si>
  <si>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</si>
  <si>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</si>
  <si>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</si>
  <si>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</si>
  <si>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</si>
  <si>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</si>
  <si>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</si>
  <si>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</si>
  <si>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</si>
  <si>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</si>
  <si>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</si>
  <si>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</si>
  <si>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</si>
  <si>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</si>
  <si>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</si>
  <si>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</si>
  <si>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</si>
  <si>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</si>
  <si>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</si>
  <si>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</si>
  <si>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</si>
  <si>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</si>
  <si>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</si>
  <si>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</si>
  <si>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</si>
  <si>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</si>
  <si>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</si>
  <si>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</si>
  <si>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</si>
  <si>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</si>
  <si>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</si>
  <si>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</si>
  <si>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</si>
  <si>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</si>
  <si>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</si>
  <si>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</si>
  <si>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</si>
  <si>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</si>
  <si>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</si>
  <si>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</si>
  <si>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</si>
  <si>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</si>
  <si>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</si>
  <si>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</si>
  <si>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</si>
  <si>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</si>
  <si>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</si>
  <si>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</si>
  <si>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</si>
  <si>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</si>
  <si>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</si>
  <si>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</si>
  <si>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</si>
  <si>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</si>
  <si>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</si>
  <si>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</si>
  <si>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</si>
  <si>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</si>
  <si>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</si>
  <si>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</si>
  <si>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</si>
  <si>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</si>
  <si>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</si>
  <si>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</si>
  <si>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</si>
  <si>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</si>
  <si>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</si>
  <si>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</si>
  <si>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</si>
  <si>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</si>
  <si>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</si>
  <si>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</si>
  <si>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</si>
  <si>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</si>
  <si>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</si>
  <si>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</si>
  <si>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</si>
  <si>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</si>
  <si>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</si>
  <si>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</si>
  <si>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</si>
  <si>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</si>
  <si>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</si>
  <si>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</si>
  <si>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</si>
  <si>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</si>
  <si>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</si>
  <si>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</si>
  <si>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</si>
  <si>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</si>
  <si>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</si>
  <si>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</si>
  <si>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</si>
  <si>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</si>
  <si>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</si>
  <si>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</si>
  <si>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</si>
  <si>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</si>
  <si>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</si>
  <si>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</si>
  <si>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</si>
  <si>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</si>
  <si>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</si>
  <si>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</si>
  <si>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</si>
  <si>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</si>
  <si>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</si>
  <si>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</si>
  <si>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</si>
  <si>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</si>
  <si>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</si>
  <si>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</si>
  <si>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</si>
  <si>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</si>
  <si>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</si>
  <si>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</si>
  <si>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</si>
  <si>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</si>
  <si>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</si>
  <si>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</si>
  <si>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</si>
  <si>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</si>
  <si>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</si>
  <si>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</si>
  <si>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</si>
  <si>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</si>
  <si>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</si>
  <si>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</si>
  <si>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</si>
  <si>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</si>
  <si>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</si>
  <si>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</si>
  <si>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</si>
  <si>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</si>
  <si>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</si>
  <si>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</si>
  <si>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</si>
  <si>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</si>
  <si>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</si>
  <si>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</si>
  <si>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</si>
  <si>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</si>
  <si>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</si>
  <si>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</si>
  <si>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</si>
  <si>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</si>
  <si>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</si>
  <si>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</si>
  <si>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</si>
  <si>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</si>
  <si>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</si>
  <si>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</si>
  <si>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</si>
  <si>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</si>
  <si>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</si>
  <si>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</si>
  <si>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</si>
  <si>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</si>
  <si>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</si>
  <si>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</si>
  <si>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</si>
  <si>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</si>
  <si>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</si>
  <si>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</si>
  <si>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</si>
  <si>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</si>
  <si>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</si>
  <si>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</si>
  <si>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</si>
  <si>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</si>
  <si>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</si>
  <si>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</si>
  <si>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</si>
  <si>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</si>
  <si>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</si>
  <si>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</si>
  <si>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</si>
  <si>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</si>
  <si>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</si>
  <si>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</si>
  <si>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</si>
  <si>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</si>
  <si>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</si>
  <si>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</si>
  <si>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</si>
  <si>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</si>
  <si>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</si>
  <si>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</si>
  <si>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</si>
  <si>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</si>
  <si>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</si>
  <si>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</si>
  <si>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</si>
  <si>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</si>
  <si>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</si>
  <si>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</si>
  <si>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</si>
  <si>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</si>
  <si>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</si>
  <si>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</si>
  <si>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</si>
  <si>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</si>
  <si>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</si>
  <si>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</si>
  <si>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</si>
  <si>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</si>
  <si>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</si>
  <si>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</si>
  <si>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</si>
  <si>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</si>
  <si>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</si>
  <si>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</si>
  <si>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</si>
  <si>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</si>
  <si>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</si>
  <si>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</si>
  <si>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</si>
  <si>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</si>
  <si>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</si>
  <si>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</si>
  <si>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</si>
  <si>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</si>
  <si>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</si>
  <si>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</si>
  <si>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</si>
  <si>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</si>
  <si>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</si>
  <si>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</si>
  <si>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</si>
  <si>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</si>
  <si>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</si>
  <si>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</si>
  <si>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</si>
  <si>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</si>
  <si>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</si>
  <si>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</si>
  <si>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</si>
  <si>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</si>
  <si>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</si>
  <si>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</si>
  <si>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</si>
  <si>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</si>
  <si>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</si>
  <si>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</si>
  <si>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</si>
  <si>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</si>
  <si>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</si>
  <si>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</si>
  <si>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</si>
  <si>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</si>
  <si>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</si>
  <si>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</si>
  <si>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</si>
  <si>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</si>
  <si>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</si>
  <si>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</si>
  <si>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</si>
  <si>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</si>
  <si>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</si>
  <si>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</si>
  <si>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</si>
  <si>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</si>
  <si>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</si>
  <si>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</si>
  <si>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</si>
  <si>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</si>
  <si>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</si>
  <si>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</si>
  <si>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</si>
  <si>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</si>
  <si>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</si>
  <si>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</si>
  <si>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</si>
  <si>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</si>
  <si>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</si>
  <si>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</si>
  <si>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</si>
  <si>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</si>
  <si>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</si>
  <si>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</si>
  <si>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</si>
  <si>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</si>
  <si>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</si>
  <si>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</si>
  <si>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</si>
  <si>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</si>
  <si>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</si>
  <si>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</si>
  <si>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</si>
  <si>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</si>
  <si>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</si>
  <si>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</si>
  <si>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</si>
  <si>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</si>
  <si>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</si>
  <si>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</si>
  <si>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</si>
  <si>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</si>
  <si>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</si>
  <si>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</si>
  <si>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</si>
  <si>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</si>
  <si>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</si>
  <si>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</si>
  <si>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</si>
  <si>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</si>
  <si>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</si>
  <si>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</si>
  <si>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</si>
  <si>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</si>
  <si>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</si>
  <si>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</si>
  <si>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</si>
  <si>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</si>
  <si>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</si>
  <si>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</si>
  <si>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</si>
  <si>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</si>
  <si>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</si>
  <si>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</si>
  <si>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</si>
  <si>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</si>
  <si>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</si>
  <si>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</si>
  <si>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</si>
  <si>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</si>
  <si>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</si>
  <si>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</si>
  <si>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</si>
  <si>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</si>
  <si>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</si>
  <si>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</si>
  <si>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</si>
  <si>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</si>
  <si>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</si>
  <si>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</si>
  <si>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</si>
  <si>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</si>
  <si>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</si>
  <si>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</si>
  <si>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</si>
  <si>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</si>
  <si>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</si>
  <si>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</si>
  <si>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</si>
  <si>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</si>
  <si>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</si>
  <si>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</si>
  <si>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</si>
  <si>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</si>
  <si>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</si>
  <si>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</si>
  <si>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</si>
  <si>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</si>
  <si>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</si>
  <si>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</si>
  <si>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</si>
  <si>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</si>
  <si>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</si>
  <si>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</si>
  <si>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</si>
  <si>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</si>
  <si>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</si>
  <si>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</si>
  <si>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</si>
  <si>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</si>
  <si>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</si>
  <si>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</si>
  <si>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</si>
  <si>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</si>
  <si>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</si>
  <si>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</si>
  <si>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</si>
  <si>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</si>
  <si>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</si>
  <si>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</si>
  <si>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</si>
  <si>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</si>
  <si>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</si>
  <si>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</si>
  <si>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</si>
  <si>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</si>
  <si>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</si>
  <si>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</si>
  <si>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</si>
  <si>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</si>
  <si>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</si>
  <si>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</si>
  <si>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</si>
  <si>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</si>
  <si>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</si>
  <si>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</si>
  <si>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</si>
  <si>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</si>
  <si>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</si>
  <si>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</si>
  <si>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</si>
  <si>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</si>
  <si>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</si>
  <si>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</si>
  <si>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</si>
  <si>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</si>
  <si>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</si>
  <si>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</si>
  <si>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</si>
  <si>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</si>
  <si>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</si>
  <si>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</si>
  <si>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</si>
  <si>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</si>
  <si>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</si>
  <si>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</si>
  <si>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</si>
  <si>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</si>
  <si>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</si>
  <si>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</si>
  <si>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</si>
  <si>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</si>
  <si>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</si>
  <si>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</si>
  <si>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</si>
  <si>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</si>
  <si>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</si>
  <si>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</si>
  <si>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</si>
  <si>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</si>
  <si>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</si>
  <si>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</si>
  <si>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</si>
  <si>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</si>
  <si>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</si>
  <si>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</si>
  <si>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</si>
  <si>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</si>
  <si>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</si>
  <si>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</si>
  <si>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</si>
  <si>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</si>
  <si>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</si>
  <si>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</si>
  <si>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</si>
  <si>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</si>
  <si>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</si>
  <si>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</si>
  <si>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</si>
  <si>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</si>
  <si>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</si>
  <si>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</si>
  <si>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</si>
  <si>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</si>
  <si>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</si>
  <si>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</si>
  <si>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</si>
  <si>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</si>
  <si>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</si>
  <si>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</si>
  <si>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</si>
  <si>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</si>
  <si>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</si>
  <si>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</si>
  <si>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</si>
  <si>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</si>
  <si>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</si>
  <si>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</si>
  <si>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</si>
  <si>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</si>
  <si>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</si>
  <si>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</si>
  <si>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</si>
  <si>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</si>
  <si>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</si>
  <si>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</si>
  <si>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</si>
  <si>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</si>
  <si>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</si>
  <si>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</si>
  <si>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</si>
  <si>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</si>
  <si>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</si>
  <si>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</si>
  <si>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</si>
  <si>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</si>
  <si>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</si>
  <si>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</si>
  <si>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</si>
  <si>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</si>
  <si>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</si>
  <si>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</si>
  <si>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</si>
  <si>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</si>
  <si>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</si>
  <si>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</si>
  <si>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</si>
  <si>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</si>
  <si>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</si>
  <si>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</si>
  <si>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</si>
  <si>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</si>
  <si>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</si>
  <si>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</si>
  <si>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</si>
  <si>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</si>
  <si>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</si>
  <si>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</si>
  <si>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</si>
  <si>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</si>
  <si>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</si>
  <si>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</si>
  <si>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</si>
  <si>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</si>
  <si>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</si>
  <si>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</si>
  <si>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</si>
  <si>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</si>
  <si>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</si>
  <si>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</si>
  <si>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</si>
  <si>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</si>
  <si>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</si>
  <si>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</si>
  <si>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</si>
  <si>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</si>
  <si>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</si>
  <si>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</si>
  <si>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</si>
  <si>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</si>
  <si>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</si>
  <si>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</si>
  <si>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</si>
  <si>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</si>
  <si>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</si>
  <si>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</si>
  <si>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</si>
  <si>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</si>
  <si>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</si>
  <si>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</si>
  <si>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</si>
  <si>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</si>
  <si>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</si>
  <si>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</si>
  <si>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</si>
  <si>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</si>
  <si>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</si>
  <si>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</si>
  <si>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</si>
  <si>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</si>
  <si>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</si>
  <si>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</si>
  <si>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</si>
  <si>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</si>
  <si>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</si>
  <si>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</si>
  <si>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</si>
  <si>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</si>
  <si>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</si>
  <si>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</si>
  <si>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</si>
  <si>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</si>
  <si>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</si>
  <si>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</si>
  <si>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</si>
  <si>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</si>
  <si>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</si>
  <si>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</si>
  <si>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</si>
  <si>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</si>
  <si>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</si>
  <si>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</si>
  <si>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</si>
  <si>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</si>
  <si>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</si>
  <si>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</si>
  <si>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</si>
  <si>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</si>
  <si>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</si>
  <si>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</si>
  <si>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</si>
  <si>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</si>
  <si>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</si>
  <si>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</si>
  <si>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</si>
  <si>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</si>
  <si>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</si>
  <si>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</si>
  <si>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</si>
  <si>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</si>
  <si>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</si>
  <si>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</si>
  <si>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</si>
  <si>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</si>
  <si>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</si>
  <si>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</si>
  <si>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</si>
  <si>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</si>
  <si>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</si>
  <si>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</si>
  <si>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</si>
  <si>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</si>
  <si>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</si>
  <si>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</si>
  <si>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</si>
  <si>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</si>
  <si>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</si>
  <si>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</si>
  <si>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</si>
  <si>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</si>
  <si>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</si>
  <si>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</si>
  <si>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</si>
  <si>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</si>
  <si>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</si>
  <si>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</si>
  <si>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</si>
  <si>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</si>
  <si>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</si>
  <si>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</si>
  <si>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</si>
  <si>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</si>
  <si>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</si>
  <si>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</si>
  <si>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</si>
  <si>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</si>
  <si>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</si>
  <si>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</si>
  <si>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</si>
  <si>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</si>
  <si>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</si>
  <si>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</si>
  <si>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</si>
  <si>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</si>
  <si>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</si>
  <si>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</si>
  <si>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</si>
  <si>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</si>
  <si>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</si>
  <si>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</si>
  <si>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</si>
  <si>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</si>
  <si>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</si>
  <si>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</si>
  <si>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</si>
  <si>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</si>
  <si>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</si>
  <si>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</si>
  <si>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</si>
  <si>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</si>
  <si>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</si>
  <si>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</si>
  <si>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</si>
  <si>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</si>
  <si>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</si>
  <si>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</si>
  <si>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</si>
  <si>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</si>
  <si>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</si>
  <si>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</si>
  <si>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</si>
  <si>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</si>
  <si>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</si>
  <si>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</si>
  <si>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</si>
  <si>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</si>
  <si>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</si>
  <si>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</si>
  <si>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</si>
  <si>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</si>
  <si>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</si>
  <si>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</si>
  <si>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</si>
  <si>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</si>
  <si>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</si>
  <si>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</si>
  <si>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</si>
  <si>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</si>
  <si>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</si>
  <si>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</si>
  <si>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</si>
  <si>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</si>
  <si>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</si>
  <si>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</si>
  <si>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</si>
  <si>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</si>
  <si>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</si>
  <si>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</si>
  <si>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</si>
  <si>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</si>
  <si>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</si>
  <si>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</si>
  <si>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</si>
  <si>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</si>
  <si>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</si>
  <si>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</si>
  <si>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</si>
  <si>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</si>
  <si>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</si>
  <si>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</si>
  <si>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</si>
  <si>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</si>
  <si>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</si>
  <si>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</si>
  <si>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</si>
  <si>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</si>
  <si>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</si>
  <si>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</si>
  <si>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</si>
  <si>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</si>
  <si>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</si>
  <si>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</si>
  <si>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</si>
  <si>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</si>
  <si>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</si>
  <si>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</si>
  <si>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</si>
  <si>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</si>
  <si>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</si>
  <si>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</si>
  <si>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</si>
  <si>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</si>
  <si>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</si>
  <si>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</si>
  <si>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</si>
  <si>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</si>
  <si>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</si>
  <si>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</si>
  <si>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</si>
  <si>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</si>
  <si>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</si>
  <si>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</si>
  <si>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</si>
  <si>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</si>
  <si>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</si>
  <si>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</si>
  <si>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</si>
  <si>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</si>
  <si>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</si>
  <si>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</si>
  <si>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</si>
  <si>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</si>
  <si>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</si>
  <si>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</si>
  <si>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</si>
  <si>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</si>
  <si>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</si>
  <si>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</si>
  <si>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</si>
  <si>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</si>
  <si>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</si>
  <si>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</si>
  <si>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</si>
  <si>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</si>
  <si>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</si>
  <si>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</si>
  <si>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</si>
  <si>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</si>
  <si>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</si>
  <si>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</si>
  <si>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</si>
  <si>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</si>
  <si>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</si>
  <si>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</si>
  <si>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</si>
  <si>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</si>
  <si>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</si>
  <si>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</si>
  <si>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</si>
  <si>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</si>
  <si>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</si>
  <si>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</si>
  <si>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</si>
  <si>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</si>
  <si>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</si>
  <si>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</si>
  <si>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</si>
  <si>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</si>
  <si>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</si>
  <si>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</si>
  <si>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</si>
  <si>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</si>
  <si>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</si>
  <si>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</si>
  <si>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</si>
  <si>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</si>
  <si>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</si>
  <si>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</si>
  <si>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</si>
  <si>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</si>
  <si>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</si>
  <si>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</si>
  <si>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</si>
  <si>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</si>
  <si>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</si>
  <si>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</si>
  <si>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</si>
  <si>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</si>
  <si>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</si>
  <si>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</si>
  <si>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</si>
  <si>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</si>
  <si>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</si>
  <si>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</si>
  <si>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</si>
  <si>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</si>
  <si>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</si>
  <si>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</si>
  <si>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</si>
  <si>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</si>
  <si>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</si>
  <si>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</si>
  <si>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</si>
  <si>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</si>
  <si>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</si>
  <si>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</si>
  <si>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</si>
  <si>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</si>
  <si>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</si>
  <si>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</si>
  <si>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</si>
  <si>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</si>
  <si>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</si>
  <si>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</si>
  <si>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</si>
  <si>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</si>
  <si>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</si>
  <si>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</si>
  <si>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</si>
  <si>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</si>
  <si>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</si>
  <si>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</si>
  <si>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</si>
  <si>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</si>
  <si>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</si>
  <si>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</si>
  <si>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</si>
  <si>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</si>
  <si>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</si>
  <si>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</si>
  <si>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</si>
  <si>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</si>
  <si>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</si>
  <si>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</si>
  <si>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</si>
  <si>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</si>
  <si>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</si>
  <si>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</si>
  <si>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</si>
  <si>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</si>
  <si>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</si>
  <si>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</si>
  <si>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</si>
  <si>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</si>
  <si>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</si>
  <si>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</si>
  <si>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</si>
  <si>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</si>
  <si>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</si>
  <si>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</si>
  <si>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</si>
  <si>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</si>
  <si>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</si>
  <si>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</si>
  <si>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</si>
  <si>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</si>
  <si>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</si>
  <si>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</si>
  <si>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</si>
  <si>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</si>
  <si>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</si>
  <si>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</si>
  <si>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</si>
  <si>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</si>
  <si>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</si>
  <si>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</si>
  <si>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</si>
  <si>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</si>
  <si>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</si>
  <si>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</si>
  <si>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</si>
  <si>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</si>
  <si>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</si>
  <si>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</si>
  <si>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</si>
  <si>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</si>
  <si>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</si>
  <si>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</si>
  <si>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</si>
  <si>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</si>
  <si>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</si>
  <si>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</si>
  <si>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</si>
  <si>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</si>
  <si>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</si>
  <si>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</si>
  <si>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</si>
  <si>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</si>
  <si>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</si>
  <si>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</si>
  <si>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</si>
  <si>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</si>
  <si>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</si>
  <si>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</si>
  <si>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</si>
  <si>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</si>
  <si>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</si>
  <si>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</si>
  <si>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</si>
  <si>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</si>
  <si>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</si>
  <si>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</si>
  <si>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</si>
  <si>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</si>
  <si>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</si>
  <si>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</si>
  <si>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</si>
  <si>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</si>
  <si>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</si>
  <si>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</si>
  <si>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</si>
  <si>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</si>
  <si>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</si>
  <si>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</si>
  <si>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</si>
  <si>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</si>
  <si>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</si>
  <si>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</si>
  <si>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</si>
  <si>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</si>
  <si>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</si>
  <si>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</si>
  <si>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</si>
  <si>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</si>
  <si>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</si>
  <si>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</si>
  <si>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</si>
  <si>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</si>
  <si>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</si>
  <si>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</si>
  <si>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</si>
  <si>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</si>
  <si>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</si>
  <si>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</si>
  <si>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</si>
  <si>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</si>
  <si>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</si>
  <si>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</si>
  <si>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</si>
  <si>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</si>
  <si>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</si>
  <si>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</si>
  <si>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</si>
  <si>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</si>
  <si>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</si>
  <si>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</si>
  <si>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</si>
  <si>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</si>
  <si>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</si>
  <si>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</si>
  <si>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</si>
  <si>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</si>
  <si>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</si>
  <si>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</si>
  <si>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</si>
  <si>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</si>
  <si>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</si>
  <si>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</si>
  <si>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</si>
  <si>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</si>
  <si>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</si>
  <si>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</si>
  <si>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</si>
  <si>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</si>
  <si>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</si>
  <si>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</si>
  <si>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</si>
  <si>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</si>
  <si>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</si>
  <si>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</si>
  <si>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</si>
  <si>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</si>
  <si>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</si>
  <si>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</si>
  <si>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</si>
  <si>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</si>
  <si>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</si>
  <si>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</si>
  <si>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</si>
  <si>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</si>
  <si>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</si>
  <si>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</si>
  <si>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</si>
  <si>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</si>
  <si>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</si>
  <si>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</si>
  <si>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</si>
  <si>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</si>
  <si>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</si>
  <si>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</si>
  <si>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</si>
  <si>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</si>
  <si>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</si>
  <si>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</si>
  <si>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</si>
  <si>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</si>
  <si>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</si>
  <si>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</si>
  <si>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</si>
  <si>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</si>
  <si>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</si>
  <si>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</si>
  <si>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</si>
  <si>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</si>
  <si>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</si>
  <si>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</si>
  <si>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</si>
  <si>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</si>
  <si>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</si>
  <si>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</si>
  <si>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</si>
  <si>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</si>
  <si>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</si>
  <si>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</si>
  <si>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</si>
  <si>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</si>
  <si>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</si>
  <si>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</si>
  <si>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</si>
  <si>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</si>
  <si>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</si>
  <si>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</si>
  <si>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</si>
  <si>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</si>
  <si>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</si>
  <si>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</si>
  <si>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</si>
  <si>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</si>
  <si>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</si>
  <si>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</si>
  <si>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</si>
  <si>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</si>
  <si>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</si>
  <si>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</si>
  <si>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</si>
  <si>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</si>
  <si>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</si>
  <si>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</si>
  <si>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</si>
  <si>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</si>
  <si>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</si>
  <si>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</si>
  <si>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</si>
  <si>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</si>
  <si>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</si>
  <si>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</si>
  <si>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</si>
  <si>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</si>
  <si>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</si>
  <si>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</si>
  <si>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</si>
  <si>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</si>
  <si>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</si>
  <si>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</si>
  <si>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</si>
  <si>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</si>
  <si>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</si>
  <si>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</si>
  <si>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</si>
  <si>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</si>
  <si>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</si>
  <si>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</si>
  <si>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</si>
  <si>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</si>
  <si>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</si>
  <si>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</si>
  <si>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</si>
  <si>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</si>
  <si>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</si>
  <si>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</si>
  <si>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</si>
  <si>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</si>
  <si>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</si>
  <si>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</si>
  <si>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</si>
  <si>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</si>
  <si>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</si>
  <si>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</si>
  <si>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</si>
  <si>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</si>
  <si>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</si>
  <si>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</si>
  <si>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</si>
  <si>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</si>
  <si>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</si>
  <si>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</si>
  <si>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</si>
  <si>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</si>
  <si>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</si>
  <si>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</si>
  <si>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</si>
  <si>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</si>
  <si>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</si>
  <si>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</si>
  <si>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</si>
  <si>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</si>
  <si>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</si>
  <si>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</si>
  <si>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</si>
  <si>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</si>
  <si>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</si>
  <si>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</si>
  <si>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</si>
  <si>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</si>
  <si>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</si>
  <si>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</si>
  <si>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</si>
  <si>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</si>
  <si>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</si>
  <si>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</si>
  <si>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</si>
  <si>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</si>
  <si>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</si>
  <si>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</si>
  <si>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</si>
  <si>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</si>
  <si>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</si>
  <si>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</si>
  <si>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</si>
  <si>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</si>
  <si>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</si>
  <si>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</si>
  <si>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</si>
  <si>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</si>
  <si>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</si>
  <si>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</si>
  <si>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</si>
  <si>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</si>
  <si>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</si>
  <si>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</si>
  <si>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</si>
  <si>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</si>
  <si>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</si>
  <si>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</si>
  <si>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</si>
  <si>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</si>
  <si>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</si>
  <si>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</si>
  <si>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</si>
  <si>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</si>
  <si>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</si>
  <si>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</si>
  <si>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</si>
  <si>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</si>
  <si>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</si>
  <si>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</si>
  <si>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</si>
  <si>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</si>
  <si>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</si>
  <si>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</si>
  <si>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</si>
  <si>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</si>
  <si>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</si>
  <si>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</si>
  <si>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</si>
  <si>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</si>
  <si>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</si>
  <si>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</si>
  <si>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</si>
  <si>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</si>
  <si>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</si>
  <si>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</si>
  <si>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</si>
  <si>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</si>
  <si>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</si>
  <si>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</si>
  <si>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</si>
  <si>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</si>
  <si>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</si>
  <si>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</si>
  <si>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</si>
  <si>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</si>
  <si>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</si>
  <si>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</si>
  <si>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</si>
  <si>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</si>
  <si>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</si>
  <si>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</si>
  <si>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</si>
  <si>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</si>
  <si>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</si>
  <si>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</si>
  <si>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</si>
  <si>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</si>
  <si>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</si>
  <si>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</si>
  <si>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</si>
  <si>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</si>
  <si>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</si>
  <si>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</si>
  <si>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</si>
  <si>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</si>
  <si>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</si>
  <si>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</si>
  <si>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</si>
  <si>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</si>
  <si>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</si>
  <si>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</si>
  <si>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</si>
  <si>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</si>
  <si>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</si>
  <si>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</si>
  <si>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</si>
  <si>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</si>
  <si>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</si>
  <si>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</si>
  <si>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</si>
  <si>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</si>
  <si>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</si>
  <si>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</si>
  <si>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</si>
  <si>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</si>
  <si>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</si>
  <si>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</si>
  <si>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</si>
  <si>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</si>
  <si>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</si>
  <si>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</si>
  <si>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</si>
  <si>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</si>
  <si>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</si>
  <si>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</si>
  <si>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</si>
  <si>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</si>
  <si>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</si>
  <si>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</si>
  <si>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</si>
  <si>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</si>
  <si>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</si>
  <si>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</si>
  <si>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</si>
  <si>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</si>
  <si>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</si>
  <si>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</si>
  <si>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</si>
  <si>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</si>
  <si>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</si>
  <si>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</si>
  <si>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</si>
  <si>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</si>
  <si>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</si>
  <si>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</si>
  <si>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</si>
  <si>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</si>
  <si>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</si>
  <si>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</si>
  <si>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</si>
  <si>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</si>
  <si>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</si>
  <si>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</si>
  <si>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</si>
  <si>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</si>
  <si>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</si>
  <si>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</si>
  <si>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</si>
  <si>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</si>
  <si>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</si>
  <si>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</si>
  <si>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</si>
  <si>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</si>
  <si>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</si>
  <si>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</si>
  <si>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</si>
  <si>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</si>
  <si>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</si>
  <si>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</si>
  <si>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</si>
  <si>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</si>
  <si>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</si>
  <si>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</si>
  <si>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</si>
  <si>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</si>
  <si>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</si>
  <si>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</si>
  <si>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</si>
  <si>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</si>
  <si>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</si>
  <si>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</si>
  <si>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</si>
  <si>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</si>
  <si>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</si>
  <si>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</si>
  <si>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</si>
  <si>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</si>
  <si>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</si>
  <si>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</si>
  <si>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</si>
  <si>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</si>
  <si>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</si>
  <si>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</si>
  <si>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</si>
  <si>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</si>
  <si>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</si>
  <si>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</si>
  <si>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</si>
  <si>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</si>
  <si>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</si>
  <si>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</si>
  <si>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</si>
  <si>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</si>
  <si>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</si>
  <si>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</si>
  <si>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</si>
  <si>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</si>
  <si>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</si>
  <si>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</si>
  <si>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</si>
  <si>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</si>
  <si>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</si>
  <si>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</si>
  <si>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</si>
  <si>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</si>
  <si>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</si>
  <si>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</si>
  <si>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</si>
  <si>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</si>
  <si>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</si>
  <si>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</si>
  <si>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</si>
  <si>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</si>
  <si>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</si>
  <si>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</si>
  <si>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</si>
  <si>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</si>
  <si>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</si>
  <si>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</si>
  <si>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</si>
  <si>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</si>
  <si>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</si>
  <si>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</si>
  <si>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</si>
  <si>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</si>
  <si>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</si>
  <si>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</si>
  <si>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</si>
  <si>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</si>
  <si>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</si>
  <si>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</si>
  <si>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</si>
  <si>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</si>
  <si>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</si>
  <si>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</si>
  <si>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</si>
  <si>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</si>
  <si>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</si>
  <si>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</si>
  <si>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</si>
  <si>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</si>
  <si>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</si>
  <si>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</si>
  <si>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</si>
  <si>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</si>
  <si>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</si>
  <si>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</si>
  <si>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</si>
  <si>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</si>
  <si>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</si>
  <si>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</si>
  <si>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</si>
  <si>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</si>
  <si>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</si>
  <si>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</si>
  <si>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</si>
  <si>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</si>
  <si>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</si>
  <si>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</si>
  <si>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</si>
  <si>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</si>
  <si>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</si>
  <si>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</si>
  <si>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</si>
  <si>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</si>
  <si>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</si>
  <si>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</si>
  <si>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</si>
  <si>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</si>
  <si>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</si>
  <si>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</si>
  <si>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</si>
  <si>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</si>
  <si>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</si>
  <si>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</si>
  <si>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</si>
  <si>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</si>
  <si>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</si>
  <si>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</si>
  <si>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</si>
  <si>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</si>
  <si>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</si>
  <si>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</si>
  <si>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</si>
  <si>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</si>
  <si>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</si>
  <si>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</si>
  <si>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</si>
  <si>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</si>
  <si>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</si>
  <si>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</si>
  <si>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</si>
  <si>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</si>
  <si>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</si>
  <si>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</si>
  <si>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</si>
  <si>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</si>
  <si>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</si>
  <si>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</si>
  <si>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</si>
  <si>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</si>
  <si>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</si>
  <si>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</si>
  <si>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</si>
  <si>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</si>
  <si>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</si>
  <si>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</si>
  <si>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</si>
  <si>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</si>
  <si>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</si>
  <si>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</si>
  <si>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</si>
  <si>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</si>
  <si>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</si>
  <si>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</si>
  <si>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</si>
  <si>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</si>
  <si>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</si>
  <si>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</si>
  <si>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</si>
  <si>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</si>
  <si>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</si>
  <si>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</si>
  <si>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</si>
  <si>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</si>
  <si>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</si>
  <si>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</si>
  <si>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</si>
  <si>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</si>
  <si>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</si>
  <si>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</si>
  <si>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</si>
  <si>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</si>
  <si>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</si>
  <si>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</si>
  <si>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</si>
  <si>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</si>
  <si>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</si>
  <si>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</si>
  <si>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</si>
  <si>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</si>
  <si>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</si>
  <si>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</si>
  <si>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</si>
  <si>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</si>
  <si>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</si>
  <si>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</si>
  <si>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</si>
  <si>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</si>
  <si>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</si>
  <si>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</si>
  <si>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</si>
  <si>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</si>
  <si>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</si>
  <si>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</si>
  <si>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</si>
  <si>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</si>
  <si>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</si>
  <si>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</si>
  <si>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</si>
  <si>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</si>
  <si>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</si>
  <si>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</si>
  <si>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</si>
  <si>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</si>
  <si>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</si>
  <si>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</si>
  <si>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</si>
  <si>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</si>
  <si>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</si>
  <si>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</si>
  <si>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</si>
  <si>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</si>
  <si>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</si>
  <si>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</si>
  <si>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</si>
  <si>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</si>
  <si>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</si>
  <si>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</si>
  <si>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</si>
  <si>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</si>
  <si>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</si>
  <si>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</si>
  <si>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</si>
  <si>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</si>
  <si>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</si>
  <si>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</si>
  <si>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</si>
  <si>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</si>
  <si>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</si>
  <si>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</si>
  <si>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</si>
  <si>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</si>
  <si>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</si>
  <si>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</si>
  <si>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</si>
  <si>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</si>
  <si>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</si>
  <si>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</si>
  <si>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</si>
  <si>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</si>
  <si>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</si>
  <si>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</si>
  <si>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</si>
  <si>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</si>
  <si>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</si>
  <si>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</si>
  <si>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</si>
  <si>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</si>
  <si>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</si>
  <si>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</si>
  <si>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</si>
  <si>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</si>
  <si>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</si>
  <si>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</si>
  <si>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</si>
  <si>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</si>
  <si>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</si>
  <si>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</si>
  <si>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</si>
  <si>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</si>
  <si>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</si>
  <si>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</si>
  <si>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</si>
  <si>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</si>
  <si>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</si>
  <si>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</si>
  <si>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</si>
  <si>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</si>
  <si>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</si>
  <si>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</si>
  <si>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</si>
  <si>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</si>
  <si>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</si>
  <si>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</si>
  <si>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</si>
  <si>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</si>
  <si>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</si>
  <si>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</si>
  <si>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</si>
  <si>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</si>
  <si>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</si>
  <si>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</si>
  <si>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</si>
  <si>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</si>
  <si>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</si>
  <si>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</si>
  <si>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</si>
  <si>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</si>
  <si>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</si>
  <si>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</si>
  <si>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</si>
  <si>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</si>
  <si>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</si>
  <si>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</si>
  <si>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</si>
  <si>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</si>
  <si>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</si>
  <si>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</si>
  <si>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</si>
  <si>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</si>
  <si>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</si>
  <si>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</si>
  <si>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</si>
  <si>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</si>
  <si>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</si>
  <si>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</si>
  <si>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</si>
  <si>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</si>
  <si>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</si>
  <si>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</si>
  <si>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</si>
  <si>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</si>
  <si>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</si>
  <si>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</si>
  <si>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</si>
  <si>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</si>
  <si>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</si>
  <si>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</si>
  <si>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</si>
  <si>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</si>
  <si>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</si>
  <si>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</si>
  <si>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</si>
  <si>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</si>
  <si>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</si>
  <si>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</si>
  <si>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</si>
  <si>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</si>
  <si>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</si>
  <si>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</si>
  <si>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</si>
  <si>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</si>
  <si>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</si>
  <si>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</si>
  <si>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</si>
  <si>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</si>
  <si>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</si>
  <si>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</si>
  <si>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</si>
  <si>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</si>
  <si>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</si>
  <si>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</si>
  <si>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</si>
  <si>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</si>
  <si>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</si>
  <si>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</si>
  <si>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</si>
  <si>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</si>
  <si>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</si>
  <si>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</si>
  <si>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</si>
  <si>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</si>
  <si>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</si>
  <si>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</si>
  <si>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</si>
  <si>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</si>
  <si>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</si>
  <si>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</si>
  <si>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</si>
  <si>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</si>
  <si>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</si>
  <si>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</si>
  <si>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</si>
  <si>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</si>
  <si>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</si>
  <si>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</si>
  <si>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</si>
  <si>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</si>
  <si>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</si>
  <si>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</si>
  <si>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</si>
  <si>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</si>
  <si>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</si>
  <si>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</si>
  <si>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</si>
  <si>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</si>
  <si>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</si>
  <si>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</si>
  <si>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</si>
  <si>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</si>
  <si>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</si>
  <si>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</si>
  <si>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</si>
  <si>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</si>
  <si>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</si>
  <si>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</si>
  <si>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</si>
  <si>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</si>
  <si>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</si>
  <si>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</si>
  <si>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</si>
  <si>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</si>
  <si>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</si>
  <si>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</si>
  <si>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</si>
  <si>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</si>
  <si>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</si>
  <si>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</si>
  <si>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</si>
  <si>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</si>
  <si>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</si>
  <si>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</si>
  <si>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</si>
  <si>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</si>
  <si>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</si>
  <si>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</si>
  <si>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</si>
  <si>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</si>
  <si>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</si>
  <si>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</si>
  <si>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</si>
  <si>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</si>
  <si>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</si>
  <si>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</si>
  <si>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</si>
  <si>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</si>
  <si>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</si>
  <si>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</si>
  <si>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</si>
  <si>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</si>
  <si>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</si>
  <si>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</si>
  <si>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</si>
  <si>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</si>
  <si>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</si>
  <si>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</si>
  <si>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</si>
  <si>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</si>
  <si>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</si>
  <si>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</si>
  <si>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</si>
  <si>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</si>
  <si>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</si>
  <si>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</si>
  <si>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</si>
  <si>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</si>
  <si>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</si>
  <si>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</si>
  <si>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</si>
  <si>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</si>
  <si>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</si>
  <si>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</si>
  <si>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</si>
  <si>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</si>
  <si>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</si>
  <si>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</si>
  <si>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</si>
  <si>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</si>
  <si>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</si>
  <si>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</si>
  <si>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</si>
  <si>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</si>
  <si>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</si>
  <si>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</si>
  <si>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</si>
  <si>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</si>
  <si>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</si>
  <si>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</si>
  <si>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</si>
  <si>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</si>
  <si>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</si>
  <si>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</si>
  <si>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</si>
  <si>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</si>
  <si>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</si>
  <si>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</si>
  <si>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</si>
  <si>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</si>
  <si>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</si>
  <si>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</si>
  <si>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</si>
  <si>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</si>
  <si>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</si>
  <si>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</si>
  <si>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</si>
  <si>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</si>
  <si>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</si>
  <si>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</si>
  <si>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</si>
  <si>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</si>
  <si>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</si>
  <si>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</si>
  <si>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</si>
  <si>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</si>
  <si>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</si>
  <si>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</si>
  <si>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</si>
  <si>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</si>
  <si>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</si>
  <si>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</si>
  <si>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</si>
  <si>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</si>
  <si>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</si>
  <si>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</si>
  <si>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</si>
  <si>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</si>
  <si>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</si>
  <si>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</si>
  <si>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</si>
  <si>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</si>
  <si>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</si>
  <si>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</si>
  <si>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</si>
  <si>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</si>
  <si>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</si>
  <si>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</si>
  <si>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</si>
  <si>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</si>
  <si>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</si>
  <si>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</si>
  <si>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</si>
  <si>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</si>
  <si>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</si>
  <si>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</si>
  <si>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</si>
  <si>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</si>
  <si>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</si>
  <si>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</si>
  <si>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</si>
  <si>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</si>
  <si>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</si>
  <si>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</si>
  <si>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</si>
  <si>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</si>
  <si>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</si>
  <si>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</si>
  <si>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</si>
  <si>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</si>
  <si>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</si>
  <si>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</si>
  <si>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</si>
  <si>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</si>
  <si>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</si>
  <si>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</si>
  <si>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</si>
  <si>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</si>
  <si>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</si>
  <si>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</si>
  <si>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</si>
  <si>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</si>
  <si>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</si>
  <si>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</si>
  <si>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</si>
  <si>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</si>
  <si>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</si>
  <si>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</si>
  <si>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</si>
  <si>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</si>
  <si>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</si>
  <si>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</si>
  <si>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</si>
  <si>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</si>
  <si>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</si>
  <si>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</si>
  <si>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</si>
  <si>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</si>
  <si>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</si>
  <si>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</si>
  <si>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</si>
  <si>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</si>
  <si>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</si>
  <si>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</si>
  <si>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</si>
  <si>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</si>
  <si>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</si>
  <si>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</si>
  <si>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</si>
  <si>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</si>
  <si>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</si>
  <si>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</si>
  <si>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</si>
  <si>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</si>
  <si>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</si>
  <si>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</si>
  <si>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</si>
  <si>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</si>
  <si>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</si>
  <si>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</si>
  <si>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</si>
  <si>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</si>
  <si>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</si>
  <si>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</si>
  <si>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</si>
  <si>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</si>
  <si>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</si>
  <si>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</si>
  <si>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</si>
  <si>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</si>
  <si>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</si>
  <si>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</si>
  <si>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</si>
  <si>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</si>
  <si>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</si>
  <si>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</si>
  <si>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</si>
  <si>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</si>
  <si>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</si>
  <si>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</si>
  <si>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</si>
  <si>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</si>
  <si>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</si>
  <si>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</si>
  <si>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</si>
  <si>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</si>
  <si>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</si>
  <si>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</si>
  <si>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</si>
  <si>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</si>
  <si>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</si>
  <si>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</si>
  <si>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</si>
  <si>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</si>
  <si>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</si>
  <si>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</si>
  <si>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</si>
  <si>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</si>
  <si>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</si>
  <si>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</si>
  <si>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</si>
  <si>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</si>
  <si>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</si>
  <si>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</si>
  <si>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</si>
  <si>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</si>
  <si>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</si>
  <si>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</si>
  <si>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</si>
  <si>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</si>
  <si>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</si>
  <si>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</si>
  <si>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</si>
  <si>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</si>
  <si>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</si>
  <si>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</si>
  <si>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</si>
  <si>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</si>
  <si>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</si>
  <si>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</si>
  <si>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</si>
  <si>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</si>
  <si>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</si>
  <si>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</si>
  <si>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</si>
  <si>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</si>
  <si>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</si>
  <si>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</si>
  <si>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</si>
  <si>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</si>
  <si>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</si>
  <si>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</si>
  <si>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</si>
  <si>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</si>
  <si>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</si>
  <si>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</si>
  <si>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</si>
  <si>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</si>
  <si>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</si>
  <si>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</si>
  <si>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</si>
  <si>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</si>
  <si>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</si>
  <si>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</si>
  <si>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</si>
  <si>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</si>
  <si>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</si>
  <si>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</si>
  <si>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</si>
  <si>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</si>
  <si>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</si>
  <si>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</si>
  <si>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</si>
  <si>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</si>
  <si>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</si>
  <si>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</si>
  <si>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</si>
  <si>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</si>
  <si>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</si>
  <si>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</si>
  <si>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</si>
  <si>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</si>
  <si>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</si>
  <si>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</si>
  <si>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</si>
  <si>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</si>
  <si>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</si>
  <si>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</si>
  <si>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</si>
  <si>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</si>
  <si>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</si>
  <si>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</si>
  <si>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</si>
  <si>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</si>
  <si>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</si>
  <si>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</si>
  <si>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</si>
  <si>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</si>
  <si>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</si>
  <si>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</si>
  <si>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</si>
  <si>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</si>
  <si>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</si>
  <si>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</si>
  <si>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</si>
  <si>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</si>
  <si>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</si>
  <si>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</si>
  <si>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</si>
  <si>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</si>
  <si>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</si>
  <si>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</si>
  <si>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</si>
  <si>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</si>
  <si>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</si>
  <si>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</si>
  <si>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</si>
  <si>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</si>
  <si>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</si>
  <si>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</si>
  <si>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</si>
  <si>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</si>
  <si>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</si>
  <si>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</si>
  <si>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</si>
  <si>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</si>
  <si>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</si>
  <si>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</si>
  <si>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</si>
  <si>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</si>
  <si>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</si>
  <si>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</si>
  <si>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</si>
  <si>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</si>
  <si>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</si>
  <si>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</si>
  <si>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</si>
  <si>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</si>
  <si>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</si>
  <si>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</si>
  <si>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</si>
  <si>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</si>
  <si>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</si>
  <si>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</si>
  <si>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</si>
  <si>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</si>
  <si>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</si>
  <si>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</si>
  <si>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</si>
  <si>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</si>
  <si>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</si>
  <si>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</si>
  <si>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</si>
  <si>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</si>
  <si>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</si>
  <si>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</si>
  <si>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</si>
  <si>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</si>
  <si>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</si>
  <si>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</si>
  <si>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</si>
  <si>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</si>
  <si>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</si>
  <si>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</si>
  <si>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</si>
  <si>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</si>
  <si>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</si>
  <si>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</si>
  <si>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</si>
  <si>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</si>
  <si>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</si>
  <si>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</si>
  <si>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</si>
  <si>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</si>
  <si>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</si>
  <si>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</si>
  <si>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</si>
  <si>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</si>
  <si>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</si>
  <si>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</si>
  <si>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</si>
  <si>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</si>
  <si>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</si>
  <si>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</si>
  <si>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</si>
  <si>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</si>
  <si>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</si>
  <si>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</si>
  <si>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</si>
  <si>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</si>
  <si>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</si>
  <si>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</si>
  <si>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</si>
  <si>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</si>
  <si>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</si>
  <si>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</si>
  <si>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</si>
  <si>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</si>
  <si>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</si>
  <si>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</si>
  <si>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</si>
  <si>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</si>
  <si>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</si>
  <si>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</si>
  <si>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</si>
  <si>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</si>
  <si>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</si>
  <si>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</si>
  <si>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</si>
  <si>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</si>
  <si>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</si>
  <si>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</si>
  <si>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</si>
  <si>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</si>
  <si>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</si>
  <si>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</si>
  <si>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</si>
  <si>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</si>
  <si>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</si>
  <si>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</si>
  <si>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</si>
  <si>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</si>
  <si>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</si>
  <si>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</si>
  <si>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</si>
  <si>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</si>
  <si>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</si>
  <si>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</si>
  <si>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</si>
  <si>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</si>
  <si>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</si>
  <si>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</si>
  <si>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</si>
  <si>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</si>
  <si>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</si>
  <si>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</si>
  <si>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</si>
  <si>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</si>
  <si>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</si>
  <si>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</si>
  <si>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</si>
  <si>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</si>
  <si>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</si>
  <si>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</si>
  <si>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</si>
  <si>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</si>
  <si>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</si>
  <si>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</si>
  <si>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</si>
  <si>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</si>
  <si>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</si>
  <si>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</si>
  <si>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</si>
  <si>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</si>
  <si>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</si>
  <si>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</si>
  <si>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</si>
  <si>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</si>
  <si>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</si>
  <si>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</si>
  <si>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</si>
  <si>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</si>
  <si>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</si>
  <si>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</si>
  <si>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</si>
  <si>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</si>
  <si>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</si>
  <si>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</si>
  <si>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</si>
  <si>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</si>
  <si>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</si>
  <si>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</si>
  <si>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</si>
  <si>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</si>
  <si>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</si>
  <si>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</si>
  <si>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</si>
  <si>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</si>
  <si>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</si>
  <si>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</si>
  <si>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</si>
  <si>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</si>
  <si>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</si>
  <si>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</si>
  <si>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</si>
  <si>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</si>
  <si>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</si>
  <si>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</si>
  <si>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</si>
  <si>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</si>
  <si>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</si>
  <si>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</si>
  <si>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</si>
  <si>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</si>
  <si>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</si>
  <si>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</si>
  <si>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</si>
  <si>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</si>
  <si>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</si>
  <si>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</si>
  <si>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</si>
  <si>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</si>
  <si>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</si>
  <si>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</si>
  <si>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</si>
  <si>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</si>
  <si>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</si>
  <si>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</si>
  <si>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</si>
  <si>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</si>
  <si>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</si>
  <si>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</si>
  <si>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</si>
  <si>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</si>
  <si>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</si>
  <si>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</si>
  <si>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</si>
  <si>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</si>
  <si>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</si>
  <si>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</si>
  <si>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</si>
  <si>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</si>
  <si>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</si>
  <si>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</si>
  <si>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</si>
  <si>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</si>
  <si>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</si>
  <si>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</si>
  <si>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</si>
  <si>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</si>
  <si>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</si>
  <si>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</si>
  <si>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</si>
  <si>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</si>
  <si>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</si>
  <si>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</si>
  <si>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</si>
  <si>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</si>
  <si>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</si>
  <si>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</si>
  <si>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</si>
  <si>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</si>
  <si>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</si>
  <si>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</si>
  <si>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</si>
  <si>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</si>
  <si>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</si>
  <si>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</si>
  <si>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</si>
  <si>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</si>
  <si>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</si>
  <si>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</si>
  <si>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</si>
  <si>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</si>
  <si>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</si>
  <si>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</si>
  <si>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</si>
  <si>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</si>
  <si>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</si>
  <si>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</si>
  <si>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</si>
  <si>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</si>
  <si>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</si>
  <si>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</si>
  <si>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</si>
  <si>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</si>
  <si>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</si>
  <si>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</si>
  <si>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</si>
  <si>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</si>
  <si>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</si>
  <si>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</si>
  <si>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</si>
  <si>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</si>
  <si>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</si>
  <si>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</si>
  <si>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</si>
  <si>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</si>
  <si>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</si>
  <si>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</si>
  <si>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</si>
  <si>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</si>
  <si>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</si>
  <si>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</si>
  <si>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</si>
  <si>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</si>
  <si>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</si>
  <si>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</si>
  <si>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</si>
  <si>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</si>
  <si>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</si>
  <si>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</si>
  <si>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</si>
  <si>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</si>
  <si>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</si>
  <si>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</si>
  <si>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</si>
  <si>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</si>
  <si>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</si>
  <si>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</si>
  <si>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</si>
  <si>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</si>
  <si>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</si>
  <si>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</si>
  <si>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</si>
  <si>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</si>
  <si>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</si>
  <si>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</si>
  <si>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</si>
  <si>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</si>
  <si>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</si>
  <si>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</si>
  <si>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</si>
  <si>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</si>
  <si>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</si>
  <si>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</si>
  <si>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</si>
  <si>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</si>
  <si>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</si>
  <si>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</si>
  <si>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</si>
  <si>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</si>
  <si>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</si>
  <si>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</si>
  <si>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</si>
  <si>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</si>
  <si>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</si>
  <si>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</si>
  <si>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</si>
  <si>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</si>
  <si>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</si>
  <si>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</si>
  <si>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</si>
  <si>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</si>
  <si>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</si>
  <si>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</si>
  <si>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</si>
  <si>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</si>
  <si>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</si>
  <si>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</si>
  <si>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</si>
  <si>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</si>
  <si>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</si>
  <si>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</si>
  <si>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</si>
  <si>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</si>
  <si>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</si>
  <si>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</si>
  <si>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</si>
  <si>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</si>
  <si>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</si>
  <si>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</si>
  <si>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</si>
  <si>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</si>
  <si>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</si>
  <si>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</si>
  <si>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</si>
  <si>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</si>
  <si>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</si>
  <si>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</si>
  <si>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</si>
  <si>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</si>
  <si>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</si>
  <si>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</si>
  <si>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</si>
  <si>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</si>
  <si>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</si>
  <si>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</si>
  <si>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</si>
  <si>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</si>
  <si>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</si>
  <si>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</si>
  <si>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</si>
  <si>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</si>
  <si>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</si>
  <si>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</si>
  <si>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</si>
  <si>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</si>
  <si>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</si>
  <si>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</si>
  <si>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</si>
  <si>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</si>
  <si>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</si>
  <si>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</si>
  <si>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</si>
  <si>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</si>
  <si>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</si>
  <si>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</si>
  <si>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</si>
  <si>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</si>
  <si>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</si>
  <si>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</si>
  <si>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</si>
  <si>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</si>
  <si>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</si>
  <si>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</si>
  <si>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</si>
  <si>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</si>
  <si>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</si>
  <si>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</si>
  <si>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</si>
  <si>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</si>
  <si>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</si>
  <si>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</si>
  <si>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</si>
  <si>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</si>
  <si>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</si>
  <si>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</si>
  <si>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</si>
  <si>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</si>
  <si>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</si>
  <si>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</si>
  <si>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</si>
  <si>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</si>
  <si>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</si>
  <si>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</si>
  <si>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</si>
  <si>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</si>
  <si>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</si>
  <si>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</si>
  <si>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</si>
  <si>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</si>
  <si>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</si>
  <si>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</si>
  <si>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</si>
  <si>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</si>
  <si>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</si>
  <si>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</si>
  <si>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</si>
  <si>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</si>
  <si>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</si>
  <si>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</si>
  <si>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</si>
  <si>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</si>
  <si>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</si>
  <si>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</si>
  <si>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</si>
  <si>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</si>
  <si>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</si>
  <si>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</si>
  <si>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</si>
  <si>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</si>
  <si>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</si>
  <si>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</si>
  <si>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</si>
  <si>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</si>
  <si>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</si>
  <si>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</si>
  <si>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</si>
  <si>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</si>
  <si>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</si>
  <si>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</si>
  <si>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</si>
  <si>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</si>
  <si>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</si>
  <si>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</si>
  <si>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</si>
  <si>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</si>
  <si>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</si>
  <si>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</si>
  <si>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</si>
  <si>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</si>
  <si>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</si>
  <si>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</si>
  <si>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</si>
  <si>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</si>
  <si>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</si>
  <si>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</si>
  <si>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</si>
  <si>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</si>
  <si>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</si>
  <si>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</si>
  <si>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</si>
  <si>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</si>
  <si>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</si>
  <si>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</si>
  <si>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</si>
  <si>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</si>
  <si>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</si>
  <si>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</si>
  <si>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</si>
  <si>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</si>
  <si>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</si>
  <si>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</si>
  <si>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</si>
  <si>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</si>
  <si>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</si>
  <si>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</si>
  <si>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</si>
  <si>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</si>
  <si>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</si>
  <si>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</si>
  <si>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</si>
  <si>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</si>
  <si>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</si>
  <si>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</si>
  <si>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</si>
  <si>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</si>
  <si>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</si>
  <si>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</si>
  <si>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</si>
  <si>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</si>
  <si>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</si>
  <si>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</si>
  <si>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</si>
  <si>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</si>
  <si>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</si>
  <si>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</si>
  <si>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</si>
  <si>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</si>
  <si>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</si>
  <si>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</si>
  <si>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</si>
  <si>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</si>
  <si>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</si>
  <si>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</si>
  <si>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</si>
  <si>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</si>
  <si>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</si>
  <si>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</si>
  <si>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</si>
  <si>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</si>
  <si>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</si>
  <si>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</si>
  <si>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</si>
  <si>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</si>
  <si>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</si>
  <si>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</si>
  <si>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</si>
  <si>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</si>
  <si>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</si>
  <si>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</si>
  <si>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</si>
  <si>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</si>
  <si>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</si>
  <si>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</si>
  <si>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</si>
  <si>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</si>
  <si>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</si>
  <si>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</si>
  <si>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</si>
  <si>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</si>
  <si>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</si>
  <si>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</si>
  <si>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</si>
  <si>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</si>
  <si>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</si>
  <si>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</si>
  <si>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</si>
  <si>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</si>
  <si>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</si>
  <si>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</si>
  <si>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</si>
  <si>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</si>
  <si>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</si>
  <si>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</si>
  <si>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</si>
  <si>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</si>
  <si>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</si>
  <si>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</si>
  <si>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</si>
  <si>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</si>
  <si>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</si>
  <si>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</si>
  <si>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</si>
  <si>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</si>
  <si>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</si>
  <si>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</si>
  <si>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</si>
  <si>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</si>
  <si>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</si>
  <si>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</si>
  <si>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</si>
  <si>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</si>
  <si>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</si>
  <si>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</si>
  <si>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</si>
  <si>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</si>
  <si>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</si>
  <si>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</si>
  <si>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</si>
  <si>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</si>
  <si>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</si>
  <si>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</si>
  <si>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</si>
  <si>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</si>
  <si>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</si>
  <si>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</si>
  <si>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</si>
  <si>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</si>
  <si>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</si>
  <si>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</si>
  <si>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</si>
  <si>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</si>
  <si>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</si>
  <si>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</si>
  <si>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</si>
  <si>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</si>
  <si>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</si>
  <si>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</si>
  <si>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</si>
  <si>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</si>
  <si>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</si>
  <si>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</si>
  <si>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</si>
  <si>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</si>
  <si>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</si>
  <si>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</si>
  <si>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</si>
  <si>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</si>
  <si>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</si>
  <si>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</si>
  <si>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</si>
  <si>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</si>
  <si>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</si>
  <si>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</si>
  <si>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</si>
  <si>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</si>
  <si>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</si>
  <si>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</si>
  <si>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</si>
  <si>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</si>
  <si>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</si>
  <si>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</si>
  <si>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</si>
  <si>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</si>
  <si>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</si>
  <si>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</si>
  <si>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</si>
  <si>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</si>
  <si>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</si>
  <si>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</si>
  <si>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</si>
  <si>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</si>
  <si>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</si>
  <si>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</si>
  <si>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</si>
  <si>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</si>
  <si>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</si>
  <si>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</si>
  <si>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</si>
  <si>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</si>
  <si>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</si>
  <si>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</si>
  <si>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</si>
  <si>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</si>
  <si>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</si>
  <si>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</si>
  <si>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</si>
  <si>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</si>
  <si>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</si>
  <si>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</si>
  <si>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</si>
  <si>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</si>
  <si>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</si>
  <si>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</si>
  <si>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</si>
  <si>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</si>
  <si>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</si>
  <si>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</si>
  <si>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</si>
  <si>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</si>
  <si>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</si>
  <si>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</si>
  <si>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</si>
  <si>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</si>
  <si>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</si>
  <si>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</si>
  <si>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</si>
  <si>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</si>
  <si>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</si>
  <si>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</si>
  <si>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</si>
  <si>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</si>
  <si>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</si>
  <si>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</si>
  <si>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</si>
  <si>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</si>
  <si>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</si>
  <si>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</si>
  <si>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</si>
  <si>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</si>
  <si>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</si>
  <si>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</si>
  <si>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</si>
  <si>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</si>
  <si>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</si>
  <si>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</si>
  <si>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</si>
  <si>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</si>
  <si>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</si>
  <si>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</si>
  <si>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</si>
  <si>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</si>
  <si>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</si>
  <si>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</si>
  <si>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</si>
  <si>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</si>
  <si>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</si>
  <si>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</si>
  <si>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</si>
  <si>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</si>
  <si>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</si>
  <si>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</si>
  <si>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</si>
  <si>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</si>
  <si>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</si>
  <si>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</si>
  <si>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</si>
  <si>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</si>
  <si>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</si>
  <si>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</si>
  <si>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</si>
  <si>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</si>
  <si>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</si>
  <si>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</si>
  <si>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</si>
  <si>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</si>
  <si>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</si>
  <si>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</si>
  <si>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</si>
  <si>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</si>
  <si>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</si>
  <si>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</si>
  <si>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</si>
  <si>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</si>
  <si>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</si>
  <si>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</si>
  <si>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</si>
  <si>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</si>
  <si>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</si>
  <si>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</si>
  <si>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</si>
  <si>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</si>
  <si>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</si>
  <si>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</si>
  <si>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</si>
  <si>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</si>
  <si>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</si>
  <si>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</si>
  <si>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</si>
  <si>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</si>
  <si>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</si>
  <si>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</si>
  <si>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</si>
  <si>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</si>
  <si>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</si>
  <si>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</si>
  <si>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</si>
  <si>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</si>
  <si>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</si>
  <si>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</si>
  <si>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</si>
  <si>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</si>
  <si>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</si>
  <si>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</si>
  <si>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</si>
  <si>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</si>
  <si>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</si>
  <si>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</si>
  <si>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</si>
  <si>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</si>
  <si>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</si>
  <si>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</si>
  <si>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</si>
  <si>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</si>
  <si>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</si>
  <si>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</si>
  <si>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</si>
  <si>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</si>
  <si>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</si>
  <si>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</si>
  <si>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</si>
  <si>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</si>
  <si>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</si>
  <si>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</si>
  <si>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</si>
  <si>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</si>
  <si>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</si>
  <si>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</si>
  <si>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</si>
  <si>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</si>
  <si>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</si>
  <si>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</si>
  <si>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</si>
  <si>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</si>
  <si>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</si>
  <si>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</si>
  <si>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</si>
  <si>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</si>
  <si>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</si>
  <si>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</si>
  <si>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</si>
  <si>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</si>
  <si>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</si>
  <si>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</si>
  <si>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</si>
  <si>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</si>
  <si>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</si>
  <si>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</si>
  <si>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</si>
  <si>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</si>
  <si>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</si>
  <si>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</si>
  <si>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</si>
  <si>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</si>
  <si>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</si>
  <si>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</si>
  <si>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</si>
  <si>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</si>
  <si>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</si>
  <si>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</si>
  <si>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</si>
  <si>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</si>
  <si>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</si>
  <si>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</si>
  <si>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</si>
  <si>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</si>
  <si>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</si>
  <si>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</si>
  <si>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</si>
  <si>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</si>
  <si>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</si>
  <si>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</si>
  <si>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</si>
  <si>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</si>
  <si>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</si>
  <si>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</si>
  <si>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</si>
  <si>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</si>
  <si>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</si>
  <si>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</si>
  <si>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</si>
  <si>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</si>
  <si>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</si>
  <si>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</si>
  <si>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</si>
  <si>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</si>
  <si>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</si>
  <si>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</si>
  <si>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</si>
  <si>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</si>
  <si>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</si>
  <si>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</si>
  <si>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</si>
  <si>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</si>
  <si>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</si>
  <si>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</si>
  <si>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</si>
  <si>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</si>
  <si>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</si>
  <si>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</si>
  <si>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</si>
  <si>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</si>
  <si>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</si>
  <si>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</si>
  <si>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</si>
  <si>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</si>
  <si>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</si>
  <si>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</si>
  <si>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</si>
  <si>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</si>
  <si>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</si>
  <si>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</si>
  <si>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</si>
  <si>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</si>
  <si>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</si>
  <si>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</si>
  <si>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</si>
  <si>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</si>
  <si>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</si>
  <si>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</si>
  <si>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</si>
  <si>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</si>
  <si>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</si>
  <si>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</si>
  <si>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</si>
  <si>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</si>
  <si>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</si>
  <si>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</si>
  <si>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</si>
  <si>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</si>
  <si>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</si>
  <si>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</si>
  <si>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</si>
  <si>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</si>
  <si>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</si>
  <si>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</si>
  <si>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</si>
  <si>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</si>
  <si>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</si>
  <si>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</si>
  <si>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</si>
  <si>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</si>
  <si>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</si>
  <si>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</si>
  <si>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</si>
  <si>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</si>
  <si>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</si>
  <si>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</si>
  <si>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</si>
  <si>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</si>
  <si>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</si>
  <si>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</si>
  <si>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</si>
  <si>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</si>
  <si>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</si>
  <si>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ALPHA LEON ENTERPRISES LLP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</si>
  <si>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</si>
  <si>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</si>
  <si>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</si>
  <si>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</si>
  <si>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</si>
  <si>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</si>
  <si>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</si>
  <si>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</si>
  <si>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</si>
  <si>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</si>
  <si>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</si>
  <si>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</si>
  <si>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</si>
  <si>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</si>
  <si>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</si>
  <si>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</si>
  <si>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</si>
  <si>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</si>
  <si>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</si>
  <si>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</si>
  <si>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</si>
  <si>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</si>
  <si>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</si>
  <si>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</si>
  <si>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</si>
  <si>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</si>
  <si>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</si>
  <si>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</si>
  <si>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</si>
  <si>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</si>
  <si>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</si>
  <si>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</si>
  <si>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</si>
  <si>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</si>
  <si>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</si>
  <si>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</si>
  <si>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</si>
  <si>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</si>
  <si>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</si>
  <si>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</si>
  <si>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</si>
  <si>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</si>
  <si>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</si>
  <si>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</si>
  <si>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</si>
  <si>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</si>
  <si>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</si>
  <si>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</si>
  <si>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</si>
  <si>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</si>
  <si>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</si>
  <si>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</si>
  <si>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</si>
  <si>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</si>
  <si>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</si>
  <si>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</si>
  <si>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</si>
  <si>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</si>
  <si>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</si>
  <si>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</si>
  <si>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</si>
  <si>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</si>
  <si>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</si>
  <si>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</si>
  <si>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</si>
  <si>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</si>
  <si>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</si>
  <si>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</si>
  <si>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</si>
  <si>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</si>
  <si>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173.5-175.5</t>
  </si>
  <si>
    <t>200-210</t>
  </si>
  <si>
    <t>HINDUNILVR  2440 CE JAN</t>
  </si>
  <si>
    <t>NIFTY 14450 PE 14-JAN</t>
  </si>
  <si>
    <t>1920-1930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</si>
  <si>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</si>
  <si>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</si>
  <si>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</si>
  <si>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</si>
  <si>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</si>
  <si>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</si>
  <si>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</si>
  <si>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</si>
  <si>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MARFATIA NISHIL SURENDRA</t>
  </si>
  <si>
    <t>Profit of Rs.3.5/-</t>
  </si>
  <si>
    <t>Loss of Rs.8.5/-</t>
  </si>
  <si>
    <t>Profit of Rs.14.5/-</t>
  </si>
  <si>
    <t>Profit of Rs.3.25/-</t>
  </si>
  <si>
    <t>Loss of Rs.50.5/-</t>
  </si>
  <si>
    <t>794-798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</si>
  <si>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</si>
  <si>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</si>
  <si>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</si>
  <si>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</si>
  <si>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</si>
  <si>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</si>
  <si>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</si>
  <si>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</si>
  <si>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</si>
  <si>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Vikas EcoTech Limited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</si>
  <si>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</si>
  <si>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</si>
  <si>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</si>
  <si>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</si>
  <si>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</si>
  <si>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</si>
  <si>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</si>
  <si>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</si>
  <si>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</si>
  <si>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</si>
  <si>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</si>
  <si>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</si>
  <si>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GARDENSILK</t>
  </si>
  <si>
    <t>ANKITA VISHAL SHAH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</si>
  <si>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</si>
  <si>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</si>
  <si>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</si>
  <si>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</si>
  <si>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</si>
  <si>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</si>
  <si>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</si>
  <si>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</si>
  <si>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</si>
  <si>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</si>
  <si>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NISHIL SURENDRABHAI MARFATIA</t>
  </si>
  <si>
    <t>ATHARVENT</t>
  </si>
  <si>
    <t>Ujaas Energy Limited</t>
  </si>
  <si>
    <t>Loss of Rs.16/-</t>
  </si>
  <si>
    <t>Profit of Rs.52.5/-</t>
  </si>
  <si>
    <t>Profit of Rs.4.5/-</t>
  </si>
  <si>
    <t>3200-3210</t>
  </si>
  <si>
    <t>Loss of Rs.16.5/-</t>
  </si>
  <si>
    <t>Loss of Rs.25.5/-</t>
  </si>
  <si>
    <t>ASIANPAINTS</t>
  </si>
  <si>
    <t>2364-2367</t>
  </si>
  <si>
    <t>1980-1990</t>
  </si>
  <si>
    <t>ALEXANDER</t>
  </si>
  <si>
    <t>HEMLATABEN ROHITKUMAR PANDYA</t>
  </si>
  <si>
    <t>JANUSCORP</t>
  </si>
  <si>
    <t>MAHACORP</t>
  </si>
  <si>
    <t>RAMA GARG</t>
  </si>
  <si>
    <t>JINE ANIL VASWANI</t>
  </si>
  <si>
    <t>MANISH RAMESHBHAI PATEL</t>
  </si>
  <si>
    <t>PROFINC</t>
  </si>
  <si>
    <t>PREETI AGGARWAL</t>
  </si>
  <si>
    <t>SSPNFIN</t>
  </si>
  <si>
    <t>DEVJEET CHAKRABORTY</t>
  </si>
  <si>
    <t>Garden Silk Mills Ltd.</t>
  </si>
  <si>
    <t>Sanco Industries Ltd.</t>
  </si>
  <si>
    <t>SUNIL BHANDARI</t>
  </si>
  <si>
    <t>RATNESH KUMAR PRAVAKER</t>
  </si>
  <si>
    <t>DABUR 540 CE JAN</t>
  </si>
  <si>
    <t>Profit of Rs.1.70/-</t>
  </si>
  <si>
    <t>Loss of Rs.120/-</t>
  </si>
  <si>
    <t>HDFCLIFE JAN FUT</t>
  </si>
  <si>
    <t>698-699</t>
  </si>
  <si>
    <t>ASIANPAINT JAN FUT</t>
  </si>
  <si>
    <t>2647-2651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</si>
  <si>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</si>
  <si>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</si>
  <si>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</si>
  <si>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</si>
  <si>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</si>
  <si>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</si>
  <si>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Part Profit of Rs.23.5/-</t>
  </si>
  <si>
    <t>12-13.0</t>
  </si>
  <si>
    <t>KAHAR NIKLESH KANAIYABHAI</t>
  </si>
  <si>
    <t>ALKA</t>
  </si>
  <si>
    <t>ASWIN KUMAR PATRO</t>
  </si>
  <si>
    <t>ALUFLUOR</t>
  </si>
  <si>
    <t>AML</t>
  </si>
  <si>
    <t>CHINTAN NIMISH SHAH</t>
  </si>
  <si>
    <t>ARCHITORG</t>
  </si>
  <si>
    <t>BIJAL MUKESH SHAH</t>
  </si>
  <si>
    <t>JITAL MUKESH SHAH</t>
  </si>
  <si>
    <t>AREYDRG</t>
  </si>
  <si>
    <t>VIBGYOR REALTY &amp; RESORT PRIVATE LTD</t>
  </si>
  <si>
    <t>LIMPET INFRASTRUCTURES PRIVATE LIMITED</t>
  </si>
  <si>
    <t>SUSHILA DEVI AGARWAL</t>
  </si>
  <si>
    <t>BCLENTERPR</t>
  </si>
  <si>
    <t>BENARA</t>
  </si>
  <si>
    <t>SBM BANK INDIA LIMITED</t>
  </si>
  <si>
    <t>BGJL</t>
  </si>
  <si>
    <t>BIRJU PRAVINCHANDRA SANGHVI</t>
  </si>
  <si>
    <t>BAYMANCO INVESTMENTS LIMITED</t>
  </si>
  <si>
    <t>HEERA HOLDINGS AND LEASING PRIVATE LIMITED</t>
  </si>
  <si>
    <t>SAHARA INVESTMENTS PRIVATE LIMITED</t>
  </si>
  <si>
    <t>NIDHIVAN INVESTMENTS AND TRADING COMPANYPRIVATE LIMITED</t>
  </si>
  <si>
    <t>BPCAP</t>
  </si>
  <si>
    <t>ANANDMOHAN</t>
  </si>
  <si>
    <t>SAJJAN BHAJANKA</t>
  </si>
  <si>
    <t>SUNIL KUMAR GUPTA</t>
  </si>
  <si>
    <t>LKPFIN</t>
  </si>
  <si>
    <t>MFLINDIA</t>
  </si>
  <si>
    <t>PRIYA THAKRAL</t>
  </si>
  <si>
    <t>ALOK ASHOK TIWARI</t>
  </si>
  <si>
    <t>ZUBER TRADING LLP</t>
  </si>
  <si>
    <t>REGENCY</t>
  </si>
  <si>
    <t>VISHAL ABROL</t>
  </si>
  <si>
    <t>SKC</t>
  </si>
  <si>
    <t>RACHAMADUGU SREEHARI</t>
  </si>
  <si>
    <t>ASHOK KUMAR SINGH</t>
  </si>
  <si>
    <t>STARLIT</t>
  </si>
  <si>
    <t>ADVANI TRADING COMPANY PRIVATE LTD</t>
  </si>
  <si>
    <t>SWADEIN</t>
  </si>
  <si>
    <t>AKSHAY AGGARWAL</t>
  </si>
  <si>
    <t>TOPGAIN FINANCE PRIVATE LIMITED</t>
  </si>
  <si>
    <t>UNJHAFOR</t>
  </si>
  <si>
    <t>BHARAT RASAYAN FINANCE LIMITED</t>
  </si>
  <si>
    <t>BRIGHT</t>
  </si>
  <si>
    <t>Bright Solar Limited</t>
  </si>
  <si>
    <t>CHHEDA ASHOK BHAWANJI</t>
  </si>
  <si>
    <t>Fineotex Chemical Limited</t>
  </si>
  <si>
    <t>DHANSUKHBHAI CHAMPAKLAL JADAV</t>
  </si>
  <si>
    <t>JAKHARIA</t>
  </si>
  <si>
    <t>JAKHARIA FABRIC LIMITED</t>
  </si>
  <si>
    <t>ARYAMAN CAPITAL MARKETS LIMITED</t>
  </si>
  <si>
    <t>Kwality Limited</t>
  </si>
  <si>
    <t>UNIVASTU</t>
  </si>
  <si>
    <t>Univastu India Limited</t>
  </si>
  <si>
    <t>PINAKINI ARUNKUMAR SOLANKI</t>
  </si>
  <si>
    <t>PIYUSHKUMAR THUMAR</t>
  </si>
  <si>
    <t>California Soft Ltd.</t>
  </si>
  <si>
    <t>MANISH KUMAR GOYAL</t>
  </si>
  <si>
    <t>Chembond Chemicals Ltd</t>
  </si>
  <si>
    <t>CHARTERED FINANCE &amp; LEASI NG LIMITED</t>
  </si>
  <si>
    <t>NOPEA CAPITAL SERVICES PRIVATE LIMITED</t>
  </si>
  <si>
    <t>Sanwaria Consumer Ltd.</t>
  </si>
  <si>
    <t>ARJUN SOLAR ONE PRIVATE LIMITED</t>
  </si>
  <si>
    <t>Sical Logistics Limited</t>
  </si>
  <si>
    <t>ACM EDUCATIONAL FOUNDATION</t>
  </si>
  <si>
    <t>MUKESH J GALA HUF</t>
  </si>
  <si>
    <t>JETHALAL B GALA HUF</t>
  </si>
  <si>
    <t>YAARII</t>
  </si>
  <si>
    <t>Yaarii Dig Integr Ser Ltd</t>
  </si>
  <si>
    <t>UNO METALS LTD</t>
  </si>
  <si>
    <t>Loss of Rs.11/-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</si>
</sst>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5" fontId="47" fillId="49" borderId="39" xfId="0" applyNumberFormat="1" applyFont="1" applyFill="1" applyBorder="1" applyAlignment="1">
      <alignment horizontal="center" vertical="center"/>
    </xf>
    <xf numFmtId="166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36" xfId="0" applyNumberFormat="1" applyFont="1" applyFill="1" applyBorder="1" applyAlignment="1">
      <alignment horizontal="center" vertical="center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7" fontId="47" fillId="2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44216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G28" sqref="G2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44216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78" t="s">
        <v>16</v>
      </c>
      <c r="B9" s="580" t="s">
        <v>17</v>
      </c>
      <c r="C9" s="580" t="s">
        <v>18</v>
      </c>
      <c r="D9" s="580" t="s">
        <v>3751</v>
      </c>
      <c r="E9" s="273" t="s">
        <v>19</v>
      </c>
      <c r="F9" s="273" t="s">
        <v>20</v>
      </c>
      <c r="G9" s="575" t="s">
        <v>21</v>
      </c>
      <c r="H9" s="576"/>
      <c r="I9" s="577"/>
      <c r="J9" s="575" t="s">
        <v>22</v>
      </c>
      <c r="K9" s="576"/>
      <c r="L9" s="577"/>
      <c r="M9" s="273"/>
      <c r="N9" s="280"/>
      <c r="O9" s="280"/>
      <c r="P9" s="280"/>
    </row>
    <row r="10" spans="1:16" ht="59.25" customHeight="1">
      <c r="A10" s="579"/>
      <c r="B10" s="581" t="s">
        <v>17</v>
      </c>
      <c r="C10" s="581"/>
      <c r="D10" s="581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51" t="s">
        <v>35</v>
      </c>
      <c r="D11" s="552">
        <v>44224</v>
      </c>
      <c r="E11" s="302">
        <v>32520.9</v>
      </c>
      <c r="F11" s="302">
        <v>32336.55</v>
      </c>
      <c r="G11" s="314">
        <v>32103.35</v>
      </c>
      <c r="H11" s="314">
        <v>31685.8</v>
      </c>
      <c r="I11" s="314">
        <v>31452.6</v>
      </c>
      <c r="J11" s="314">
        <v>32754.1</v>
      </c>
      <c r="K11" s="314">
        <v>32987.300000000003</v>
      </c>
      <c r="L11" s="314">
        <v>33404.85</v>
      </c>
      <c r="M11" s="301">
        <v>32569.75</v>
      </c>
      <c r="N11" s="301">
        <v>31919</v>
      </c>
      <c r="O11" s="549">
        <v>1771950</v>
      </c>
      <c r="P11" s="550">
        <v>1.2687526789541364E-2</v>
      </c>
    </row>
    <row r="12" spans="1:16" ht="15">
      <c r="A12" s="276">
        <v>2</v>
      </c>
      <c r="B12" s="386" t="s">
        <v>34</v>
      </c>
      <c r="C12" s="551" t="s">
        <v>36</v>
      </c>
      <c r="D12" s="552">
        <v>44224</v>
      </c>
      <c r="E12" s="315">
        <v>14570</v>
      </c>
      <c r="F12" s="315">
        <v>14506.85</v>
      </c>
      <c r="G12" s="316">
        <v>14427.400000000001</v>
      </c>
      <c r="H12" s="316">
        <v>14284.800000000001</v>
      </c>
      <c r="I12" s="316">
        <v>14205.350000000002</v>
      </c>
      <c r="J12" s="316">
        <v>14649.45</v>
      </c>
      <c r="K12" s="316">
        <v>14728.900000000001</v>
      </c>
      <c r="L12" s="316">
        <v>14871.5</v>
      </c>
      <c r="M12" s="303">
        <v>14586.3</v>
      </c>
      <c r="N12" s="303">
        <v>14364.25</v>
      </c>
      <c r="O12" s="318">
        <v>13916550</v>
      </c>
      <c r="P12" s="319">
        <v>5.5601317957166396E-3</v>
      </c>
    </row>
    <row r="13" spans="1:16" ht="15">
      <c r="A13" s="276">
        <v>3</v>
      </c>
      <c r="B13" s="386" t="s">
        <v>34</v>
      </c>
      <c r="C13" s="551" t="s">
        <v>3733</v>
      </c>
      <c r="D13" s="552">
        <v>44224</v>
      </c>
      <c r="E13" s="450">
        <v>15660.75</v>
      </c>
      <c r="F13" s="450">
        <v>15556.833333333334</v>
      </c>
      <c r="G13" s="451">
        <v>15419.016666666668</v>
      </c>
      <c r="H13" s="451">
        <v>15177.283333333335</v>
      </c>
      <c r="I13" s="451">
        <v>15039.466666666669</v>
      </c>
      <c r="J13" s="451">
        <v>15798.566666666668</v>
      </c>
      <c r="K13" s="451">
        <v>15936.383333333333</v>
      </c>
      <c r="L13" s="451">
        <v>16178.116666666667</v>
      </c>
      <c r="M13" s="452">
        <v>15694.65</v>
      </c>
      <c r="N13" s="452">
        <v>15315.1</v>
      </c>
      <c r="O13" s="453">
        <v>66480</v>
      </c>
      <c r="P13" s="454">
        <v>-4.6471600688468159E-2</v>
      </c>
    </row>
    <row r="14" spans="1:16" ht="15">
      <c r="A14" s="276">
        <v>4</v>
      </c>
      <c r="B14" s="406" t="s">
        <v>39</v>
      </c>
      <c r="C14" s="551" t="s">
        <v>802</v>
      </c>
      <c r="D14" s="552">
        <v>44224</v>
      </c>
      <c r="E14" s="315">
        <v>1240.6500000000001</v>
      </c>
      <c r="F14" s="315">
        <v>1238.3833333333334</v>
      </c>
      <c r="G14" s="316">
        <v>1227.8166666666668</v>
      </c>
      <c r="H14" s="316">
        <v>1214.9833333333333</v>
      </c>
      <c r="I14" s="316">
        <v>1204.4166666666667</v>
      </c>
      <c r="J14" s="316">
        <v>1251.2166666666669</v>
      </c>
      <c r="K14" s="316">
        <v>1261.7833333333335</v>
      </c>
      <c r="L14" s="316">
        <v>1274.616666666667</v>
      </c>
      <c r="M14" s="303">
        <v>1248.95</v>
      </c>
      <c r="N14" s="303">
        <v>1225.55</v>
      </c>
      <c r="O14" s="318">
        <v>419475</v>
      </c>
      <c r="P14" s="319">
        <v>2.2797927461139896E-2</v>
      </c>
    </row>
    <row r="15" spans="1:16" ht="15">
      <c r="A15" s="276">
        <v>5</v>
      </c>
      <c r="B15" s="386" t="s">
        <v>37</v>
      </c>
      <c r="C15" s="551" t="s">
        <v>38</v>
      </c>
      <c r="D15" s="552">
        <v>44224</v>
      </c>
      <c r="E15" s="315">
        <v>1720.75</v>
      </c>
      <c r="F15" s="315">
        <v>1714.45</v>
      </c>
      <c r="G15" s="316">
        <v>1702.6000000000001</v>
      </c>
      <c r="H15" s="316">
        <v>1684.45</v>
      </c>
      <c r="I15" s="316">
        <v>1672.6000000000001</v>
      </c>
      <c r="J15" s="316">
        <v>1732.6000000000001</v>
      </c>
      <c r="K15" s="316">
        <v>1744.45</v>
      </c>
      <c r="L15" s="316">
        <v>1762.6000000000001</v>
      </c>
      <c r="M15" s="303">
        <v>1726.3</v>
      </c>
      <c r="N15" s="303">
        <v>1696.3</v>
      </c>
      <c r="O15" s="318">
        <v>2578000</v>
      </c>
      <c r="P15" s="319">
        <v>8.1829626521191773E-2</v>
      </c>
    </row>
    <row r="16" spans="1:16" ht="15">
      <c r="A16" s="276">
        <v>6</v>
      </c>
      <c r="B16" s="386" t="s">
        <v>39</v>
      </c>
      <c r="C16" s="551" t="s">
        <v>40</v>
      </c>
      <c r="D16" s="552">
        <v>44224</v>
      </c>
      <c r="E16" s="315">
        <v>531.54999999999995</v>
      </c>
      <c r="F16" s="315">
        <v>525.93333333333328</v>
      </c>
      <c r="G16" s="316">
        <v>518.36666666666656</v>
      </c>
      <c r="H16" s="316">
        <v>505.18333333333328</v>
      </c>
      <c r="I16" s="316">
        <v>497.61666666666656</v>
      </c>
      <c r="J16" s="316">
        <v>539.11666666666656</v>
      </c>
      <c r="K16" s="316">
        <v>546.68333333333339</v>
      </c>
      <c r="L16" s="316">
        <v>559.86666666666656</v>
      </c>
      <c r="M16" s="303">
        <v>533.5</v>
      </c>
      <c r="N16" s="303">
        <v>512.75</v>
      </c>
      <c r="O16" s="318">
        <v>19050000</v>
      </c>
      <c r="P16" s="319">
        <v>-1.3975155279503106E-2</v>
      </c>
    </row>
    <row r="17" spans="1:16" ht="15">
      <c r="A17" s="276">
        <v>7</v>
      </c>
      <c r="B17" s="386" t="s">
        <v>39</v>
      </c>
      <c r="C17" s="551" t="s">
        <v>41</v>
      </c>
      <c r="D17" s="552">
        <v>44224</v>
      </c>
      <c r="E17" s="315">
        <v>533.79999999999995</v>
      </c>
      <c r="F17" s="315">
        <v>529.48333333333323</v>
      </c>
      <c r="G17" s="316">
        <v>523.31666666666649</v>
      </c>
      <c r="H17" s="316">
        <v>512.83333333333326</v>
      </c>
      <c r="I17" s="316">
        <v>506.66666666666652</v>
      </c>
      <c r="J17" s="316">
        <v>539.96666666666647</v>
      </c>
      <c r="K17" s="316">
        <v>546.13333333333321</v>
      </c>
      <c r="L17" s="316">
        <v>556.61666666666645</v>
      </c>
      <c r="M17" s="303">
        <v>535.65</v>
      </c>
      <c r="N17" s="303">
        <v>519</v>
      </c>
      <c r="O17" s="318">
        <v>44820000</v>
      </c>
      <c r="P17" s="319">
        <v>-1.8181818181818181E-2</v>
      </c>
    </row>
    <row r="18" spans="1:16" ht="15">
      <c r="A18" s="276">
        <v>8</v>
      </c>
      <c r="B18" s="386" t="s">
        <v>44</v>
      </c>
      <c r="C18" s="551" t="s">
        <v>45</v>
      </c>
      <c r="D18" s="552">
        <v>44224</v>
      </c>
      <c r="E18" s="315">
        <v>992.2</v>
      </c>
      <c r="F18" s="315">
        <v>986.38333333333333</v>
      </c>
      <c r="G18" s="316">
        <v>977.76666666666665</v>
      </c>
      <c r="H18" s="316">
        <v>963.33333333333337</v>
      </c>
      <c r="I18" s="316">
        <v>954.7166666666667</v>
      </c>
      <c r="J18" s="316">
        <v>1000.8166666666666</v>
      </c>
      <c r="K18" s="316">
        <v>1009.4333333333332</v>
      </c>
      <c r="L18" s="316">
        <v>1023.8666666666666</v>
      </c>
      <c r="M18" s="303">
        <v>995</v>
      </c>
      <c r="N18" s="303">
        <v>971.95</v>
      </c>
      <c r="O18" s="318">
        <v>2147000</v>
      </c>
      <c r="P18" s="319">
        <v>-4.6554934823091247E-4</v>
      </c>
    </row>
    <row r="19" spans="1:16" ht="15">
      <c r="A19" s="276">
        <v>9</v>
      </c>
      <c r="B19" s="386" t="s">
        <v>37</v>
      </c>
      <c r="C19" s="551" t="s">
        <v>46</v>
      </c>
      <c r="D19" s="552">
        <v>44224</v>
      </c>
      <c r="E19" s="315">
        <v>263.05</v>
      </c>
      <c r="F19" s="315">
        <v>261.01666666666665</v>
      </c>
      <c r="G19" s="316">
        <v>258.5333333333333</v>
      </c>
      <c r="H19" s="316">
        <v>254.01666666666665</v>
      </c>
      <c r="I19" s="316">
        <v>251.5333333333333</v>
      </c>
      <c r="J19" s="316">
        <v>265.5333333333333</v>
      </c>
      <c r="K19" s="316">
        <v>268.01666666666665</v>
      </c>
      <c r="L19" s="316">
        <v>272.5333333333333</v>
      </c>
      <c r="M19" s="303">
        <v>263.5</v>
      </c>
      <c r="N19" s="303">
        <v>256.5</v>
      </c>
      <c r="O19" s="318">
        <v>16764000</v>
      </c>
      <c r="P19" s="319">
        <v>-9.7465886939571145E-3</v>
      </c>
    </row>
    <row r="20" spans="1:16" ht="15">
      <c r="A20" s="276">
        <v>10</v>
      </c>
      <c r="B20" s="386" t="s">
        <v>39</v>
      </c>
      <c r="C20" s="551" t="s">
        <v>47</v>
      </c>
      <c r="D20" s="552">
        <v>44224</v>
      </c>
      <c r="E20" s="315">
        <v>2653.95</v>
      </c>
      <c r="F20" s="315">
        <v>2631.5833333333335</v>
      </c>
      <c r="G20" s="316">
        <v>2597.4666666666672</v>
      </c>
      <c r="H20" s="316">
        <v>2540.9833333333336</v>
      </c>
      <c r="I20" s="316">
        <v>2506.8666666666672</v>
      </c>
      <c r="J20" s="316">
        <v>2688.0666666666671</v>
      </c>
      <c r="K20" s="316">
        <v>2722.1833333333329</v>
      </c>
      <c r="L20" s="316">
        <v>2778.666666666667</v>
      </c>
      <c r="M20" s="303">
        <v>2665.7</v>
      </c>
      <c r="N20" s="303">
        <v>2575.1</v>
      </c>
      <c r="O20" s="318">
        <v>1752500</v>
      </c>
      <c r="P20" s="319">
        <v>1.7711962833914054E-2</v>
      </c>
    </row>
    <row r="21" spans="1:16" ht="15">
      <c r="A21" s="276">
        <v>11</v>
      </c>
      <c r="B21" s="386" t="s">
        <v>44</v>
      </c>
      <c r="C21" s="551" t="s">
        <v>48</v>
      </c>
      <c r="D21" s="552">
        <v>44224</v>
      </c>
      <c r="E21" s="315">
        <v>189.55</v>
      </c>
      <c r="F21" s="315">
        <v>186.86666666666665</v>
      </c>
      <c r="G21" s="316">
        <v>183.1333333333333</v>
      </c>
      <c r="H21" s="316">
        <v>176.71666666666664</v>
      </c>
      <c r="I21" s="316">
        <v>172.98333333333329</v>
      </c>
      <c r="J21" s="316">
        <v>193.2833333333333</v>
      </c>
      <c r="K21" s="316">
        <v>197.01666666666665</v>
      </c>
      <c r="L21" s="316">
        <v>203.43333333333331</v>
      </c>
      <c r="M21" s="303">
        <v>190.6</v>
      </c>
      <c r="N21" s="303">
        <v>180.45</v>
      </c>
      <c r="O21" s="318">
        <v>13045000</v>
      </c>
      <c r="P21" s="319">
        <v>-8.4882497369344084E-2</v>
      </c>
    </row>
    <row r="22" spans="1:16" ht="15">
      <c r="A22" s="276">
        <v>12</v>
      </c>
      <c r="B22" s="386" t="s">
        <v>44</v>
      </c>
      <c r="C22" s="551" t="s">
        <v>49</v>
      </c>
      <c r="D22" s="552">
        <v>44224</v>
      </c>
      <c r="E22" s="315">
        <v>119.1</v>
      </c>
      <c r="F22" s="315">
        <v>118.2</v>
      </c>
      <c r="G22" s="316">
        <v>116.55000000000001</v>
      </c>
      <c r="H22" s="316">
        <v>114.00000000000001</v>
      </c>
      <c r="I22" s="316">
        <v>112.35000000000002</v>
      </c>
      <c r="J22" s="316">
        <v>120.75</v>
      </c>
      <c r="K22" s="316">
        <v>122.4</v>
      </c>
      <c r="L22" s="316">
        <v>124.94999999999999</v>
      </c>
      <c r="M22" s="303">
        <v>119.85</v>
      </c>
      <c r="N22" s="303">
        <v>115.65</v>
      </c>
      <c r="O22" s="318">
        <v>40572000</v>
      </c>
      <c r="P22" s="319">
        <v>5.3523639607493305E-3</v>
      </c>
    </row>
    <row r="23" spans="1:16" ht="15">
      <c r="A23" s="276">
        <v>13</v>
      </c>
      <c r="B23" s="386" t="s">
        <v>50</v>
      </c>
      <c r="C23" s="551" t="s">
        <v>51</v>
      </c>
      <c r="D23" s="552">
        <v>44224</v>
      </c>
      <c r="E23" s="315">
        <v>2658.05</v>
      </c>
      <c r="F23" s="315">
        <v>2645.3666666666668</v>
      </c>
      <c r="G23" s="316">
        <v>2609.0833333333335</v>
      </c>
      <c r="H23" s="316">
        <v>2560.1166666666668</v>
      </c>
      <c r="I23" s="316">
        <v>2523.8333333333335</v>
      </c>
      <c r="J23" s="316">
        <v>2694.3333333333335</v>
      </c>
      <c r="K23" s="316">
        <v>2730.6166666666663</v>
      </c>
      <c r="L23" s="316">
        <v>2779.5833333333335</v>
      </c>
      <c r="M23" s="303">
        <v>2681.65</v>
      </c>
      <c r="N23" s="303">
        <v>2596.4</v>
      </c>
      <c r="O23" s="318">
        <v>6072300</v>
      </c>
      <c r="P23" s="319">
        <v>-5.307386112339673E-3</v>
      </c>
    </row>
    <row r="24" spans="1:16" ht="15">
      <c r="A24" s="276">
        <v>14</v>
      </c>
      <c r="B24" s="386" t="s">
        <v>52</v>
      </c>
      <c r="C24" s="551" t="s">
        <v>53</v>
      </c>
      <c r="D24" s="552">
        <v>44224</v>
      </c>
      <c r="E24" s="315">
        <v>927.75</v>
      </c>
      <c r="F24" s="315">
        <v>926.56666666666661</v>
      </c>
      <c r="G24" s="316">
        <v>919.68333333333317</v>
      </c>
      <c r="H24" s="316">
        <v>911.61666666666656</v>
      </c>
      <c r="I24" s="316">
        <v>904.73333333333312</v>
      </c>
      <c r="J24" s="316">
        <v>934.63333333333321</v>
      </c>
      <c r="K24" s="316">
        <v>941.51666666666665</v>
      </c>
      <c r="L24" s="316">
        <v>949.58333333333326</v>
      </c>
      <c r="M24" s="303">
        <v>933.45</v>
      </c>
      <c r="N24" s="303">
        <v>918.5</v>
      </c>
      <c r="O24" s="318">
        <v>9178000</v>
      </c>
      <c r="P24" s="319">
        <v>-5.843835809336056E-3</v>
      </c>
    </row>
    <row r="25" spans="1:16" ht="15">
      <c r="A25" s="276">
        <v>15</v>
      </c>
      <c r="B25" s="386" t="s">
        <v>54</v>
      </c>
      <c r="C25" s="551" t="s">
        <v>55</v>
      </c>
      <c r="D25" s="552">
        <v>44224</v>
      </c>
      <c r="E25" s="315">
        <v>669.75</v>
      </c>
      <c r="F25" s="315">
        <v>667.25</v>
      </c>
      <c r="G25" s="316">
        <v>661</v>
      </c>
      <c r="H25" s="316">
        <v>652.25</v>
      </c>
      <c r="I25" s="316">
        <v>646</v>
      </c>
      <c r="J25" s="316">
        <v>676</v>
      </c>
      <c r="K25" s="316">
        <v>682.25</v>
      </c>
      <c r="L25" s="316">
        <v>691</v>
      </c>
      <c r="M25" s="303">
        <v>673.5</v>
      </c>
      <c r="N25" s="303">
        <v>658.5</v>
      </c>
      <c r="O25" s="318">
        <v>46146000</v>
      </c>
      <c r="P25" s="319">
        <v>-2.6258482730679631E-2</v>
      </c>
    </row>
    <row r="26" spans="1:16" ht="15">
      <c r="A26" s="276">
        <v>16</v>
      </c>
      <c r="B26" s="386" t="s">
        <v>44</v>
      </c>
      <c r="C26" s="551" t="s">
        <v>56</v>
      </c>
      <c r="D26" s="552">
        <v>44224</v>
      </c>
      <c r="E26" s="315">
        <v>3645.2</v>
      </c>
      <c r="F26" s="315">
        <v>3626.6333333333332</v>
      </c>
      <c r="G26" s="316">
        <v>3584.2666666666664</v>
      </c>
      <c r="H26" s="316">
        <v>3523.333333333333</v>
      </c>
      <c r="I26" s="316">
        <v>3480.9666666666662</v>
      </c>
      <c r="J26" s="316">
        <v>3687.5666666666666</v>
      </c>
      <c r="K26" s="316">
        <v>3729.9333333333334</v>
      </c>
      <c r="L26" s="316">
        <v>3790.8666666666668</v>
      </c>
      <c r="M26" s="303">
        <v>3669</v>
      </c>
      <c r="N26" s="303">
        <v>3565.7</v>
      </c>
      <c r="O26" s="318">
        <v>1761750</v>
      </c>
      <c r="P26" s="319">
        <v>-3.1207038768215564E-2</v>
      </c>
    </row>
    <row r="27" spans="1:16" ht="15">
      <c r="A27" s="276">
        <v>17</v>
      </c>
      <c r="B27" s="386" t="s">
        <v>57</v>
      </c>
      <c r="C27" s="551" t="s">
        <v>58</v>
      </c>
      <c r="D27" s="552">
        <v>44224</v>
      </c>
      <c r="E27" s="315">
        <v>8946.5499999999993</v>
      </c>
      <c r="F27" s="315">
        <v>8786.5</v>
      </c>
      <c r="G27" s="316">
        <v>8571.0499999999993</v>
      </c>
      <c r="H27" s="316">
        <v>8195.5499999999993</v>
      </c>
      <c r="I27" s="316">
        <v>7980.0999999999985</v>
      </c>
      <c r="J27" s="316">
        <v>9162</v>
      </c>
      <c r="K27" s="316">
        <v>9377.4500000000007</v>
      </c>
      <c r="L27" s="316">
        <v>9752.9500000000007</v>
      </c>
      <c r="M27" s="303">
        <v>9001.9500000000007</v>
      </c>
      <c r="N27" s="303">
        <v>8411</v>
      </c>
      <c r="O27" s="318">
        <v>725250</v>
      </c>
      <c r="P27" s="319">
        <v>-8.1962025316455703E-2</v>
      </c>
    </row>
    <row r="28" spans="1:16" ht="15">
      <c r="A28" s="276">
        <v>18</v>
      </c>
      <c r="B28" s="386" t="s">
        <v>57</v>
      </c>
      <c r="C28" s="551" t="s">
        <v>59</v>
      </c>
      <c r="D28" s="552">
        <v>44224</v>
      </c>
      <c r="E28" s="315">
        <v>4982.1000000000004</v>
      </c>
      <c r="F28" s="315">
        <v>4923.05</v>
      </c>
      <c r="G28" s="316">
        <v>4826.1000000000004</v>
      </c>
      <c r="H28" s="316">
        <v>4670.1000000000004</v>
      </c>
      <c r="I28" s="316">
        <v>4573.1500000000005</v>
      </c>
      <c r="J28" s="316">
        <v>5079.05</v>
      </c>
      <c r="K28" s="316">
        <v>5175.9999999999991</v>
      </c>
      <c r="L28" s="316">
        <v>5332</v>
      </c>
      <c r="M28" s="303">
        <v>5020</v>
      </c>
      <c r="N28" s="303">
        <v>4767.05</v>
      </c>
      <c r="O28" s="318">
        <v>5911500</v>
      </c>
      <c r="P28" s="319">
        <v>-5.1466163905491594E-2</v>
      </c>
    </row>
    <row r="29" spans="1:16" ht="15">
      <c r="A29" s="276">
        <v>19</v>
      </c>
      <c r="B29" s="386" t="s">
        <v>44</v>
      </c>
      <c r="C29" s="551" t="s">
        <v>60</v>
      </c>
      <c r="D29" s="552">
        <v>44224</v>
      </c>
      <c r="E29" s="315">
        <v>1641.15</v>
      </c>
      <c r="F29" s="315">
        <v>1631.7833333333335</v>
      </c>
      <c r="G29" s="316">
        <v>1610.4666666666672</v>
      </c>
      <c r="H29" s="316">
        <v>1579.7833333333335</v>
      </c>
      <c r="I29" s="316">
        <v>1558.4666666666672</v>
      </c>
      <c r="J29" s="316">
        <v>1662.4666666666672</v>
      </c>
      <c r="K29" s="316">
        <v>1683.7833333333333</v>
      </c>
      <c r="L29" s="316">
        <v>1714.4666666666672</v>
      </c>
      <c r="M29" s="303">
        <v>1653.1</v>
      </c>
      <c r="N29" s="303">
        <v>1601.1</v>
      </c>
      <c r="O29" s="318">
        <v>1776000</v>
      </c>
      <c r="P29" s="319">
        <v>1.6018306636155607E-2</v>
      </c>
    </row>
    <row r="30" spans="1:16" ht="15">
      <c r="A30" s="276">
        <v>20</v>
      </c>
      <c r="B30" s="386" t="s">
        <v>54</v>
      </c>
      <c r="C30" s="551" t="s">
        <v>233</v>
      </c>
      <c r="D30" s="552">
        <v>44224</v>
      </c>
      <c r="E30" s="315">
        <v>364</v>
      </c>
      <c r="F30" s="315">
        <v>361</v>
      </c>
      <c r="G30" s="316">
        <v>356.25</v>
      </c>
      <c r="H30" s="316">
        <v>348.5</v>
      </c>
      <c r="I30" s="316">
        <v>343.75</v>
      </c>
      <c r="J30" s="316">
        <v>368.75</v>
      </c>
      <c r="K30" s="316">
        <v>373.5</v>
      </c>
      <c r="L30" s="316">
        <v>381.25</v>
      </c>
      <c r="M30" s="303">
        <v>365.75</v>
      </c>
      <c r="N30" s="303">
        <v>353.25</v>
      </c>
      <c r="O30" s="318">
        <v>26717400</v>
      </c>
      <c r="P30" s="319">
        <v>0.18327487244897958</v>
      </c>
    </row>
    <row r="31" spans="1:16" ht="15">
      <c r="A31" s="276">
        <v>21</v>
      </c>
      <c r="B31" s="386" t="s">
        <v>54</v>
      </c>
      <c r="C31" s="551" t="s">
        <v>61</v>
      </c>
      <c r="D31" s="552">
        <v>44224</v>
      </c>
      <c r="E31" s="315">
        <v>76.099999999999994</v>
      </c>
      <c r="F31" s="315">
        <v>75.183333333333337</v>
      </c>
      <c r="G31" s="316">
        <v>74.116666666666674</v>
      </c>
      <c r="H31" s="316">
        <v>72.13333333333334</v>
      </c>
      <c r="I31" s="316">
        <v>71.066666666666677</v>
      </c>
      <c r="J31" s="316">
        <v>77.166666666666671</v>
      </c>
      <c r="K31" s="316">
        <v>78.233333333333334</v>
      </c>
      <c r="L31" s="316">
        <v>80.216666666666669</v>
      </c>
      <c r="M31" s="303">
        <v>76.25</v>
      </c>
      <c r="N31" s="303">
        <v>73.2</v>
      </c>
      <c r="O31" s="318">
        <v>60184800</v>
      </c>
      <c r="P31" s="319">
        <v>-2.7783027783027783E-2</v>
      </c>
    </row>
    <row r="32" spans="1:16" ht="15">
      <c r="A32" s="276">
        <v>22</v>
      </c>
      <c r="B32" s="386" t="s">
        <v>50</v>
      </c>
      <c r="C32" s="551" t="s">
        <v>63</v>
      </c>
      <c r="D32" s="552">
        <v>44224</v>
      </c>
      <c r="E32" s="315">
        <v>1622.4</v>
      </c>
      <c r="F32" s="315">
        <v>1611.6333333333332</v>
      </c>
      <c r="G32" s="316">
        <v>1596.3666666666663</v>
      </c>
      <c r="H32" s="316">
        <v>1570.333333333333</v>
      </c>
      <c r="I32" s="316">
        <v>1555.0666666666662</v>
      </c>
      <c r="J32" s="316">
        <v>1637.6666666666665</v>
      </c>
      <c r="K32" s="316">
        <v>1652.9333333333334</v>
      </c>
      <c r="L32" s="316">
        <v>1678.9666666666667</v>
      </c>
      <c r="M32" s="303">
        <v>1626.9</v>
      </c>
      <c r="N32" s="303">
        <v>1585.6</v>
      </c>
      <c r="O32" s="318">
        <v>1085700</v>
      </c>
      <c r="P32" s="319">
        <v>-3.2352941176470591E-2</v>
      </c>
    </row>
    <row r="33" spans="1:16" ht="15">
      <c r="A33" s="276">
        <v>23</v>
      </c>
      <c r="B33" s="386" t="s">
        <v>64</v>
      </c>
      <c r="C33" s="551" t="s">
        <v>65</v>
      </c>
      <c r="D33" s="552">
        <v>44224</v>
      </c>
      <c r="E33" s="315">
        <v>137.75</v>
      </c>
      <c r="F33" s="315">
        <v>136.91666666666666</v>
      </c>
      <c r="G33" s="316">
        <v>135.33333333333331</v>
      </c>
      <c r="H33" s="316">
        <v>132.91666666666666</v>
      </c>
      <c r="I33" s="316">
        <v>131.33333333333331</v>
      </c>
      <c r="J33" s="316">
        <v>139.33333333333331</v>
      </c>
      <c r="K33" s="316">
        <v>140.91666666666663</v>
      </c>
      <c r="L33" s="316">
        <v>143.33333333333331</v>
      </c>
      <c r="M33" s="303">
        <v>138.5</v>
      </c>
      <c r="N33" s="303">
        <v>134.5</v>
      </c>
      <c r="O33" s="318">
        <v>28515200</v>
      </c>
      <c r="P33" s="319">
        <v>1.8458197611292075E-2</v>
      </c>
    </row>
    <row r="34" spans="1:16" ht="15">
      <c r="A34" s="276">
        <v>24</v>
      </c>
      <c r="B34" s="386" t="s">
        <v>50</v>
      </c>
      <c r="C34" s="551" t="s">
        <v>66</v>
      </c>
      <c r="D34" s="552">
        <v>44224</v>
      </c>
      <c r="E34" s="315">
        <v>793.55</v>
      </c>
      <c r="F34" s="315">
        <v>789.5</v>
      </c>
      <c r="G34" s="316">
        <v>781.15</v>
      </c>
      <c r="H34" s="316">
        <v>768.75</v>
      </c>
      <c r="I34" s="316">
        <v>760.4</v>
      </c>
      <c r="J34" s="316">
        <v>801.9</v>
      </c>
      <c r="K34" s="316">
        <v>810.24999999999989</v>
      </c>
      <c r="L34" s="316">
        <v>822.65</v>
      </c>
      <c r="M34" s="303">
        <v>797.85</v>
      </c>
      <c r="N34" s="303">
        <v>777.1</v>
      </c>
      <c r="O34" s="318">
        <v>2465100</v>
      </c>
      <c r="P34" s="319">
        <v>2.2361359570661895E-3</v>
      </c>
    </row>
    <row r="35" spans="1:16" ht="15">
      <c r="A35" s="276">
        <v>25</v>
      </c>
      <c r="B35" s="386" t="s">
        <v>44</v>
      </c>
      <c r="C35" s="551" t="s">
        <v>67</v>
      </c>
      <c r="D35" s="552">
        <v>44224</v>
      </c>
      <c r="E35" s="315">
        <v>601.6</v>
      </c>
      <c r="F35" s="315">
        <v>598.80000000000007</v>
      </c>
      <c r="G35" s="316">
        <v>594.30000000000018</v>
      </c>
      <c r="H35" s="316">
        <v>587.00000000000011</v>
      </c>
      <c r="I35" s="316">
        <v>582.50000000000023</v>
      </c>
      <c r="J35" s="316">
        <v>606.10000000000014</v>
      </c>
      <c r="K35" s="316">
        <v>610.59999999999991</v>
      </c>
      <c r="L35" s="316">
        <v>617.90000000000009</v>
      </c>
      <c r="M35" s="303">
        <v>603.29999999999995</v>
      </c>
      <c r="N35" s="303">
        <v>591.5</v>
      </c>
      <c r="O35" s="318">
        <v>5779500</v>
      </c>
      <c r="P35" s="319">
        <v>2.8630921395106715E-3</v>
      </c>
    </row>
    <row r="36" spans="1:16" ht="15">
      <c r="A36" s="276">
        <v>26</v>
      </c>
      <c r="B36" s="386" t="s">
        <v>68</v>
      </c>
      <c r="C36" s="551" t="s">
        <v>69</v>
      </c>
      <c r="D36" s="552">
        <v>44224</v>
      </c>
      <c r="E36" s="315">
        <v>595.04999999999995</v>
      </c>
      <c r="F36" s="315">
        <v>593.88333333333333</v>
      </c>
      <c r="G36" s="316">
        <v>588.16666666666663</v>
      </c>
      <c r="H36" s="316">
        <v>581.2833333333333</v>
      </c>
      <c r="I36" s="316">
        <v>575.56666666666661</v>
      </c>
      <c r="J36" s="316">
        <v>600.76666666666665</v>
      </c>
      <c r="K36" s="316">
        <v>606.48333333333335</v>
      </c>
      <c r="L36" s="316">
        <v>613.36666666666667</v>
      </c>
      <c r="M36" s="303">
        <v>599.6</v>
      </c>
      <c r="N36" s="303">
        <v>587</v>
      </c>
      <c r="O36" s="318">
        <v>95935479</v>
      </c>
      <c r="P36" s="319">
        <v>3.7571414738065264E-3</v>
      </c>
    </row>
    <row r="37" spans="1:16" ht="15">
      <c r="A37" s="276">
        <v>27</v>
      </c>
      <c r="B37" s="386" t="s">
        <v>64</v>
      </c>
      <c r="C37" s="551" t="s">
        <v>70</v>
      </c>
      <c r="D37" s="552">
        <v>44224</v>
      </c>
      <c r="E37" s="315">
        <v>39.75</v>
      </c>
      <c r="F37" s="315">
        <v>39.333333333333336</v>
      </c>
      <c r="G37" s="316">
        <v>38.766666666666673</v>
      </c>
      <c r="H37" s="316">
        <v>37.783333333333339</v>
      </c>
      <c r="I37" s="316">
        <v>37.216666666666676</v>
      </c>
      <c r="J37" s="316">
        <v>40.31666666666667</v>
      </c>
      <c r="K37" s="316">
        <v>40.883333333333333</v>
      </c>
      <c r="L37" s="316">
        <v>41.866666666666667</v>
      </c>
      <c r="M37" s="303">
        <v>39.9</v>
      </c>
      <c r="N37" s="303">
        <v>38.35</v>
      </c>
      <c r="O37" s="318">
        <v>107562000</v>
      </c>
      <c r="P37" s="319">
        <v>-3.3584905660377355E-2</v>
      </c>
    </row>
    <row r="38" spans="1:16" ht="15">
      <c r="A38" s="276">
        <v>28</v>
      </c>
      <c r="B38" s="386" t="s">
        <v>52</v>
      </c>
      <c r="C38" s="551" t="s">
        <v>71</v>
      </c>
      <c r="D38" s="552">
        <v>44224</v>
      </c>
      <c r="E38" s="315">
        <v>453.15</v>
      </c>
      <c r="F38" s="315">
        <v>453.40000000000003</v>
      </c>
      <c r="G38" s="316">
        <v>449.95000000000005</v>
      </c>
      <c r="H38" s="316">
        <v>446.75</v>
      </c>
      <c r="I38" s="316">
        <v>443.3</v>
      </c>
      <c r="J38" s="316">
        <v>456.60000000000008</v>
      </c>
      <c r="K38" s="316">
        <v>460.05</v>
      </c>
      <c r="L38" s="316">
        <v>463.25000000000011</v>
      </c>
      <c r="M38" s="303">
        <v>456.85</v>
      </c>
      <c r="N38" s="303">
        <v>450.2</v>
      </c>
      <c r="O38" s="318">
        <v>11757600</v>
      </c>
      <c r="P38" s="319">
        <v>1.9138755980861243E-2</v>
      </c>
    </row>
    <row r="39" spans="1:16" ht="15">
      <c r="A39" s="276">
        <v>29</v>
      </c>
      <c r="B39" s="386" t="s">
        <v>44</v>
      </c>
      <c r="C39" s="551" t="s">
        <v>72</v>
      </c>
      <c r="D39" s="552">
        <v>44224</v>
      </c>
      <c r="E39" s="315">
        <v>15236.85</v>
      </c>
      <c r="F39" s="315">
        <v>15078.216666666665</v>
      </c>
      <c r="G39" s="316">
        <v>14836.683333333331</v>
      </c>
      <c r="H39" s="316">
        <v>14436.516666666665</v>
      </c>
      <c r="I39" s="316">
        <v>14194.98333333333</v>
      </c>
      <c r="J39" s="316">
        <v>15478.383333333331</v>
      </c>
      <c r="K39" s="316">
        <v>15719.916666666668</v>
      </c>
      <c r="L39" s="316">
        <v>16120.083333333332</v>
      </c>
      <c r="M39" s="303">
        <v>15319.75</v>
      </c>
      <c r="N39" s="303">
        <v>14678.05</v>
      </c>
      <c r="O39" s="318">
        <v>134900</v>
      </c>
      <c r="P39" s="319">
        <v>8.26645264847512E-2</v>
      </c>
    </row>
    <row r="40" spans="1:16" ht="15">
      <c r="A40" s="276">
        <v>30</v>
      </c>
      <c r="B40" s="386" t="s">
        <v>73</v>
      </c>
      <c r="C40" s="551" t="s">
        <v>74</v>
      </c>
      <c r="D40" s="552">
        <v>44224</v>
      </c>
      <c r="E40" s="315">
        <v>414.25</v>
      </c>
      <c r="F40" s="315">
        <v>414.08333333333331</v>
      </c>
      <c r="G40" s="316">
        <v>408.76666666666665</v>
      </c>
      <c r="H40" s="316">
        <v>403.28333333333336</v>
      </c>
      <c r="I40" s="316">
        <v>397.9666666666667</v>
      </c>
      <c r="J40" s="316">
        <v>419.56666666666661</v>
      </c>
      <c r="K40" s="316">
        <v>424.88333333333333</v>
      </c>
      <c r="L40" s="316">
        <v>430.36666666666656</v>
      </c>
      <c r="M40" s="303">
        <v>419.4</v>
      </c>
      <c r="N40" s="303">
        <v>408.6</v>
      </c>
      <c r="O40" s="318">
        <v>29003400</v>
      </c>
      <c r="P40" s="319">
        <v>-1.5819692157341803E-2</v>
      </c>
    </row>
    <row r="41" spans="1:16" ht="15">
      <c r="A41" s="276">
        <v>31</v>
      </c>
      <c r="B41" s="386" t="s">
        <v>50</v>
      </c>
      <c r="C41" s="551" t="s">
        <v>75</v>
      </c>
      <c r="D41" s="552">
        <v>44224</v>
      </c>
      <c r="E41" s="315">
        <v>3617.2</v>
      </c>
      <c r="F41" s="315">
        <v>3618.5</v>
      </c>
      <c r="G41" s="316">
        <v>3587.1</v>
      </c>
      <c r="H41" s="316">
        <v>3557</v>
      </c>
      <c r="I41" s="316">
        <v>3525.6</v>
      </c>
      <c r="J41" s="316">
        <v>3648.6</v>
      </c>
      <c r="K41" s="316">
        <v>3679.9999999999995</v>
      </c>
      <c r="L41" s="316">
        <v>3710.1</v>
      </c>
      <c r="M41" s="303">
        <v>3649.9</v>
      </c>
      <c r="N41" s="303">
        <v>3588.4</v>
      </c>
      <c r="O41" s="318">
        <v>2283600</v>
      </c>
      <c r="P41" s="319">
        <v>2.7224027399666284E-3</v>
      </c>
    </row>
    <row r="42" spans="1:16" ht="15">
      <c r="A42" s="276">
        <v>32</v>
      </c>
      <c r="B42" s="386" t="s">
        <v>52</v>
      </c>
      <c r="C42" s="551" t="s">
        <v>76</v>
      </c>
      <c r="D42" s="552">
        <v>44224</v>
      </c>
      <c r="E42" s="315">
        <v>485.85</v>
      </c>
      <c r="F42" s="315">
        <v>482.84999999999997</v>
      </c>
      <c r="G42" s="316">
        <v>477.99999999999994</v>
      </c>
      <c r="H42" s="316">
        <v>470.15</v>
      </c>
      <c r="I42" s="316">
        <v>465.29999999999995</v>
      </c>
      <c r="J42" s="316">
        <v>490.69999999999993</v>
      </c>
      <c r="K42" s="316">
        <v>495.54999999999995</v>
      </c>
      <c r="L42" s="316">
        <v>503.39999999999992</v>
      </c>
      <c r="M42" s="303">
        <v>487.7</v>
      </c>
      <c r="N42" s="303">
        <v>475</v>
      </c>
      <c r="O42" s="318">
        <v>10951600</v>
      </c>
      <c r="P42" s="319">
        <v>-4.6725392569896593E-2</v>
      </c>
    </row>
    <row r="43" spans="1:16" ht="15">
      <c r="A43" s="276">
        <v>33</v>
      </c>
      <c r="B43" s="386" t="s">
        <v>54</v>
      </c>
      <c r="C43" s="551" t="s">
        <v>77</v>
      </c>
      <c r="D43" s="552">
        <v>44224</v>
      </c>
      <c r="E43" s="315">
        <v>139.19999999999999</v>
      </c>
      <c r="F43" s="315">
        <v>137.91666666666666</v>
      </c>
      <c r="G43" s="316">
        <v>135.23333333333332</v>
      </c>
      <c r="H43" s="316">
        <v>131.26666666666665</v>
      </c>
      <c r="I43" s="316">
        <v>128.58333333333331</v>
      </c>
      <c r="J43" s="316">
        <v>141.88333333333333</v>
      </c>
      <c r="K43" s="316">
        <v>144.56666666666666</v>
      </c>
      <c r="L43" s="316">
        <v>148.53333333333333</v>
      </c>
      <c r="M43" s="303">
        <v>140.6</v>
      </c>
      <c r="N43" s="303">
        <v>133.94999999999999</v>
      </c>
      <c r="O43" s="318">
        <v>47736000</v>
      </c>
      <c r="P43" s="319">
        <v>6.948399589930516E-3</v>
      </c>
    </row>
    <row r="44" spans="1:16" ht="15">
      <c r="A44" s="276">
        <v>34</v>
      </c>
      <c r="B44" s="386" t="s">
        <v>57</v>
      </c>
      <c r="C44" s="551" t="s">
        <v>82</v>
      </c>
      <c r="D44" s="552">
        <v>44224</v>
      </c>
      <c r="E44" s="315">
        <v>439.7</v>
      </c>
      <c r="F44" s="315">
        <v>433.73333333333335</v>
      </c>
      <c r="G44" s="316">
        <v>418.9666666666667</v>
      </c>
      <c r="H44" s="316">
        <v>398.23333333333335</v>
      </c>
      <c r="I44" s="316">
        <v>383.4666666666667</v>
      </c>
      <c r="J44" s="316">
        <v>454.4666666666667</v>
      </c>
      <c r="K44" s="316">
        <v>469.23333333333335</v>
      </c>
      <c r="L44" s="316">
        <v>489.9666666666667</v>
      </c>
      <c r="M44" s="303">
        <v>448.5</v>
      </c>
      <c r="N44" s="303">
        <v>413</v>
      </c>
      <c r="O44" s="318">
        <v>5347500</v>
      </c>
      <c r="P44" s="319">
        <v>8.910386965376782E-2</v>
      </c>
    </row>
    <row r="45" spans="1:16" ht="15">
      <c r="A45" s="276">
        <v>35</v>
      </c>
      <c r="B45" s="386" t="s">
        <v>52</v>
      </c>
      <c r="C45" s="551" t="s">
        <v>83</v>
      </c>
      <c r="D45" s="552">
        <v>44224</v>
      </c>
      <c r="E45" s="315">
        <v>826.15</v>
      </c>
      <c r="F45" s="315">
        <v>818.7166666666667</v>
      </c>
      <c r="G45" s="316">
        <v>809.43333333333339</v>
      </c>
      <c r="H45" s="316">
        <v>792.7166666666667</v>
      </c>
      <c r="I45" s="316">
        <v>783.43333333333339</v>
      </c>
      <c r="J45" s="316">
        <v>835.43333333333339</v>
      </c>
      <c r="K45" s="316">
        <v>844.7166666666667</v>
      </c>
      <c r="L45" s="316">
        <v>861.43333333333339</v>
      </c>
      <c r="M45" s="303">
        <v>828</v>
      </c>
      <c r="N45" s="303">
        <v>802</v>
      </c>
      <c r="O45" s="318">
        <v>16391700</v>
      </c>
      <c r="P45" s="319">
        <v>1.171467543930033E-2</v>
      </c>
    </row>
    <row r="46" spans="1:16" ht="15">
      <c r="A46" s="276">
        <v>36</v>
      </c>
      <c r="B46" s="386" t="s">
        <v>39</v>
      </c>
      <c r="C46" s="551" t="s">
        <v>84</v>
      </c>
      <c r="D46" s="552">
        <v>44224</v>
      </c>
      <c r="E46" s="315">
        <v>140.69999999999999</v>
      </c>
      <c r="F46" s="315">
        <v>140.95000000000002</v>
      </c>
      <c r="G46" s="316">
        <v>139.75000000000003</v>
      </c>
      <c r="H46" s="316">
        <v>138.80000000000001</v>
      </c>
      <c r="I46" s="316">
        <v>137.60000000000002</v>
      </c>
      <c r="J46" s="316">
        <v>141.90000000000003</v>
      </c>
      <c r="K46" s="316">
        <v>143.10000000000002</v>
      </c>
      <c r="L46" s="316">
        <v>144.05000000000004</v>
      </c>
      <c r="M46" s="303">
        <v>142.15</v>
      </c>
      <c r="N46" s="303">
        <v>140</v>
      </c>
      <c r="O46" s="318">
        <v>36619800</v>
      </c>
      <c r="P46" s="319">
        <v>2.9641001417099671E-2</v>
      </c>
    </row>
    <row r="47" spans="1:16" ht="15">
      <c r="A47" s="276">
        <v>37</v>
      </c>
      <c r="B47" s="406" t="s">
        <v>107</v>
      </c>
      <c r="C47" s="551" t="s">
        <v>3633</v>
      </c>
      <c r="D47" s="552">
        <v>44224</v>
      </c>
      <c r="E47" s="315">
        <v>2528.75</v>
      </c>
      <c r="F47" s="315">
        <v>2524.6333333333332</v>
      </c>
      <c r="G47" s="316">
        <v>2488.4666666666662</v>
      </c>
      <c r="H47" s="316">
        <v>2448.1833333333329</v>
      </c>
      <c r="I47" s="316">
        <v>2412.016666666666</v>
      </c>
      <c r="J47" s="316">
        <v>2564.9166666666665</v>
      </c>
      <c r="K47" s="316">
        <v>2601.0833333333335</v>
      </c>
      <c r="L47" s="316">
        <v>2641.3666666666668</v>
      </c>
      <c r="M47" s="303">
        <v>2560.8000000000002</v>
      </c>
      <c r="N47" s="303">
        <v>2484.35</v>
      </c>
      <c r="O47" s="318">
        <v>800625</v>
      </c>
      <c r="P47" s="319">
        <v>6.8568568568568564E-2</v>
      </c>
    </row>
    <row r="48" spans="1:16" ht="15">
      <c r="A48" s="276">
        <v>38</v>
      </c>
      <c r="B48" s="386" t="s">
        <v>50</v>
      </c>
      <c r="C48" s="551" t="s">
        <v>85</v>
      </c>
      <c r="D48" s="552">
        <v>44224</v>
      </c>
      <c r="E48" s="315">
        <v>1563.55</v>
      </c>
      <c r="F48" s="315">
        <v>1557.2666666666667</v>
      </c>
      <c r="G48" s="316">
        <v>1542.5833333333333</v>
      </c>
      <c r="H48" s="316">
        <v>1521.6166666666666</v>
      </c>
      <c r="I48" s="316">
        <v>1506.9333333333332</v>
      </c>
      <c r="J48" s="316">
        <v>1578.2333333333333</v>
      </c>
      <c r="K48" s="316">
        <v>1592.9166666666667</v>
      </c>
      <c r="L48" s="316">
        <v>1613.8833333333334</v>
      </c>
      <c r="M48" s="303">
        <v>1571.95</v>
      </c>
      <c r="N48" s="303">
        <v>1536.3</v>
      </c>
      <c r="O48" s="318">
        <v>2864400</v>
      </c>
      <c r="P48" s="319">
        <v>1.8670649738610903E-2</v>
      </c>
    </row>
    <row r="49" spans="1:16" ht="15">
      <c r="A49" s="276">
        <v>39</v>
      </c>
      <c r="B49" s="386" t="s">
        <v>39</v>
      </c>
      <c r="C49" s="551" t="s">
        <v>86</v>
      </c>
      <c r="D49" s="552">
        <v>44224</v>
      </c>
      <c r="E49" s="315">
        <v>438.1</v>
      </c>
      <c r="F49" s="315">
        <v>435.91666666666669</v>
      </c>
      <c r="G49" s="316">
        <v>430.13333333333338</v>
      </c>
      <c r="H49" s="316">
        <v>422.16666666666669</v>
      </c>
      <c r="I49" s="316">
        <v>416.38333333333338</v>
      </c>
      <c r="J49" s="316">
        <v>443.88333333333338</v>
      </c>
      <c r="K49" s="316">
        <v>449.66666666666669</v>
      </c>
      <c r="L49" s="316">
        <v>457.63333333333338</v>
      </c>
      <c r="M49" s="303">
        <v>441.7</v>
      </c>
      <c r="N49" s="303">
        <v>427.95</v>
      </c>
      <c r="O49" s="318">
        <v>9684348</v>
      </c>
      <c r="P49" s="319">
        <v>-4.3387433713642934E-3</v>
      </c>
    </row>
    <row r="50" spans="1:16" ht="15">
      <c r="A50" s="276">
        <v>40</v>
      </c>
      <c r="B50" s="386" t="s">
        <v>64</v>
      </c>
      <c r="C50" s="551" t="s">
        <v>87</v>
      </c>
      <c r="D50" s="552">
        <v>44224</v>
      </c>
      <c r="E50" s="315">
        <v>619.54999999999995</v>
      </c>
      <c r="F50" s="315">
        <v>612.7833333333333</v>
      </c>
      <c r="G50" s="316">
        <v>603.66666666666663</v>
      </c>
      <c r="H50" s="316">
        <v>587.7833333333333</v>
      </c>
      <c r="I50" s="316">
        <v>578.66666666666663</v>
      </c>
      <c r="J50" s="316">
        <v>628.66666666666663</v>
      </c>
      <c r="K50" s="316">
        <v>637.78333333333342</v>
      </c>
      <c r="L50" s="316">
        <v>653.66666666666663</v>
      </c>
      <c r="M50" s="303">
        <v>621.9</v>
      </c>
      <c r="N50" s="303">
        <v>596.9</v>
      </c>
      <c r="O50" s="318">
        <v>2281200</v>
      </c>
      <c r="P50" s="319">
        <v>-2.6625704045058884E-2</v>
      </c>
    </row>
    <row r="51" spans="1:16" ht="15">
      <c r="A51" s="276">
        <v>41</v>
      </c>
      <c r="B51" s="386" t="s">
        <v>50</v>
      </c>
      <c r="C51" s="551" t="s">
        <v>88</v>
      </c>
      <c r="D51" s="552">
        <v>44224</v>
      </c>
      <c r="E51" s="315">
        <v>543.9</v>
      </c>
      <c r="F51" s="315">
        <v>543.80000000000007</v>
      </c>
      <c r="G51" s="316">
        <v>539.60000000000014</v>
      </c>
      <c r="H51" s="316">
        <v>535.30000000000007</v>
      </c>
      <c r="I51" s="316">
        <v>531.10000000000014</v>
      </c>
      <c r="J51" s="316">
        <v>548.10000000000014</v>
      </c>
      <c r="K51" s="316">
        <v>552.30000000000018</v>
      </c>
      <c r="L51" s="316">
        <v>556.60000000000014</v>
      </c>
      <c r="M51" s="303">
        <v>548</v>
      </c>
      <c r="N51" s="303">
        <v>539.5</v>
      </c>
      <c r="O51" s="318">
        <v>13935000</v>
      </c>
      <c r="P51" s="319">
        <v>3.6010082823190494E-3</v>
      </c>
    </row>
    <row r="52" spans="1:16" ht="15">
      <c r="A52" s="276">
        <v>42</v>
      </c>
      <c r="B52" s="386" t="s">
        <v>52</v>
      </c>
      <c r="C52" s="551" t="s">
        <v>91</v>
      </c>
      <c r="D52" s="552">
        <v>44224</v>
      </c>
      <c r="E52" s="315">
        <v>3620.15</v>
      </c>
      <c r="F52" s="315">
        <v>3607.2833333333333</v>
      </c>
      <c r="G52" s="316">
        <v>3579.9166666666665</v>
      </c>
      <c r="H52" s="316">
        <v>3539.6833333333334</v>
      </c>
      <c r="I52" s="316">
        <v>3512.3166666666666</v>
      </c>
      <c r="J52" s="316">
        <v>3647.5166666666664</v>
      </c>
      <c r="K52" s="316">
        <v>3674.8833333333332</v>
      </c>
      <c r="L52" s="316">
        <v>3715.1166666666663</v>
      </c>
      <c r="M52" s="303">
        <v>3634.65</v>
      </c>
      <c r="N52" s="303">
        <v>3567.05</v>
      </c>
      <c r="O52" s="318">
        <v>3364400</v>
      </c>
      <c r="P52" s="319">
        <v>2.3734177215189875E-2</v>
      </c>
    </row>
    <row r="53" spans="1:16" ht="15">
      <c r="A53" s="276">
        <v>43</v>
      </c>
      <c r="B53" s="386" t="s">
        <v>92</v>
      </c>
      <c r="C53" s="551" t="s">
        <v>93</v>
      </c>
      <c r="D53" s="552">
        <v>44224</v>
      </c>
      <c r="E53" s="315">
        <v>290.60000000000002</v>
      </c>
      <c r="F53" s="315">
        <v>290.13333333333338</v>
      </c>
      <c r="G53" s="316">
        <v>279.96666666666675</v>
      </c>
      <c r="H53" s="316">
        <v>269.33333333333337</v>
      </c>
      <c r="I53" s="316">
        <v>259.16666666666674</v>
      </c>
      <c r="J53" s="316">
        <v>300.76666666666677</v>
      </c>
      <c r="K53" s="316">
        <v>310.93333333333339</v>
      </c>
      <c r="L53" s="316">
        <v>321.56666666666678</v>
      </c>
      <c r="M53" s="303">
        <v>300.3</v>
      </c>
      <c r="N53" s="303">
        <v>279.5</v>
      </c>
      <c r="O53" s="318">
        <v>24423300</v>
      </c>
      <c r="P53" s="319">
        <v>9.6606904726626169E-2</v>
      </c>
    </row>
    <row r="54" spans="1:16" ht="15">
      <c r="A54" s="276">
        <v>44</v>
      </c>
      <c r="B54" s="386" t="s">
        <v>52</v>
      </c>
      <c r="C54" s="551" t="s">
        <v>94</v>
      </c>
      <c r="D54" s="552">
        <v>44224</v>
      </c>
      <c r="E54" s="315">
        <v>5110.95</v>
      </c>
      <c r="F54" s="315">
        <v>5096.1499999999996</v>
      </c>
      <c r="G54" s="316">
        <v>5068.4499999999989</v>
      </c>
      <c r="H54" s="316">
        <v>5025.9499999999989</v>
      </c>
      <c r="I54" s="316">
        <v>4998.2499999999982</v>
      </c>
      <c r="J54" s="316">
        <v>5138.6499999999996</v>
      </c>
      <c r="K54" s="316">
        <v>5166.3500000000004</v>
      </c>
      <c r="L54" s="316">
        <v>5208.8500000000004</v>
      </c>
      <c r="M54" s="303">
        <v>5123.8500000000004</v>
      </c>
      <c r="N54" s="303">
        <v>5053.6499999999996</v>
      </c>
      <c r="O54" s="318">
        <v>2990500</v>
      </c>
      <c r="P54" s="319">
        <v>2.3793221499486476E-2</v>
      </c>
    </row>
    <row r="55" spans="1:16" ht="15">
      <c r="A55" s="276">
        <v>45</v>
      </c>
      <c r="B55" s="386" t="s">
        <v>44</v>
      </c>
      <c r="C55" s="551" t="s">
        <v>95</v>
      </c>
      <c r="D55" s="552">
        <v>44224</v>
      </c>
      <c r="E55" s="315">
        <v>2896.7</v>
      </c>
      <c r="F55" s="315">
        <v>2892.8333333333335</v>
      </c>
      <c r="G55" s="316">
        <v>2855.666666666667</v>
      </c>
      <c r="H55" s="316">
        <v>2814.6333333333337</v>
      </c>
      <c r="I55" s="316">
        <v>2777.4666666666672</v>
      </c>
      <c r="J55" s="316">
        <v>2933.8666666666668</v>
      </c>
      <c r="K55" s="316">
        <v>2971.0333333333338</v>
      </c>
      <c r="L55" s="316">
        <v>3012.0666666666666</v>
      </c>
      <c r="M55" s="303">
        <v>2930</v>
      </c>
      <c r="N55" s="303">
        <v>2851.8</v>
      </c>
      <c r="O55" s="318">
        <v>2387000</v>
      </c>
      <c r="P55" s="319">
        <v>1.457899434692056E-2</v>
      </c>
    </row>
    <row r="56" spans="1:16" ht="15">
      <c r="A56" s="276">
        <v>46</v>
      </c>
      <c r="B56" s="386" t="s">
        <v>44</v>
      </c>
      <c r="C56" s="551" t="s">
        <v>97</v>
      </c>
      <c r="D56" s="552">
        <v>44224</v>
      </c>
      <c r="E56" s="315">
        <v>1280.3</v>
      </c>
      <c r="F56" s="315">
        <v>1283.6333333333334</v>
      </c>
      <c r="G56" s="316">
        <v>1268.2666666666669</v>
      </c>
      <c r="H56" s="316">
        <v>1256.2333333333333</v>
      </c>
      <c r="I56" s="316">
        <v>1240.8666666666668</v>
      </c>
      <c r="J56" s="316">
        <v>1295.666666666667</v>
      </c>
      <c r="K56" s="316">
        <v>1311.0333333333333</v>
      </c>
      <c r="L56" s="316">
        <v>1323.0666666666671</v>
      </c>
      <c r="M56" s="303">
        <v>1299</v>
      </c>
      <c r="N56" s="303">
        <v>1271.5999999999999</v>
      </c>
      <c r="O56" s="318">
        <v>3481500</v>
      </c>
      <c r="P56" s="319">
        <v>3.1616688396349416E-2</v>
      </c>
    </row>
    <row r="57" spans="1:16" ht="15">
      <c r="A57" s="276">
        <v>47</v>
      </c>
      <c r="B57" s="386" t="s">
        <v>44</v>
      </c>
      <c r="C57" s="551" t="s">
        <v>98</v>
      </c>
      <c r="D57" s="552">
        <v>44224</v>
      </c>
      <c r="E57" s="315">
        <v>200.15</v>
      </c>
      <c r="F57" s="315">
        <v>198.63333333333333</v>
      </c>
      <c r="G57" s="316">
        <v>196.76666666666665</v>
      </c>
      <c r="H57" s="316">
        <v>193.38333333333333</v>
      </c>
      <c r="I57" s="316">
        <v>191.51666666666665</v>
      </c>
      <c r="J57" s="316">
        <v>202.01666666666665</v>
      </c>
      <c r="K57" s="316">
        <v>203.88333333333333</v>
      </c>
      <c r="L57" s="316">
        <v>207.26666666666665</v>
      </c>
      <c r="M57" s="303">
        <v>200.5</v>
      </c>
      <c r="N57" s="303">
        <v>195.25</v>
      </c>
      <c r="O57" s="318">
        <v>12776400</v>
      </c>
      <c r="P57" s="319">
        <v>-5.0462573591253156E-3</v>
      </c>
    </row>
    <row r="58" spans="1:16" ht="15">
      <c r="A58" s="276">
        <v>48</v>
      </c>
      <c r="B58" s="386" t="s">
        <v>54</v>
      </c>
      <c r="C58" s="551" t="s">
        <v>99</v>
      </c>
      <c r="D58" s="552">
        <v>44224</v>
      </c>
      <c r="E58" s="315">
        <v>75.75</v>
      </c>
      <c r="F58" s="315">
        <v>74.63333333333334</v>
      </c>
      <c r="G58" s="316">
        <v>73.366666666666674</v>
      </c>
      <c r="H58" s="316">
        <v>70.983333333333334</v>
      </c>
      <c r="I58" s="316">
        <v>69.716666666666669</v>
      </c>
      <c r="J58" s="316">
        <v>77.01666666666668</v>
      </c>
      <c r="K58" s="316">
        <v>78.28333333333336</v>
      </c>
      <c r="L58" s="316">
        <v>80.666666666666686</v>
      </c>
      <c r="M58" s="303">
        <v>75.900000000000006</v>
      </c>
      <c r="N58" s="303">
        <v>72.25</v>
      </c>
      <c r="O58" s="318">
        <v>98570000</v>
      </c>
      <c r="P58" s="319">
        <v>1.9971026490066227E-2</v>
      </c>
    </row>
    <row r="59" spans="1:16" ht="15">
      <c r="A59" s="276">
        <v>49</v>
      </c>
      <c r="B59" s="386" t="s">
        <v>73</v>
      </c>
      <c r="C59" s="551" t="s">
        <v>100</v>
      </c>
      <c r="D59" s="552">
        <v>44224</v>
      </c>
      <c r="E59" s="315">
        <v>137.85</v>
      </c>
      <c r="F59" s="315">
        <v>137.9</v>
      </c>
      <c r="G59" s="316">
        <v>136.20000000000002</v>
      </c>
      <c r="H59" s="316">
        <v>134.55000000000001</v>
      </c>
      <c r="I59" s="316">
        <v>132.85000000000002</v>
      </c>
      <c r="J59" s="316">
        <v>139.55000000000001</v>
      </c>
      <c r="K59" s="316">
        <v>141.25</v>
      </c>
      <c r="L59" s="316">
        <v>142.9</v>
      </c>
      <c r="M59" s="303">
        <v>139.6</v>
      </c>
      <c r="N59" s="303">
        <v>136.25</v>
      </c>
      <c r="O59" s="318">
        <v>29328800</v>
      </c>
      <c r="P59" s="319">
        <v>2.3196424771227922E-2</v>
      </c>
    </row>
    <row r="60" spans="1:16" ht="15">
      <c r="A60" s="276">
        <v>50</v>
      </c>
      <c r="B60" s="386" t="s">
        <v>52</v>
      </c>
      <c r="C60" s="551" t="s">
        <v>101</v>
      </c>
      <c r="D60" s="552">
        <v>44224</v>
      </c>
      <c r="E60" s="315">
        <v>506.3</v>
      </c>
      <c r="F60" s="315">
        <v>503.56666666666666</v>
      </c>
      <c r="G60" s="316">
        <v>499.0333333333333</v>
      </c>
      <c r="H60" s="316">
        <v>491.76666666666665</v>
      </c>
      <c r="I60" s="316">
        <v>487.23333333333329</v>
      </c>
      <c r="J60" s="316">
        <v>510.83333333333331</v>
      </c>
      <c r="K60" s="316">
        <v>515.36666666666679</v>
      </c>
      <c r="L60" s="316">
        <v>522.63333333333333</v>
      </c>
      <c r="M60" s="303">
        <v>508.1</v>
      </c>
      <c r="N60" s="303">
        <v>496.3</v>
      </c>
      <c r="O60" s="318">
        <v>5063450</v>
      </c>
      <c r="P60" s="319">
        <v>-2.0031159581571333E-2</v>
      </c>
    </row>
    <row r="61" spans="1:16" ht="15">
      <c r="A61" s="276">
        <v>51</v>
      </c>
      <c r="B61" s="386" t="s">
        <v>102</v>
      </c>
      <c r="C61" s="551" t="s">
        <v>103</v>
      </c>
      <c r="D61" s="552">
        <v>44224</v>
      </c>
      <c r="E61" s="315">
        <v>27.15</v>
      </c>
      <c r="F61" s="315">
        <v>26.883333333333336</v>
      </c>
      <c r="G61" s="316">
        <v>26.466666666666672</v>
      </c>
      <c r="H61" s="316">
        <v>25.783333333333335</v>
      </c>
      <c r="I61" s="316">
        <v>25.366666666666671</v>
      </c>
      <c r="J61" s="316">
        <v>27.566666666666674</v>
      </c>
      <c r="K61" s="316">
        <v>27.983333333333338</v>
      </c>
      <c r="L61" s="316">
        <v>28.666666666666675</v>
      </c>
      <c r="M61" s="303">
        <v>27.3</v>
      </c>
      <c r="N61" s="303">
        <v>26.2</v>
      </c>
      <c r="O61" s="318">
        <v>142402500</v>
      </c>
      <c r="P61" s="319">
        <v>-1.6319552377991917E-2</v>
      </c>
    </row>
    <row r="62" spans="1:16" ht="15">
      <c r="A62" s="276">
        <v>52</v>
      </c>
      <c r="B62" s="386" t="s">
        <v>50</v>
      </c>
      <c r="C62" s="551" t="s">
        <v>104</v>
      </c>
      <c r="D62" s="552">
        <v>44224</v>
      </c>
      <c r="E62" s="315">
        <v>790.25</v>
      </c>
      <c r="F62" s="315">
        <v>789.63333333333333</v>
      </c>
      <c r="G62" s="316">
        <v>780.4666666666667</v>
      </c>
      <c r="H62" s="316">
        <v>770.68333333333339</v>
      </c>
      <c r="I62" s="316">
        <v>761.51666666666677</v>
      </c>
      <c r="J62" s="316">
        <v>799.41666666666663</v>
      </c>
      <c r="K62" s="316">
        <v>808.58333333333337</v>
      </c>
      <c r="L62" s="316">
        <v>818.36666666666656</v>
      </c>
      <c r="M62" s="303">
        <v>798.8</v>
      </c>
      <c r="N62" s="303">
        <v>779.85</v>
      </c>
      <c r="O62" s="318">
        <v>3936000</v>
      </c>
      <c r="P62" s="319">
        <v>-9.5621540010065419E-3</v>
      </c>
    </row>
    <row r="63" spans="1:16" ht="15">
      <c r="A63" s="276">
        <v>53</v>
      </c>
      <c r="B63" s="406" t="s">
        <v>39</v>
      </c>
      <c r="C63" s="551" t="s">
        <v>248</v>
      </c>
      <c r="D63" s="552">
        <v>44224</v>
      </c>
      <c r="E63" s="315">
        <v>1413.95</v>
      </c>
      <c r="F63" s="315">
        <v>1397.4333333333332</v>
      </c>
      <c r="G63" s="316">
        <v>1376.6166666666663</v>
      </c>
      <c r="H63" s="316">
        <v>1339.2833333333331</v>
      </c>
      <c r="I63" s="316">
        <v>1318.4666666666662</v>
      </c>
      <c r="J63" s="316">
        <v>1434.7666666666664</v>
      </c>
      <c r="K63" s="316">
        <v>1455.5833333333335</v>
      </c>
      <c r="L63" s="316">
        <v>1492.9166666666665</v>
      </c>
      <c r="M63" s="303">
        <v>1418.25</v>
      </c>
      <c r="N63" s="303">
        <v>1360.1</v>
      </c>
      <c r="O63" s="318">
        <v>1918800</v>
      </c>
      <c r="P63" s="319">
        <v>7.7372262773722625E-2</v>
      </c>
    </row>
    <row r="64" spans="1:16" ht="15">
      <c r="A64" s="276">
        <v>54</v>
      </c>
      <c r="B64" s="386" t="s">
        <v>37</v>
      </c>
      <c r="C64" s="551" t="s">
        <v>105</v>
      </c>
      <c r="D64" s="552">
        <v>44224</v>
      </c>
      <c r="E64" s="315">
        <v>1036.5999999999999</v>
      </c>
      <c r="F64" s="315">
        <v>1031.2333333333333</v>
      </c>
      <c r="G64" s="316">
        <v>1008.4166666666667</v>
      </c>
      <c r="H64" s="316">
        <v>980.23333333333335</v>
      </c>
      <c r="I64" s="316">
        <v>957.41666666666674</v>
      </c>
      <c r="J64" s="316">
        <v>1059.4166666666667</v>
      </c>
      <c r="K64" s="316">
        <v>1082.2333333333333</v>
      </c>
      <c r="L64" s="316">
        <v>1110.4166666666667</v>
      </c>
      <c r="M64" s="303">
        <v>1054.05</v>
      </c>
      <c r="N64" s="303">
        <v>1003.05</v>
      </c>
      <c r="O64" s="318">
        <v>17603500</v>
      </c>
      <c r="P64" s="319">
        <v>-1.9005770554290858E-2</v>
      </c>
    </row>
    <row r="65" spans="1:16" ht="15">
      <c r="A65" s="276">
        <v>55</v>
      </c>
      <c r="B65" s="386" t="s">
        <v>39</v>
      </c>
      <c r="C65" s="551" t="s">
        <v>106</v>
      </c>
      <c r="D65" s="552">
        <v>44224</v>
      </c>
      <c r="E65" s="315">
        <v>1021.9</v>
      </c>
      <c r="F65" s="315">
        <v>1010.3000000000001</v>
      </c>
      <c r="G65" s="316">
        <v>995.60000000000014</v>
      </c>
      <c r="H65" s="316">
        <v>969.30000000000007</v>
      </c>
      <c r="I65" s="316">
        <v>954.60000000000014</v>
      </c>
      <c r="J65" s="316">
        <v>1036.6000000000001</v>
      </c>
      <c r="K65" s="316">
        <v>1051.3000000000002</v>
      </c>
      <c r="L65" s="316">
        <v>1077.6000000000001</v>
      </c>
      <c r="M65" s="303">
        <v>1025</v>
      </c>
      <c r="N65" s="303">
        <v>984</v>
      </c>
      <c r="O65" s="318">
        <v>4325000</v>
      </c>
      <c r="P65" s="319">
        <v>0.11325611325611326</v>
      </c>
    </row>
    <row r="66" spans="1:16" ht="15">
      <c r="A66" s="276">
        <v>56</v>
      </c>
      <c r="B66" s="386" t="s">
        <v>107</v>
      </c>
      <c r="C66" s="551" t="s">
        <v>108</v>
      </c>
      <c r="D66" s="552">
        <v>44224</v>
      </c>
      <c r="E66" s="315">
        <v>983.15</v>
      </c>
      <c r="F66" s="315">
        <v>985</v>
      </c>
      <c r="G66" s="316">
        <v>975</v>
      </c>
      <c r="H66" s="316">
        <v>966.85</v>
      </c>
      <c r="I66" s="316">
        <v>956.85</v>
      </c>
      <c r="J66" s="316">
        <v>993.15</v>
      </c>
      <c r="K66" s="316">
        <v>1003.15</v>
      </c>
      <c r="L66" s="316">
        <v>1011.3</v>
      </c>
      <c r="M66" s="303">
        <v>995</v>
      </c>
      <c r="N66" s="303">
        <v>976.85</v>
      </c>
      <c r="O66" s="318">
        <v>21964600</v>
      </c>
      <c r="P66" s="319">
        <v>-1.7564732771846333E-2</v>
      </c>
    </row>
    <row r="67" spans="1:16" ht="15">
      <c r="A67" s="276">
        <v>57</v>
      </c>
      <c r="B67" s="386" t="s">
        <v>57</v>
      </c>
      <c r="C67" s="551" t="s">
        <v>109</v>
      </c>
      <c r="D67" s="552">
        <v>44224</v>
      </c>
      <c r="E67" s="450">
        <v>2666.85</v>
      </c>
      <c r="F67" s="450">
        <v>2646.85</v>
      </c>
      <c r="G67" s="451">
        <v>2605</v>
      </c>
      <c r="H67" s="451">
        <v>2543.15</v>
      </c>
      <c r="I67" s="451">
        <v>2501.3000000000002</v>
      </c>
      <c r="J67" s="451">
        <v>2708.7</v>
      </c>
      <c r="K67" s="451">
        <v>2750.5499999999993</v>
      </c>
      <c r="L67" s="451">
        <v>2812.3999999999996</v>
      </c>
      <c r="M67" s="452">
        <v>2688.7</v>
      </c>
      <c r="N67" s="452">
        <v>2585</v>
      </c>
      <c r="O67" s="453">
        <v>19330200</v>
      </c>
      <c r="P67" s="454">
        <v>-6.2615669339913631E-3</v>
      </c>
    </row>
    <row r="68" spans="1:16" ht="15">
      <c r="A68" s="276">
        <v>58</v>
      </c>
      <c r="B68" s="406" t="s">
        <v>57</v>
      </c>
      <c r="C68" s="551" t="s">
        <v>252</v>
      </c>
      <c r="D68" s="552">
        <v>44224</v>
      </c>
      <c r="E68" s="315">
        <v>3221.95</v>
      </c>
      <c r="F68" s="315">
        <v>3212.9833333333336</v>
      </c>
      <c r="G68" s="316">
        <v>3184.0166666666673</v>
      </c>
      <c r="H68" s="316">
        <v>3146.0833333333339</v>
      </c>
      <c r="I68" s="316">
        <v>3117.1166666666677</v>
      </c>
      <c r="J68" s="316">
        <v>3250.916666666667</v>
      </c>
      <c r="K68" s="316">
        <v>3279.8833333333332</v>
      </c>
      <c r="L68" s="316">
        <v>3317.8166666666666</v>
      </c>
      <c r="M68" s="303">
        <v>3241.95</v>
      </c>
      <c r="N68" s="303">
        <v>3175.05</v>
      </c>
      <c r="O68" s="318">
        <v>386200</v>
      </c>
      <c r="P68" s="319">
        <v>-3.6119711042311661E-3</v>
      </c>
    </row>
    <row r="69" spans="1:16" ht="15">
      <c r="A69" s="276">
        <v>59</v>
      </c>
      <c r="B69" s="386" t="s">
        <v>54</v>
      </c>
      <c r="C69" s="551" t="s">
        <v>110</v>
      </c>
      <c r="D69" s="552">
        <v>44224</v>
      </c>
      <c r="E69" s="315">
        <v>1509.4</v>
      </c>
      <c r="F69" s="315">
        <v>1498.5666666666666</v>
      </c>
      <c r="G69" s="316">
        <v>1481.5333333333333</v>
      </c>
      <c r="H69" s="316">
        <v>1453.6666666666667</v>
      </c>
      <c r="I69" s="316">
        <v>1436.6333333333334</v>
      </c>
      <c r="J69" s="316">
        <v>1526.4333333333332</v>
      </c>
      <c r="K69" s="316">
        <v>1543.4666666666665</v>
      </c>
      <c r="L69" s="316">
        <v>1571.333333333333</v>
      </c>
      <c r="M69" s="303">
        <v>1515.6</v>
      </c>
      <c r="N69" s="303">
        <v>1470.7</v>
      </c>
      <c r="O69" s="318">
        <v>29376050</v>
      </c>
      <c r="P69" s="319">
        <v>-7.1382098708058367E-3</v>
      </c>
    </row>
    <row r="70" spans="1:16" ht="15">
      <c r="A70" s="276">
        <v>60</v>
      </c>
      <c r="B70" s="386" t="s">
        <v>57</v>
      </c>
      <c r="C70" s="551" t="s">
        <v>253</v>
      </c>
      <c r="D70" s="552">
        <v>44224</v>
      </c>
      <c r="E70" s="315">
        <v>701.95</v>
      </c>
      <c r="F70" s="315">
        <v>700.58333333333337</v>
      </c>
      <c r="G70" s="316">
        <v>696.66666666666674</v>
      </c>
      <c r="H70" s="316">
        <v>691.38333333333333</v>
      </c>
      <c r="I70" s="316">
        <v>687.4666666666667</v>
      </c>
      <c r="J70" s="316">
        <v>705.86666666666679</v>
      </c>
      <c r="K70" s="316">
        <v>709.78333333333353</v>
      </c>
      <c r="L70" s="316">
        <v>715.06666666666683</v>
      </c>
      <c r="M70" s="303">
        <v>704.5</v>
      </c>
      <c r="N70" s="303">
        <v>695.3</v>
      </c>
      <c r="O70" s="318">
        <v>8451300</v>
      </c>
      <c r="P70" s="319">
        <v>5.1169790669038172E-2</v>
      </c>
    </row>
    <row r="71" spans="1:16" ht="15">
      <c r="A71" s="276">
        <v>61</v>
      </c>
      <c r="B71" s="386" t="s">
        <v>44</v>
      </c>
      <c r="C71" s="551" t="s">
        <v>111</v>
      </c>
      <c r="D71" s="552">
        <v>44224</v>
      </c>
      <c r="E71" s="315">
        <v>3233.25</v>
      </c>
      <c r="F71" s="315">
        <v>3212.9666666666667</v>
      </c>
      <c r="G71" s="316">
        <v>3186.0333333333333</v>
      </c>
      <c r="H71" s="316">
        <v>3138.8166666666666</v>
      </c>
      <c r="I71" s="316">
        <v>3111.8833333333332</v>
      </c>
      <c r="J71" s="316">
        <v>3260.1833333333334</v>
      </c>
      <c r="K71" s="316">
        <v>3287.1166666666668</v>
      </c>
      <c r="L71" s="316">
        <v>3334.3333333333335</v>
      </c>
      <c r="M71" s="303">
        <v>3239.9</v>
      </c>
      <c r="N71" s="303">
        <v>3165.75</v>
      </c>
      <c r="O71" s="318">
        <v>3865500</v>
      </c>
      <c r="P71" s="319">
        <v>4.6783625730994153E-3</v>
      </c>
    </row>
    <row r="72" spans="1:16" ht="15">
      <c r="A72" s="276">
        <v>62</v>
      </c>
      <c r="B72" s="386" t="s">
        <v>113</v>
      </c>
      <c r="C72" s="551" t="s">
        <v>114</v>
      </c>
      <c r="D72" s="552">
        <v>44224</v>
      </c>
      <c r="E72" s="315">
        <v>251.9</v>
      </c>
      <c r="F72" s="315">
        <v>249.46666666666667</v>
      </c>
      <c r="G72" s="316">
        <v>246.28333333333333</v>
      </c>
      <c r="H72" s="316">
        <v>240.66666666666666</v>
      </c>
      <c r="I72" s="316">
        <v>237.48333333333332</v>
      </c>
      <c r="J72" s="316">
        <v>255.08333333333334</v>
      </c>
      <c r="K72" s="316">
        <v>258.26666666666665</v>
      </c>
      <c r="L72" s="316">
        <v>263.88333333333333</v>
      </c>
      <c r="M72" s="303">
        <v>252.65</v>
      </c>
      <c r="N72" s="303">
        <v>243.85</v>
      </c>
      <c r="O72" s="318">
        <v>24548700</v>
      </c>
      <c r="P72" s="319">
        <v>-4.0504201680672272E-2</v>
      </c>
    </row>
    <row r="73" spans="1:16" ht="15">
      <c r="A73" s="276">
        <v>63</v>
      </c>
      <c r="B73" s="386" t="s">
        <v>73</v>
      </c>
      <c r="C73" s="551" t="s">
        <v>115</v>
      </c>
      <c r="D73" s="552">
        <v>44224</v>
      </c>
      <c r="E73" s="315">
        <v>232.9</v>
      </c>
      <c r="F73" s="315">
        <v>233.11666666666667</v>
      </c>
      <c r="G73" s="316">
        <v>230.03333333333336</v>
      </c>
      <c r="H73" s="316">
        <v>227.16666666666669</v>
      </c>
      <c r="I73" s="316">
        <v>224.08333333333337</v>
      </c>
      <c r="J73" s="316">
        <v>235.98333333333335</v>
      </c>
      <c r="K73" s="316">
        <v>239.06666666666666</v>
      </c>
      <c r="L73" s="316">
        <v>241.93333333333334</v>
      </c>
      <c r="M73" s="303">
        <v>236.2</v>
      </c>
      <c r="N73" s="303">
        <v>230.25</v>
      </c>
      <c r="O73" s="318">
        <v>30763800</v>
      </c>
      <c r="P73" s="319">
        <v>1.614197806117899E-2</v>
      </c>
    </row>
    <row r="74" spans="1:16" ht="15">
      <c r="A74" s="276">
        <v>64</v>
      </c>
      <c r="B74" s="386" t="s">
        <v>50</v>
      </c>
      <c r="C74" s="551" t="s">
        <v>116</v>
      </c>
      <c r="D74" s="552">
        <v>44224</v>
      </c>
      <c r="E74" s="315">
        <v>2372.15</v>
      </c>
      <c r="F74" s="315">
        <v>2363.2833333333333</v>
      </c>
      <c r="G74" s="316">
        <v>2339.4666666666667</v>
      </c>
      <c r="H74" s="316">
        <v>2306.7833333333333</v>
      </c>
      <c r="I74" s="316">
        <v>2282.9666666666667</v>
      </c>
      <c r="J74" s="316">
        <v>2395.9666666666667</v>
      </c>
      <c r="K74" s="316">
        <v>2419.7833333333333</v>
      </c>
      <c r="L74" s="316">
        <v>2452.4666666666667</v>
      </c>
      <c r="M74" s="303">
        <v>2387.1</v>
      </c>
      <c r="N74" s="303">
        <v>2330.6</v>
      </c>
      <c r="O74" s="318">
        <v>6461100</v>
      </c>
      <c r="P74" s="319">
        <v>-3.9127331132328011E-2</v>
      </c>
    </row>
    <row r="75" spans="1:16" ht="15">
      <c r="A75" s="276">
        <v>65</v>
      </c>
      <c r="B75" s="386" t="s">
        <v>57</v>
      </c>
      <c r="C75" s="551" t="s">
        <v>117</v>
      </c>
      <c r="D75" s="552">
        <v>44224</v>
      </c>
      <c r="E75" s="315">
        <v>230.9</v>
      </c>
      <c r="F75" s="315">
        <v>225.70000000000002</v>
      </c>
      <c r="G75" s="316">
        <v>218.85000000000002</v>
      </c>
      <c r="H75" s="316">
        <v>206.8</v>
      </c>
      <c r="I75" s="316">
        <v>199.95000000000002</v>
      </c>
      <c r="J75" s="316">
        <v>237.75000000000003</v>
      </c>
      <c r="K75" s="316">
        <v>244.6</v>
      </c>
      <c r="L75" s="316">
        <v>256.65000000000003</v>
      </c>
      <c r="M75" s="303">
        <v>232.55</v>
      </c>
      <c r="N75" s="303">
        <v>213.65</v>
      </c>
      <c r="O75" s="318">
        <v>30922500</v>
      </c>
      <c r="P75" s="319">
        <v>2.9624277456647398E-2</v>
      </c>
    </row>
    <row r="76" spans="1:16" ht="15">
      <c r="A76" s="276">
        <v>66</v>
      </c>
      <c r="B76" s="386" t="s">
        <v>54</v>
      </c>
      <c r="C76" t="s">
        <v>118</v>
      </c>
      <c r="D76" s="552">
        <v>44224</v>
      </c>
      <c r="E76" s="450">
        <v>549</v>
      </c>
      <c r="F76" s="450">
        <v>544.7833333333333</v>
      </c>
      <c r="G76" s="451">
        <v>539.61666666666656</v>
      </c>
      <c r="H76" s="451">
        <v>530.23333333333323</v>
      </c>
      <c r="I76" s="451">
        <v>525.06666666666649</v>
      </c>
      <c r="J76" s="451">
        <v>554.16666666666663</v>
      </c>
      <c r="K76" s="451">
        <v>559.33333333333337</v>
      </c>
      <c r="L76" s="451">
        <v>568.7166666666667</v>
      </c>
      <c r="M76" s="452">
        <v>549.95000000000005</v>
      </c>
      <c r="N76" s="452">
        <v>535.4</v>
      </c>
      <c r="O76" s="453">
        <v>92477000</v>
      </c>
      <c r="P76" s="454">
        <v>3.0238044177568091E-2</v>
      </c>
    </row>
    <row r="77" spans="1:16" ht="15">
      <c r="A77" s="276">
        <v>67</v>
      </c>
      <c r="B77" s="406" t="s">
        <v>57</v>
      </c>
      <c r="C77" s="551" t="s">
        <v>256</v>
      </c>
      <c r="D77" s="552">
        <v>44224</v>
      </c>
      <c r="E77" s="315">
        <v>1517.55</v>
      </c>
      <c r="F77" s="315">
        <v>1531.5333333333335</v>
      </c>
      <c r="G77" s="316">
        <v>1501.166666666667</v>
      </c>
      <c r="H77" s="316">
        <v>1484.7833333333335</v>
      </c>
      <c r="I77" s="316">
        <v>1454.416666666667</v>
      </c>
      <c r="J77" s="316">
        <v>1547.916666666667</v>
      </c>
      <c r="K77" s="316">
        <v>1578.2833333333333</v>
      </c>
      <c r="L77" s="316">
        <v>1594.666666666667</v>
      </c>
      <c r="M77" s="303">
        <v>1561.9</v>
      </c>
      <c r="N77" s="303">
        <v>1515.15</v>
      </c>
      <c r="O77" s="318">
        <v>840650</v>
      </c>
      <c r="P77" s="319">
        <v>0.20170109356014582</v>
      </c>
    </row>
    <row r="78" spans="1:16" ht="15">
      <c r="A78" s="276">
        <v>68</v>
      </c>
      <c r="B78" s="386" t="s">
        <v>57</v>
      </c>
      <c r="C78" s="551" t="s">
        <v>119</v>
      </c>
      <c r="D78" s="552">
        <v>44224</v>
      </c>
      <c r="E78" s="315">
        <v>516.4</v>
      </c>
      <c r="F78" s="315">
        <v>515.01666666666665</v>
      </c>
      <c r="G78" s="316">
        <v>511.33333333333326</v>
      </c>
      <c r="H78" s="316">
        <v>506.26666666666659</v>
      </c>
      <c r="I78" s="316">
        <v>502.5833333333332</v>
      </c>
      <c r="J78" s="316">
        <v>520.08333333333326</v>
      </c>
      <c r="K78" s="316">
        <v>523.76666666666665</v>
      </c>
      <c r="L78" s="316">
        <v>528.83333333333337</v>
      </c>
      <c r="M78" s="303">
        <v>518.70000000000005</v>
      </c>
      <c r="N78" s="303">
        <v>509.95</v>
      </c>
      <c r="O78" s="318">
        <v>4353000</v>
      </c>
      <c r="P78" s="319">
        <v>-3.091721058055651E-3</v>
      </c>
    </row>
    <row r="79" spans="1:16" ht="15">
      <c r="A79" s="276">
        <v>69</v>
      </c>
      <c r="B79" s="386" t="s">
        <v>68</v>
      </c>
      <c r="C79" s="551" t="s">
        <v>120</v>
      </c>
      <c r="D79" s="552">
        <v>44224</v>
      </c>
      <c r="E79" s="315">
        <v>13.35</v>
      </c>
      <c r="F79" s="315">
        <v>13.383333333333333</v>
      </c>
      <c r="G79" s="316">
        <v>13.116666666666665</v>
      </c>
      <c r="H79" s="316">
        <v>12.883333333333333</v>
      </c>
      <c r="I79" s="316">
        <v>12.616666666666665</v>
      </c>
      <c r="J79" s="316">
        <v>13.616666666666665</v>
      </c>
      <c r="K79" s="316">
        <v>13.883333333333331</v>
      </c>
      <c r="L79" s="316">
        <v>14.116666666666665</v>
      </c>
      <c r="M79" s="303">
        <v>13.65</v>
      </c>
      <c r="N79" s="303">
        <v>13.15</v>
      </c>
      <c r="O79" s="318">
        <v>927710000</v>
      </c>
      <c r="P79" s="319">
        <v>-3.8801856686974182E-2</v>
      </c>
    </row>
    <row r="80" spans="1:16" ht="15">
      <c r="A80" s="276">
        <v>70</v>
      </c>
      <c r="B80" s="386" t="s">
        <v>54</v>
      </c>
      <c r="C80" s="551" t="s">
        <v>121</v>
      </c>
      <c r="D80" s="552">
        <v>44224</v>
      </c>
      <c r="E80" s="315">
        <v>50.35</v>
      </c>
      <c r="F80" s="315">
        <v>49.366666666666674</v>
      </c>
      <c r="G80" s="316">
        <v>47.933333333333351</v>
      </c>
      <c r="H80" s="316">
        <v>45.51666666666668</v>
      </c>
      <c r="I80" s="316">
        <v>44.083333333333357</v>
      </c>
      <c r="J80" s="316">
        <v>51.783333333333346</v>
      </c>
      <c r="K80" s="316">
        <v>53.216666666666669</v>
      </c>
      <c r="L80" s="316">
        <v>55.63333333333334</v>
      </c>
      <c r="M80" s="303">
        <v>50.8</v>
      </c>
      <c r="N80" s="303">
        <v>46.95</v>
      </c>
      <c r="O80" s="318">
        <v>188955000</v>
      </c>
      <c r="P80" s="319">
        <v>4.7503686538866656E-2</v>
      </c>
    </row>
    <row r="81" spans="1:16" ht="15">
      <c r="A81" s="276">
        <v>71</v>
      </c>
      <c r="B81" s="386" t="s">
        <v>73</v>
      </c>
      <c r="C81" s="551" t="s">
        <v>122</v>
      </c>
      <c r="D81" s="552">
        <v>44224</v>
      </c>
      <c r="E81" s="315">
        <v>558.6</v>
      </c>
      <c r="F81" s="315">
        <v>552.61666666666667</v>
      </c>
      <c r="G81" s="316">
        <v>545.43333333333339</v>
      </c>
      <c r="H81" s="316">
        <v>532.26666666666677</v>
      </c>
      <c r="I81" s="316">
        <v>525.08333333333348</v>
      </c>
      <c r="J81" s="316">
        <v>565.7833333333333</v>
      </c>
      <c r="K81" s="316">
        <v>572.96666666666647</v>
      </c>
      <c r="L81" s="316">
        <v>586.13333333333321</v>
      </c>
      <c r="M81" s="303">
        <v>559.79999999999995</v>
      </c>
      <c r="N81" s="303">
        <v>539.45000000000005</v>
      </c>
      <c r="O81" s="318">
        <v>5949625</v>
      </c>
      <c r="P81" s="319">
        <v>-3.0907054871220606E-2</v>
      </c>
    </row>
    <row r="82" spans="1:16" ht="15">
      <c r="A82" s="276">
        <v>72</v>
      </c>
      <c r="B82" s="386" t="s">
        <v>39</v>
      </c>
      <c r="C82" s="551" t="s">
        <v>123</v>
      </c>
      <c r="D82" s="552">
        <v>44224</v>
      </c>
      <c r="E82" s="315">
        <v>1670.35</v>
      </c>
      <c r="F82" s="315">
        <v>1650.7833333333331</v>
      </c>
      <c r="G82" s="316">
        <v>1619.2666666666662</v>
      </c>
      <c r="H82" s="316">
        <v>1568.1833333333332</v>
      </c>
      <c r="I82" s="316">
        <v>1536.6666666666663</v>
      </c>
      <c r="J82" s="316">
        <v>1701.8666666666661</v>
      </c>
      <c r="K82" s="316">
        <v>1733.383333333333</v>
      </c>
      <c r="L82" s="316">
        <v>1784.466666666666</v>
      </c>
      <c r="M82" s="303">
        <v>1682.3</v>
      </c>
      <c r="N82" s="303">
        <v>1599.7</v>
      </c>
      <c r="O82" s="318">
        <v>3137000</v>
      </c>
      <c r="P82" s="319">
        <v>-9.6290449881610094E-3</v>
      </c>
    </row>
    <row r="83" spans="1:16" ht="15">
      <c r="A83" s="276">
        <v>73</v>
      </c>
      <c r="B83" s="386" t="s">
        <v>54</v>
      </c>
      <c r="C83" s="551" t="s">
        <v>124</v>
      </c>
      <c r="D83" s="552">
        <v>44224</v>
      </c>
      <c r="E83" s="315">
        <v>943.85</v>
      </c>
      <c r="F83" s="315">
        <v>945.18333333333339</v>
      </c>
      <c r="G83" s="316">
        <v>937.76666666666677</v>
      </c>
      <c r="H83" s="316">
        <v>931.68333333333339</v>
      </c>
      <c r="I83" s="316">
        <v>924.26666666666677</v>
      </c>
      <c r="J83" s="316">
        <v>951.26666666666677</v>
      </c>
      <c r="K83" s="316">
        <v>958.68333333333328</v>
      </c>
      <c r="L83" s="316">
        <v>964.76666666666677</v>
      </c>
      <c r="M83" s="303">
        <v>952.6</v>
      </c>
      <c r="N83" s="303">
        <v>939.1</v>
      </c>
      <c r="O83" s="318">
        <v>13815900</v>
      </c>
      <c r="P83" s="319">
        <v>-3.0993561419012751E-2</v>
      </c>
    </row>
    <row r="84" spans="1:16" ht="15">
      <c r="A84" s="276">
        <v>74</v>
      </c>
      <c r="B84" s="386" t="s">
        <v>68</v>
      </c>
      <c r="C84" s="551" t="s">
        <v>3644</v>
      </c>
      <c r="D84" s="552">
        <v>44224</v>
      </c>
      <c r="E84" s="315">
        <v>259</v>
      </c>
      <c r="F84" s="315">
        <v>258.73333333333335</v>
      </c>
      <c r="G84" s="316">
        <v>256.81666666666672</v>
      </c>
      <c r="H84" s="316">
        <v>254.63333333333338</v>
      </c>
      <c r="I84" s="316">
        <v>252.71666666666675</v>
      </c>
      <c r="J84" s="316">
        <v>260.91666666666669</v>
      </c>
      <c r="K84" s="316">
        <v>262.83333333333331</v>
      </c>
      <c r="L84" s="316">
        <v>265.01666666666665</v>
      </c>
      <c r="M84" s="303">
        <v>260.64999999999998</v>
      </c>
      <c r="N84" s="303">
        <v>256.55</v>
      </c>
      <c r="O84" s="318">
        <v>10091200</v>
      </c>
      <c r="P84" s="319">
        <v>8.331019161344071E-4</v>
      </c>
    </row>
    <row r="85" spans="1:16" ht="15">
      <c r="A85" s="276">
        <v>75</v>
      </c>
      <c r="B85" s="386" t="s">
        <v>107</v>
      </c>
      <c r="C85" s="551" t="s">
        <v>126</v>
      </c>
      <c r="D85" s="552">
        <v>44224</v>
      </c>
      <c r="E85" s="315">
        <v>1322.75</v>
      </c>
      <c r="F85" s="315">
        <v>1323.55</v>
      </c>
      <c r="G85" s="316">
        <v>1314.4499999999998</v>
      </c>
      <c r="H85" s="316">
        <v>1306.1499999999999</v>
      </c>
      <c r="I85" s="316">
        <v>1297.0499999999997</v>
      </c>
      <c r="J85" s="316">
        <v>1331.85</v>
      </c>
      <c r="K85" s="316">
        <v>1340.9499999999998</v>
      </c>
      <c r="L85" s="316">
        <v>1349.25</v>
      </c>
      <c r="M85" s="303">
        <v>1332.65</v>
      </c>
      <c r="N85" s="303">
        <v>1315.25</v>
      </c>
      <c r="O85" s="318">
        <v>34695000</v>
      </c>
      <c r="P85" s="319">
        <v>-2.329192546583851E-3</v>
      </c>
    </row>
    <row r="86" spans="1:16" ht="15">
      <c r="A86" s="276">
        <v>76</v>
      </c>
      <c r="B86" s="386" t="s">
        <v>73</v>
      </c>
      <c r="C86" s="551" t="s">
        <v>127</v>
      </c>
      <c r="D86" s="552">
        <v>44224</v>
      </c>
      <c r="E86" s="315">
        <v>99.1</v>
      </c>
      <c r="F86" s="315">
        <v>99.383333333333326</v>
      </c>
      <c r="G86" s="316">
        <v>98.116666666666646</v>
      </c>
      <c r="H86" s="316">
        <v>97.133333333333326</v>
      </c>
      <c r="I86" s="316">
        <v>95.866666666666646</v>
      </c>
      <c r="J86" s="316">
        <v>100.36666666666665</v>
      </c>
      <c r="K86" s="316">
        <v>101.63333333333333</v>
      </c>
      <c r="L86" s="316">
        <v>102.61666666666665</v>
      </c>
      <c r="M86" s="303">
        <v>100.65</v>
      </c>
      <c r="N86" s="303">
        <v>98.4</v>
      </c>
      <c r="O86" s="318">
        <v>58909500</v>
      </c>
      <c r="P86" s="319">
        <v>5.7526254375729287E-2</v>
      </c>
    </row>
    <row r="87" spans="1:16" ht="15">
      <c r="A87" s="276">
        <v>77</v>
      </c>
      <c r="B87" s="386" t="s">
        <v>50</v>
      </c>
      <c r="C87" s="551" t="s">
        <v>128</v>
      </c>
      <c r="D87" s="552">
        <v>44224</v>
      </c>
      <c r="E87" s="315">
        <v>219.65</v>
      </c>
      <c r="F87" s="315">
        <v>219.91666666666666</v>
      </c>
      <c r="G87" s="316">
        <v>217.73333333333332</v>
      </c>
      <c r="H87" s="316">
        <v>215.81666666666666</v>
      </c>
      <c r="I87" s="316">
        <v>213.63333333333333</v>
      </c>
      <c r="J87" s="316">
        <v>221.83333333333331</v>
      </c>
      <c r="K87" s="316">
        <v>224.01666666666665</v>
      </c>
      <c r="L87" s="316">
        <v>225.93333333333331</v>
      </c>
      <c r="M87" s="303">
        <v>222.1</v>
      </c>
      <c r="N87" s="303">
        <v>218</v>
      </c>
      <c r="O87" s="318">
        <v>126092800</v>
      </c>
      <c r="P87" s="319">
        <v>2.3912490460442637E-3</v>
      </c>
    </row>
    <row r="88" spans="1:16" ht="15">
      <c r="A88" s="276">
        <v>78</v>
      </c>
      <c r="B88" s="386" t="s">
        <v>113</v>
      </c>
      <c r="C88" s="551" t="s">
        <v>129</v>
      </c>
      <c r="D88" s="552">
        <v>44224</v>
      </c>
      <c r="E88" s="315">
        <v>296.75</v>
      </c>
      <c r="F88" s="315">
        <v>293.43333333333334</v>
      </c>
      <c r="G88" s="316">
        <v>288.01666666666665</v>
      </c>
      <c r="H88" s="316">
        <v>279.2833333333333</v>
      </c>
      <c r="I88" s="316">
        <v>273.86666666666662</v>
      </c>
      <c r="J88" s="316">
        <v>302.16666666666669</v>
      </c>
      <c r="K88" s="316">
        <v>307.58333333333331</v>
      </c>
      <c r="L88" s="316">
        <v>316.31666666666672</v>
      </c>
      <c r="M88" s="303">
        <v>298.85000000000002</v>
      </c>
      <c r="N88" s="303">
        <v>284.7</v>
      </c>
      <c r="O88" s="318">
        <v>23375000</v>
      </c>
      <c r="P88" s="319">
        <v>1.5862668405041285E-2</v>
      </c>
    </row>
    <row r="89" spans="1:16" ht="15">
      <c r="A89" s="276">
        <v>79</v>
      </c>
      <c r="B89" s="386" t="s">
        <v>113</v>
      </c>
      <c r="C89" s="551" t="s">
        <v>130</v>
      </c>
      <c r="D89" s="552">
        <v>44224</v>
      </c>
      <c r="E89" s="315">
        <v>396.85</v>
      </c>
      <c r="F89" s="315">
        <v>392.68333333333334</v>
      </c>
      <c r="G89" s="316">
        <v>386.61666666666667</v>
      </c>
      <c r="H89" s="316">
        <v>376.38333333333333</v>
      </c>
      <c r="I89" s="316">
        <v>370.31666666666666</v>
      </c>
      <c r="J89" s="316">
        <v>402.91666666666669</v>
      </c>
      <c r="K89" s="316">
        <v>408.98333333333341</v>
      </c>
      <c r="L89" s="316">
        <v>419.2166666666667</v>
      </c>
      <c r="M89" s="303">
        <v>398.75</v>
      </c>
      <c r="N89" s="303">
        <v>382.45</v>
      </c>
      <c r="O89" s="318">
        <v>34535700</v>
      </c>
      <c r="P89" s="319">
        <v>-2.4927580423845099E-2</v>
      </c>
    </row>
    <row r="90" spans="1:16" ht="15">
      <c r="A90" s="276">
        <v>80</v>
      </c>
      <c r="B90" s="386" t="s">
        <v>39</v>
      </c>
      <c r="C90" s="551" t="s">
        <v>131</v>
      </c>
      <c r="D90" s="552">
        <v>44224</v>
      </c>
      <c r="E90" s="315">
        <v>2813</v>
      </c>
      <c r="F90" s="315">
        <v>2795.7999999999997</v>
      </c>
      <c r="G90" s="316">
        <v>2767.1999999999994</v>
      </c>
      <c r="H90" s="316">
        <v>2721.3999999999996</v>
      </c>
      <c r="I90" s="316">
        <v>2692.7999999999993</v>
      </c>
      <c r="J90" s="316">
        <v>2841.5999999999995</v>
      </c>
      <c r="K90" s="316">
        <v>2870.2</v>
      </c>
      <c r="L90" s="316">
        <v>2915.9999999999995</v>
      </c>
      <c r="M90" s="303">
        <v>2824.4</v>
      </c>
      <c r="N90" s="303">
        <v>2750</v>
      </c>
      <c r="O90" s="318">
        <v>1466750</v>
      </c>
      <c r="P90" s="319">
        <v>-6.6034541144598712E-3</v>
      </c>
    </row>
    <row r="91" spans="1:16" ht="15">
      <c r="A91" s="276">
        <v>81</v>
      </c>
      <c r="B91" s="386" t="s">
        <v>54</v>
      </c>
      <c r="C91" s="551" t="s">
        <v>133</v>
      </c>
      <c r="D91" s="552">
        <v>44224</v>
      </c>
      <c r="E91" s="315">
        <v>1896.05</v>
      </c>
      <c r="F91" s="315">
        <v>1881.9833333333333</v>
      </c>
      <c r="G91" s="316">
        <v>1862.7666666666667</v>
      </c>
      <c r="H91" s="316">
        <v>1829.4833333333333</v>
      </c>
      <c r="I91" s="316">
        <v>1810.2666666666667</v>
      </c>
      <c r="J91" s="316">
        <v>1915.2666666666667</v>
      </c>
      <c r="K91" s="316">
        <v>1934.4833333333333</v>
      </c>
      <c r="L91" s="316">
        <v>1967.7666666666667</v>
      </c>
      <c r="M91" s="303">
        <v>1901.2</v>
      </c>
      <c r="N91" s="303">
        <v>1848.7</v>
      </c>
      <c r="O91" s="318">
        <v>18239200</v>
      </c>
      <c r="P91" s="319">
        <v>2.4397915168943206E-2</v>
      </c>
    </row>
    <row r="92" spans="1:16" ht="15">
      <c r="A92" s="276">
        <v>82</v>
      </c>
      <c r="B92" s="386" t="s">
        <v>57</v>
      </c>
      <c r="C92" s="551" t="s">
        <v>134</v>
      </c>
      <c r="D92" s="552">
        <v>44224</v>
      </c>
      <c r="E92" s="450">
        <v>105.9</v>
      </c>
      <c r="F92" s="450">
        <v>103.60000000000001</v>
      </c>
      <c r="G92" s="451">
        <v>100.05000000000001</v>
      </c>
      <c r="H92" s="451">
        <v>94.2</v>
      </c>
      <c r="I92" s="451">
        <v>90.65</v>
      </c>
      <c r="J92" s="451">
        <v>109.45000000000002</v>
      </c>
      <c r="K92" s="451">
        <v>113</v>
      </c>
      <c r="L92" s="451">
        <v>118.85000000000002</v>
      </c>
      <c r="M92" s="452">
        <v>107.15</v>
      </c>
      <c r="N92" s="452">
        <v>97.75</v>
      </c>
      <c r="O92" s="453">
        <v>32536000</v>
      </c>
      <c r="P92" s="454">
        <v>-0.11030413073082161</v>
      </c>
    </row>
    <row r="93" spans="1:16" ht="15">
      <c r="A93" s="276">
        <v>83</v>
      </c>
      <c r="B93" s="406" t="s">
        <v>39</v>
      </c>
      <c r="C93" s="551" t="s">
        <v>358</v>
      </c>
      <c r="D93" s="552">
        <v>44224</v>
      </c>
      <c r="E93" s="315">
        <v>2281.25</v>
      </c>
      <c r="F93" s="315">
        <v>2268.9833333333331</v>
      </c>
      <c r="G93" s="316">
        <v>2237.9666666666662</v>
      </c>
      <c r="H93" s="316">
        <v>2194.6833333333329</v>
      </c>
      <c r="I93" s="316">
        <v>2163.6666666666661</v>
      </c>
      <c r="J93" s="316">
        <v>2312.2666666666664</v>
      </c>
      <c r="K93" s="316">
        <v>2343.2833333333338</v>
      </c>
      <c r="L93" s="316">
        <v>2386.5666666666666</v>
      </c>
      <c r="M93" s="303">
        <v>2300</v>
      </c>
      <c r="N93" s="303">
        <v>2225.6999999999998</v>
      </c>
      <c r="O93" s="318">
        <v>203500</v>
      </c>
      <c r="P93" s="319">
        <v>3.1685678073510776E-2</v>
      </c>
    </row>
    <row r="94" spans="1:16" ht="15">
      <c r="A94" s="276">
        <v>84</v>
      </c>
      <c r="B94" s="386" t="s">
        <v>57</v>
      </c>
      <c r="C94" s="551" t="s">
        <v>135</v>
      </c>
      <c r="D94" s="552">
        <v>44224</v>
      </c>
      <c r="E94" s="315">
        <v>428.55</v>
      </c>
      <c r="F94" s="315">
        <v>424.91666666666669</v>
      </c>
      <c r="G94" s="316">
        <v>420.03333333333336</v>
      </c>
      <c r="H94" s="316">
        <v>411.51666666666665</v>
      </c>
      <c r="I94" s="316">
        <v>406.63333333333333</v>
      </c>
      <c r="J94" s="316">
        <v>433.43333333333339</v>
      </c>
      <c r="K94" s="316">
        <v>438.31666666666672</v>
      </c>
      <c r="L94" s="316">
        <v>446.83333333333343</v>
      </c>
      <c r="M94" s="303">
        <v>429.8</v>
      </c>
      <c r="N94" s="303">
        <v>416.4</v>
      </c>
      <c r="O94" s="318">
        <v>8656000</v>
      </c>
      <c r="P94" s="319">
        <v>-1.7703132092601E-2</v>
      </c>
    </row>
    <row r="95" spans="1:16" ht="15">
      <c r="A95" s="276">
        <v>85</v>
      </c>
      <c r="B95" s="386" t="s">
        <v>64</v>
      </c>
      <c r="C95" s="551" t="s">
        <v>136</v>
      </c>
      <c r="D95" s="552">
        <v>44224</v>
      </c>
      <c r="E95" s="315">
        <v>1376.45</v>
      </c>
      <c r="F95" s="315">
        <v>1363.6333333333334</v>
      </c>
      <c r="G95" s="316">
        <v>1339.6166666666668</v>
      </c>
      <c r="H95" s="316">
        <v>1302.7833333333333</v>
      </c>
      <c r="I95" s="316">
        <v>1278.7666666666667</v>
      </c>
      <c r="J95" s="316">
        <v>1400.4666666666669</v>
      </c>
      <c r="K95" s="316">
        <v>1424.4833333333338</v>
      </c>
      <c r="L95" s="316">
        <v>1461.3166666666671</v>
      </c>
      <c r="M95" s="303">
        <v>1387.65</v>
      </c>
      <c r="N95" s="303">
        <v>1326.8</v>
      </c>
      <c r="O95" s="318">
        <v>14106475</v>
      </c>
      <c r="P95" s="319">
        <v>1.2296265731380235E-2</v>
      </c>
    </row>
    <row r="96" spans="1:16" ht="15">
      <c r="A96" s="276">
        <v>86</v>
      </c>
      <c r="B96" s="386" t="s">
        <v>52</v>
      </c>
      <c r="C96" s="551" t="s">
        <v>137</v>
      </c>
      <c r="D96" s="552">
        <v>44224</v>
      </c>
      <c r="E96" s="315">
        <v>1095.75</v>
      </c>
      <c r="F96" s="315">
        <v>1090.1000000000001</v>
      </c>
      <c r="G96" s="316">
        <v>1076.7000000000003</v>
      </c>
      <c r="H96" s="316">
        <v>1057.6500000000001</v>
      </c>
      <c r="I96" s="316">
        <v>1044.2500000000002</v>
      </c>
      <c r="J96" s="316">
        <v>1109.1500000000003</v>
      </c>
      <c r="K96" s="316">
        <v>1122.5500000000004</v>
      </c>
      <c r="L96" s="316">
        <v>1141.6000000000004</v>
      </c>
      <c r="M96" s="303">
        <v>1103.5</v>
      </c>
      <c r="N96" s="303">
        <v>1071.05</v>
      </c>
      <c r="O96" s="318">
        <v>8760100</v>
      </c>
      <c r="P96" s="319">
        <v>-8.7251575375666508E-4</v>
      </c>
    </row>
    <row r="97" spans="1:16" ht="15">
      <c r="A97" s="276">
        <v>87</v>
      </c>
      <c r="B97" s="386" t="s">
        <v>44</v>
      </c>
      <c r="C97" s="551" t="s">
        <v>138</v>
      </c>
      <c r="D97" s="552">
        <v>44224</v>
      </c>
      <c r="E97" s="315">
        <v>812</v>
      </c>
      <c r="F97" s="315">
        <v>812.93333333333339</v>
      </c>
      <c r="G97" s="316">
        <v>802.91666666666674</v>
      </c>
      <c r="H97" s="316">
        <v>793.83333333333337</v>
      </c>
      <c r="I97" s="316">
        <v>783.81666666666672</v>
      </c>
      <c r="J97" s="316">
        <v>822.01666666666677</v>
      </c>
      <c r="K97" s="316">
        <v>832.03333333333342</v>
      </c>
      <c r="L97" s="316">
        <v>841.11666666666679</v>
      </c>
      <c r="M97" s="303">
        <v>822.95</v>
      </c>
      <c r="N97" s="303">
        <v>803.85</v>
      </c>
      <c r="O97" s="318">
        <v>9970800</v>
      </c>
      <c r="P97" s="319">
        <v>-3.0795072788353862E-3</v>
      </c>
    </row>
    <row r="98" spans="1:16" ht="15">
      <c r="A98" s="276">
        <v>88</v>
      </c>
      <c r="B98" s="386" t="s">
        <v>57</v>
      </c>
      <c r="C98" s="551" t="s">
        <v>139</v>
      </c>
      <c r="D98" s="552">
        <v>44224</v>
      </c>
      <c r="E98" s="315">
        <v>183.1</v>
      </c>
      <c r="F98" s="315">
        <v>182.26666666666665</v>
      </c>
      <c r="G98" s="316">
        <v>179.73333333333329</v>
      </c>
      <c r="H98" s="316">
        <v>176.36666666666665</v>
      </c>
      <c r="I98" s="316">
        <v>173.83333333333329</v>
      </c>
      <c r="J98" s="316">
        <v>185.6333333333333</v>
      </c>
      <c r="K98" s="316">
        <v>188.16666666666666</v>
      </c>
      <c r="L98" s="316">
        <v>191.5333333333333</v>
      </c>
      <c r="M98" s="303">
        <v>184.8</v>
      </c>
      <c r="N98" s="303">
        <v>178.9</v>
      </c>
      <c r="O98" s="318">
        <v>14512000</v>
      </c>
      <c r="P98" s="319">
        <v>1.1994421199442121E-2</v>
      </c>
    </row>
    <row r="99" spans="1:16" ht="15">
      <c r="A99" s="276">
        <v>89</v>
      </c>
      <c r="B99" s="386" t="s">
        <v>57</v>
      </c>
      <c r="C99" s="551" t="s">
        <v>140</v>
      </c>
      <c r="D99" s="552">
        <v>44224</v>
      </c>
      <c r="E99" s="315">
        <v>167.1</v>
      </c>
      <c r="F99" s="315">
        <v>165.96666666666667</v>
      </c>
      <c r="G99" s="316">
        <v>164.23333333333335</v>
      </c>
      <c r="H99" s="316">
        <v>161.36666666666667</v>
      </c>
      <c r="I99" s="316">
        <v>159.63333333333335</v>
      </c>
      <c r="J99" s="316">
        <v>168.83333333333334</v>
      </c>
      <c r="K99" s="316">
        <v>170.56666666666663</v>
      </c>
      <c r="L99" s="316">
        <v>173.43333333333334</v>
      </c>
      <c r="M99" s="303">
        <v>167.7</v>
      </c>
      <c r="N99" s="303">
        <v>163.1</v>
      </c>
      <c r="O99" s="318">
        <v>19560000</v>
      </c>
      <c r="P99" s="319">
        <v>8.6633663366336641E-3</v>
      </c>
    </row>
    <row r="100" spans="1:16" ht="15">
      <c r="A100" s="276">
        <v>90</v>
      </c>
      <c r="B100" s="386" t="s">
        <v>50</v>
      </c>
      <c r="C100" s="551" t="s">
        <v>141</v>
      </c>
      <c r="D100" s="552">
        <v>44224</v>
      </c>
      <c r="E100" s="315">
        <v>418.6</v>
      </c>
      <c r="F100" s="315">
        <v>416.73333333333335</v>
      </c>
      <c r="G100" s="316">
        <v>414.4666666666667</v>
      </c>
      <c r="H100" s="316">
        <v>410.33333333333337</v>
      </c>
      <c r="I100" s="316">
        <v>408.06666666666672</v>
      </c>
      <c r="J100" s="316">
        <v>420.86666666666667</v>
      </c>
      <c r="K100" s="316">
        <v>423.13333333333333</v>
      </c>
      <c r="L100" s="316">
        <v>427.26666666666665</v>
      </c>
      <c r="M100" s="303">
        <v>419</v>
      </c>
      <c r="N100" s="303">
        <v>412.6</v>
      </c>
      <c r="O100" s="318">
        <v>8718000</v>
      </c>
      <c r="P100" s="319">
        <v>-1.5804922104312485E-2</v>
      </c>
    </row>
    <row r="101" spans="1:16" ht="15">
      <c r="A101" s="276">
        <v>91</v>
      </c>
      <c r="B101" s="386" t="s">
        <v>44</v>
      </c>
      <c r="C101" s="551" t="s">
        <v>142</v>
      </c>
      <c r="D101" s="552">
        <v>44224</v>
      </c>
      <c r="E101" s="315">
        <v>7958.35</v>
      </c>
      <c r="F101" s="315">
        <v>7937.8499999999995</v>
      </c>
      <c r="G101" s="316">
        <v>7866.2999999999993</v>
      </c>
      <c r="H101" s="316">
        <v>7774.25</v>
      </c>
      <c r="I101" s="316">
        <v>7702.7</v>
      </c>
      <c r="J101" s="316">
        <v>8029.8999999999987</v>
      </c>
      <c r="K101" s="316">
        <v>8101.45</v>
      </c>
      <c r="L101" s="316">
        <v>8193.4999999999982</v>
      </c>
      <c r="M101" s="303">
        <v>8009.4</v>
      </c>
      <c r="N101" s="303">
        <v>7845.8</v>
      </c>
      <c r="O101" s="318">
        <v>2352700</v>
      </c>
      <c r="P101" s="319">
        <v>-1.4493360700372807E-2</v>
      </c>
    </row>
    <row r="102" spans="1:16" ht="15">
      <c r="A102" s="276">
        <v>92</v>
      </c>
      <c r="B102" s="386" t="s">
        <v>50</v>
      </c>
      <c r="C102" s="551" t="s">
        <v>143</v>
      </c>
      <c r="D102" s="552">
        <v>44224</v>
      </c>
      <c r="E102" s="315">
        <v>631.79999999999995</v>
      </c>
      <c r="F102" s="315">
        <v>634.56666666666661</v>
      </c>
      <c r="G102" s="316">
        <v>627.38333333333321</v>
      </c>
      <c r="H102" s="316">
        <v>622.96666666666658</v>
      </c>
      <c r="I102" s="316">
        <v>615.78333333333319</v>
      </c>
      <c r="J102" s="316">
        <v>638.98333333333323</v>
      </c>
      <c r="K102" s="316">
        <v>646.16666666666663</v>
      </c>
      <c r="L102" s="316">
        <v>650.58333333333326</v>
      </c>
      <c r="M102" s="303">
        <v>641.75</v>
      </c>
      <c r="N102" s="303">
        <v>630.15</v>
      </c>
      <c r="O102" s="318">
        <v>10302500</v>
      </c>
      <c r="P102" s="319">
        <v>4.3555330463408461E-2</v>
      </c>
    </row>
    <row r="103" spans="1:16" ht="15">
      <c r="A103" s="276">
        <v>93</v>
      </c>
      <c r="B103" s="386" t="s">
        <v>57</v>
      </c>
      <c r="C103" s="551" t="s">
        <v>144</v>
      </c>
      <c r="D103" s="552">
        <v>44224</v>
      </c>
      <c r="E103" s="315">
        <v>714.55</v>
      </c>
      <c r="F103" s="315">
        <v>711.06666666666661</v>
      </c>
      <c r="G103" s="316">
        <v>699.13333333333321</v>
      </c>
      <c r="H103" s="316">
        <v>683.71666666666658</v>
      </c>
      <c r="I103" s="316">
        <v>671.78333333333319</v>
      </c>
      <c r="J103" s="316">
        <v>726.48333333333323</v>
      </c>
      <c r="K103" s="316">
        <v>738.41666666666663</v>
      </c>
      <c r="L103" s="316">
        <v>753.83333333333326</v>
      </c>
      <c r="M103" s="303">
        <v>723</v>
      </c>
      <c r="N103" s="303">
        <v>695.65</v>
      </c>
      <c r="O103" s="318">
        <v>5188300</v>
      </c>
      <c r="P103" s="319">
        <v>-2.8717449501095157E-2</v>
      </c>
    </row>
    <row r="104" spans="1:16" ht="15">
      <c r="A104" s="276">
        <v>94</v>
      </c>
      <c r="B104" s="386" t="s">
        <v>73</v>
      </c>
      <c r="C104" s="551" t="s">
        <v>145</v>
      </c>
      <c r="D104" s="552">
        <v>44224</v>
      </c>
      <c r="E104" s="315">
        <v>1082.95</v>
      </c>
      <c r="F104" s="315">
        <v>1073.1499999999999</v>
      </c>
      <c r="G104" s="316">
        <v>1061.2999999999997</v>
      </c>
      <c r="H104" s="316">
        <v>1039.6499999999999</v>
      </c>
      <c r="I104" s="316">
        <v>1027.7999999999997</v>
      </c>
      <c r="J104" s="316">
        <v>1094.7999999999997</v>
      </c>
      <c r="K104" s="316">
        <v>1106.6499999999996</v>
      </c>
      <c r="L104" s="316">
        <v>1128.2999999999997</v>
      </c>
      <c r="M104" s="303">
        <v>1085</v>
      </c>
      <c r="N104" s="303">
        <v>1051.5</v>
      </c>
      <c r="O104" s="318">
        <v>1942800</v>
      </c>
      <c r="P104" s="319">
        <v>5.5900621118012426E-3</v>
      </c>
    </row>
    <row r="105" spans="1:16" ht="15">
      <c r="A105" s="276">
        <v>95</v>
      </c>
      <c r="B105" s="386" t="s">
        <v>107</v>
      </c>
      <c r="C105" s="551" t="s">
        <v>146</v>
      </c>
      <c r="D105" s="552">
        <v>44224</v>
      </c>
      <c r="E105" s="315">
        <v>1687.05</v>
      </c>
      <c r="F105" s="315">
        <v>1705.7833333333335</v>
      </c>
      <c r="G105" s="316">
        <v>1650.0166666666671</v>
      </c>
      <c r="H105" s="316">
        <v>1612.9833333333336</v>
      </c>
      <c r="I105" s="316">
        <v>1557.2166666666672</v>
      </c>
      <c r="J105" s="316">
        <v>1742.8166666666671</v>
      </c>
      <c r="K105" s="316">
        <v>1798.5833333333335</v>
      </c>
      <c r="L105" s="316">
        <v>1835.616666666667</v>
      </c>
      <c r="M105" s="303">
        <v>1761.55</v>
      </c>
      <c r="N105" s="303">
        <v>1668.75</v>
      </c>
      <c r="O105" s="318">
        <v>2026400</v>
      </c>
      <c r="P105" s="319">
        <v>7.7413866439812851E-2</v>
      </c>
    </row>
    <row r="106" spans="1:16" ht="15">
      <c r="A106" s="276">
        <v>96</v>
      </c>
      <c r="B106" s="386" t="s">
        <v>44</v>
      </c>
      <c r="C106" s="551" t="s">
        <v>147</v>
      </c>
      <c r="D106" s="552">
        <v>44224</v>
      </c>
      <c r="E106" s="315">
        <v>160.25</v>
      </c>
      <c r="F106" s="315">
        <v>159.93333333333334</v>
      </c>
      <c r="G106" s="316">
        <v>158.81666666666666</v>
      </c>
      <c r="H106" s="316">
        <v>157.38333333333333</v>
      </c>
      <c r="I106" s="316">
        <v>156.26666666666665</v>
      </c>
      <c r="J106" s="316">
        <v>161.36666666666667</v>
      </c>
      <c r="K106" s="316">
        <v>162.48333333333335</v>
      </c>
      <c r="L106" s="316">
        <v>163.91666666666669</v>
      </c>
      <c r="M106" s="303">
        <v>161.05000000000001</v>
      </c>
      <c r="N106" s="303">
        <v>158.5</v>
      </c>
      <c r="O106" s="318">
        <v>29246000</v>
      </c>
      <c r="P106" s="319">
        <v>2.001953125E-2</v>
      </c>
    </row>
    <row r="107" spans="1:16" ht="15">
      <c r="A107" s="276">
        <v>97</v>
      </c>
      <c r="B107" s="386" t="s">
        <v>44</v>
      </c>
      <c r="C107" s="551" t="s">
        <v>148</v>
      </c>
      <c r="D107" s="552">
        <v>44224</v>
      </c>
      <c r="E107" s="315">
        <v>87742.7</v>
      </c>
      <c r="F107" s="315">
        <v>87474.45</v>
      </c>
      <c r="G107" s="316">
        <v>86648.9</v>
      </c>
      <c r="H107" s="316">
        <v>85555.099999999991</v>
      </c>
      <c r="I107" s="316">
        <v>84729.549999999988</v>
      </c>
      <c r="J107" s="316">
        <v>88568.25</v>
      </c>
      <c r="K107" s="316">
        <v>89393.800000000017</v>
      </c>
      <c r="L107" s="316">
        <v>90487.6</v>
      </c>
      <c r="M107" s="303">
        <v>88300</v>
      </c>
      <c r="N107" s="303">
        <v>86380.65</v>
      </c>
      <c r="O107" s="318">
        <v>62530</v>
      </c>
      <c r="P107" s="319">
        <v>5.3054662379421226E-3</v>
      </c>
    </row>
    <row r="108" spans="1:16" ht="15">
      <c r="A108" s="276">
        <v>98</v>
      </c>
      <c r="B108" s="386" t="s">
        <v>57</v>
      </c>
      <c r="C108" s="551" t="s">
        <v>149</v>
      </c>
      <c r="D108" s="552">
        <v>44224</v>
      </c>
      <c r="E108" s="315">
        <v>1210.25</v>
      </c>
      <c r="F108" s="315">
        <v>1198.6000000000001</v>
      </c>
      <c r="G108" s="316">
        <v>1184.7000000000003</v>
      </c>
      <c r="H108" s="316">
        <v>1159.1500000000001</v>
      </c>
      <c r="I108" s="316">
        <v>1145.2500000000002</v>
      </c>
      <c r="J108" s="316">
        <v>1224.1500000000003</v>
      </c>
      <c r="K108" s="316">
        <v>1238.0500000000004</v>
      </c>
      <c r="L108" s="316">
        <v>1263.6000000000004</v>
      </c>
      <c r="M108" s="303">
        <v>1212.5</v>
      </c>
      <c r="N108" s="303">
        <v>1173.05</v>
      </c>
      <c r="O108" s="318">
        <v>5536500</v>
      </c>
      <c r="P108" s="319">
        <v>-6.7276641550053822E-3</v>
      </c>
    </row>
    <row r="109" spans="1:16" ht="15">
      <c r="A109" s="276">
        <v>99</v>
      </c>
      <c r="B109" s="386" t="s">
        <v>113</v>
      </c>
      <c r="C109" s="551" t="s">
        <v>150</v>
      </c>
      <c r="D109" s="552">
        <v>44224</v>
      </c>
      <c r="E109" s="315">
        <v>45.15</v>
      </c>
      <c r="F109" s="315">
        <v>44.833333333333336</v>
      </c>
      <c r="G109" s="316">
        <v>44.31666666666667</v>
      </c>
      <c r="H109" s="316">
        <v>43.483333333333334</v>
      </c>
      <c r="I109" s="316">
        <v>42.966666666666669</v>
      </c>
      <c r="J109" s="316">
        <v>45.666666666666671</v>
      </c>
      <c r="K109" s="316">
        <v>46.183333333333337</v>
      </c>
      <c r="L109" s="316">
        <v>47.016666666666673</v>
      </c>
      <c r="M109" s="303">
        <v>45.35</v>
      </c>
      <c r="N109" s="303">
        <v>44</v>
      </c>
      <c r="O109" s="318">
        <v>70618000</v>
      </c>
      <c r="P109" s="319">
        <v>-2.4015369836695487E-3</v>
      </c>
    </row>
    <row r="110" spans="1:16" ht="15">
      <c r="A110" s="276">
        <v>100</v>
      </c>
      <c r="B110" s="386" t="s">
        <v>39</v>
      </c>
      <c r="C110" s="551" t="s">
        <v>261</v>
      </c>
      <c r="D110" s="552">
        <v>44224</v>
      </c>
      <c r="E110" s="315">
        <v>4950.7</v>
      </c>
      <c r="F110" s="315">
        <v>4945.3166666666666</v>
      </c>
      <c r="G110" s="316">
        <v>4883.4833333333336</v>
      </c>
      <c r="H110" s="316">
        <v>4816.2666666666673</v>
      </c>
      <c r="I110" s="316">
        <v>4754.4333333333343</v>
      </c>
      <c r="J110" s="316">
        <v>5012.5333333333328</v>
      </c>
      <c r="K110" s="316">
        <v>5074.3666666666668</v>
      </c>
      <c r="L110" s="316">
        <v>5141.5833333333321</v>
      </c>
      <c r="M110" s="303">
        <v>5007.1499999999996</v>
      </c>
      <c r="N110" s="303">
        <v>4878.1000000000004</v>
      </c>
      <c r="O110" s="318">
        <v>956750</v>
      </c>
      <c r="P110" s="319">
        <v>1.0029031406703616E-2</v>
      </c>
    </row>
    <row r="111" spans="1:16" ht="15">
      <c r="A111" s="276">
        <v>101</v>
      </c>
      <c r="B111" s="386" t="s">
        <v>50</v>
      </c>
      <c r="C111" s="551" t="s">
        <v>153</v>
      </c>
      <c r="D111" s="552">
        <v>44224</v>
      </c>
      <c r="E111" s="315">
        <v>17842.45</v>
      </c>
      <c r="F111" s="315">
        <v>17797.616666666665</v>
      </c>
      <c r="G111" s="316">
        <v>17715.23333333333</v>
      </c>
      <c r="H111" s="316">
        <v>17588.016666666666</v>
      </c>
      <c r="I111" s="316">
        <v>17505.633333333331</v>
      </c>
      <c r="J111" s="316">
        <v>17924.833333333328</v>
      </c>
      <c r="K111" s="316">
        <v>18007.216666666667</v>
      </c>
      <c r="L111" s="316">
        <v>18134.433333333327</v>
      </c>
      <c r="M111" s="303">
        <v>17880</v>
      </c>
      <c r="N111" s="303">
        <v>17670.400000000001</v>
      </c>
      <c r="O111" s="318">
        <v>336850</v>
      </c>
      <c r="P111" s="319">
        <v>-7.8055964653902798E-3</v>
      </c>
    </row>
    <row r="112" spans="1:16" ht="15">
      <c r="A112" s="276">
        <v>102</v>
      </c>
      <c r="B112" s="386" t="s">
        <v>113</v>
      </c>
      <c r="C112" s="551" t="s">
        <v>155</v>
      </c>
      <c r="D112" s="552">
        <v>44224</v>
      </c>
      <c r="E112" s="315">
        <v>121.2</v>
      </c>
      <c r="F112" s="315">
        <v>119.96666666666665</v>
      </c>
      <c r="G112" s="316">
        <v>118.33333333333331</v>
      </c>
      <c r="H112" s="316">
        <v>115.46666666666665</v>
      </c>
      <c r="I112" s="316">
        <v>113.83333333333331</v>
      </c>
      <c r="J112" s="316">
        <v>122.83333333333331</v>
      </c>
      <c r="K112" s="316">
        <v>124.46666666666667</v>
      </c>
      <c r="L112" s="316">
        <v>127.33333333333331</v>
      </c>
      <c r="M112" s="303">
        <v>121.6</v>
      </c>
      <c r="N112" s="303">
        <v>117.1</v>
      </c>
      <c r="O112" s="318">
        <v>45439400</v>
      </c>
      <c r="P112" s="319">
        <v>2.3852657004830916E-2</v>
      </c>
    </row>
    <row r="113" spans="1:16" ht="15">
      <c r="A113" s="276">
        <v>103</v>
      </c>
      <c r="B113" s="386" t="s">
        <v>42</v>
      </c>
      <c r="C113" s="551" t="s">
        <v>156</v>
      </c>
      <c r="D113" s="552">
        <v>44224</v>
      </c>
      <c r="E113" s="315">
        <v>99.95</v>
      </c>
      <c r="F113" s="315">
        <v>99.533333333333346</v>
      </c>
      <c r="G113" s="316">
        <v>98.266666666666694</v>
      </c>
      <c r="H113" s="316">
        <v>96.583333333333343</v>
      </c>
      <c r="I113" s="316">
        <v>95.316666666666691</v>
      </c>
      <c r="J113" s="316">
        <v>101.2166666666667</v>
      </c>
      <c r="K113" s="316">
        <v>102.48333333333335</v>
      </c>
      <c r="L113" s="316">
        <v>104.1666666666667</v>
      </c>
      <c r="M113" s="303">
        <v>100.8</v>
      </c>
      <c r="N113" s="303">
        <v>97.85</v>
      </c>
      <c r="O113" s="318">
        <v>81743700</v>
      </c>
      <c r="P113" s="319">
        <v>-2.229342787019362E-2</v>
      </c>
    </row>
    <row r="114" spans="1:16" ht="15">
      <c r="A114" s="276">
        <v>104</v>
      </c>
      <c r="B114" s="386" t="s">
        <v>73</v>
      </c>
      <c r="C114" s="551" t="s">
        <v>158</v>
      </c>
      <c r="D114" s="552">
        <v>44224</v>
      </c>
      <c r="E114" s="315">
        <v>98.2</v>
      </c>
      <c r="F114" s="315">
        <v>98.350000000000009</v>
      </c>
      <c r="G114" s="316">
        <v>97.500000000000014</v>
      </c>
      <c r="H114" s="316">
        <v>96.800000000000011</v>
      </c>
      <c r="I114" s="316">
        <v>95.950000000000017</v>
      </c>
      <c r="J114" s="316">
        <v>99.050000000000011</v>
      </c>
      <c r="K114" s="316">
        <v>99.9</v>
      </c>
      <c r="L114" s="316">
        <v>100.60000000000001</v>
      </c>
      <c r="M114" s="303">
        <v>99.2</v>
      </c>
      <c r="N114" s="303">
        <v>97.65</v>
      </c>
      <c r="O114" s="318">
        <v>50196300</v>
      </c>
      <c r="P114" s="319">
        <v>-6.2419099669207535E-2</v>
      </c>
    </row>
    <row r="115" spans="1:16" ht="15">
      <c r="A115" s="276">
        <v>105</v>
      </c>
      <c r="B115" s="386" t="s">
        <v>79</v>
      </c>
      <c r="C115" s="551" t="s">
        <v>159</v>
      </c>
      <c r="D115" s="552">
        <v>44224</v>
      </c>
      <c r="E115" s="315">
        <v>28475.95</v>
      </c>
      <c r="F115" s="315">
        <v>28525.283333333336</v>
      </c>
      <c r="G115" s="316">
        <v>28200.666666666672</v>
      </c>
      <c r="H115" s="316">
        <v>27925.383333333335</v>
      </c>
      <c r="I115" s="316">
        <v>27600.76666666667</v>
      </c>
      <c r="J115" s="316">
        <v>28800.566666666673</v>
      </c>
      <c r="K115" s="316">
        <v>29125.183333333334</v>
      </c>
      <c r="L115" s="316">
        <v>29400.466666666674</v>
      </c>
      <c r="M115" s="303">
        <v>28849.9</v>
      </c>
      <c r="N115" s="303">
        <v>28250</v>
      </c>
      <c r="O115" s="318">
        <v>68100</v>
      </c>
      <c r="P115" s="319">
        <v>-3.0742954739538857E-2</v>
      </c>
    </row>
    <row r="116" spans="1:16" ht="15">
      <c r="A116" s="276">
        <v>106</v>
      </c>
      <c r="B116" s="386" t="s">
        <v>52</v>
      </c>
      <c r="C116" s="551" t="s">
        <v>160</v>
      </c>
      <c r="D116" s="552">
        <v>44224</v>
      </c>
      <c r="E116" s="315">
        <v>1595.45</v>
      </c>
      <c r="F116" s="315">
        <v>1602.0833333333333</v>
      </c>
      <c r="G116" s="316">
        <v>1576.2666666666664</v>
      </c>
      <c r="H116" s="316">
        <v>1557.0833333333333</v>
      </c>
      <c r="I116" s="316">
        <v>1531.2666666666664</v>
      </c>
      <c r="J116" s="316">
        <v>1621.2666666666664</v>
      </c>
      <c r="K116" s="316">
        <v>1647.0833333333335</v>
      </c>
      <c r="L116" s="316">
        <v>1666.2666666666664</v>
      </c>
      <c r="M116" s="303">
        <v>1627.9</v>
      </c>
      <c r="N116" s="303">
        <v>1582.9</v>
      </c>
      <c r="O116" s="318">
        <v>4882350</v>
      </c>
      <c r="P116" s="319">
        <v>-3.2690421706440015E-2</v>
      </c>
    </row>
    <row r="117" spans="1:16" ht="15">
      <c r="A117" s="276">
        <v>107</v>
      </c>
      <c r="B117" s="386" t="s">
        <v>73</v>
      </c>
      <c r="C117" s="551" t="s">
        <v>161</v>
      </c>
      <c r="D117" s="552">
        <v>44224</v>
      </c>
      <c r="E117" s="315">
        <v>250.15</v>
      </c>
      <c r="F117" s="315">
        <v>249.4</v>
      </c>
      <c r="G117" s="316">
        <v>246.45000000000002</v>
      </c>
      <c r="H117" s="316">
        <v>242.75</v>
      </c>
      <c r="I117" s="316">
        <v>239.8</v>
      </c>
      <c r="J117" s="316">
        <v>253.10000000000002</v>
      </c>
      <c r="K117" s="316">
        <v>256.05</v>
      </c>
      <c r="L117" s="316">
        <v>259.75</v>
      </c>
      <c r="M117" s="303">
        <v>252.35</v>
      </c>
      <c r="N117" s="303">
        <v>245.7</v>
      </c>
      <c r="O117" s="318">
        <v>17151000</v>
      </c>
      <c r="P117" s="319">
        <v>-4.2538938201306317E-2</v>
      </c>
    </row>
    <row r="118" spans="1:16" ht="15">
      <c r="A118" s="276">
        <v>108</v>
      </c>
      <c r="B118" s="386" t="s">
        <v>57</v>
      </c>
      <c r="C118" s="551" t="s">
        <v>162</v>
      </c>
      <c r="D118" s="552">
        <v>44224</v>
      </c>
      <c r="E118" s="315">
        <v>122.95</v>
      </c>
      <c r="F118" s="315">
        <v>121.38333333333333</v>
      </c>
      <c r="G118" s="316">
        <v>119.51666666666665</v>
      </c>
      <c r="H118" s="316">
        <v>116.08333333333333</v>
      </c>
      <c r="I118" s="316">
        <v>114.21666666666665</v>
      </c>
      <c r="J118" s="316">
        <v>124.81666666666665</v>
      </c>
      <c r="K118" s="316">
        <v>126.68333333333332</v>
      </c>
      <c r="L118" s="316">
        <v>130.11666666666665</v>
      </c>
      <c r="M118" s="303">
        <v>123.25</v>
      </c>
      <c r="N118" s="303">
        <v>117.95</v>
      </c>
      <c r="O118" s="318">
        <v>27596200</v>
      </c>
      <c r="P118" s="319">
        <v>-3.5536294691224268E-2</v>
      </c>
    </row>
    <row r="119" spans="1:16" ht="15">
      <c r="A119" s="276">
        <v>109</v>
      </c>
      <c r="B119" s="386" t="s">
        <v>50</v>
      </c>
      <c r="C119" s="551" t="s">
        <v>163</v>
      </c>
      <c r="D119" s="552">
        <v>44224</v>
      </c>
      <c r="E119" s="315">
        <v>1745</v>
      </c>
      <c r="F119" s="315">
        <v>1748.6499999999999</v>
      </c>
      <c r="G119" s="316">
        <v>1733.3999999999996</v>
      </c>
      <c r="H119" s="316">
        <v>1721.7999999999997</v>
      </c>
      <c r="I119" s="316">
        <v>1706.5499999999995</v>
      </c>
      <c r="J119" s="316">
        <v>1760.2499999999998</v>
      </c>
      <c r="K119" s="316">
        <v>1775.5000000000002</v>
      </c>
      <c r="L119" s="316">
        <v>1787.1</v>
      </c>
      <c r="M119" s="303">
        <v>1763.9</v>
      </c>
      <c r="N119" s="303">
        <v>1737.05</v>
      </c>
      <c r="O119" s="318">
        <v>3086000</v>
      </c>
      <c r="P119" s="319">
        <v>4.5215918712955119E-2</v>
      </c>
    </row>
    <row r="120" spans="1:16" ht="15">
      <c r="A120" s="276">
        <v>110</v>
      </c>
      <c r="B120" s="386" t="s">
        <v>54</v>
      </c>
      <c r="C120" s="551" t="s">
        <v>164</v>
      </c>
      <c r="D120" s="552">
        <v>44224</v>
      </c>
      <c r="E120" s="315">
        <v>36.700000000000003</v>
      </c>
      <c r="F120" s="315">
        <v>36.4</v>
      </c>
      <c r="G120" s="316">
        <v>35.9</v>
      </c>
      <c r="H120" s="316">
        <v>35.1</v>
      </c>
      <c r="I120" s="316">
        <v>34.6</v>
      </c>
      <c r="J120" s="316">
        <v>37.199999999999996</v>
      </c>
      <c r="K120" s="316">
        <v>37.699999999999996</v>
      </c>
      <c r="L120" s="316">
        <v>38.499999999999993</v>
      </c>
      <c r="M120" s="303">
        <v>36.9</v>
      </c>
      <c r="N120" s="303">
        <v>35.6</v>
      </c>
      <c r="O120" s="318">
        <v>193936000</v>
      </c>
      <c r="P120" s="319">
        <v>3.7401574803149609E-2</v>
      </c>
    </row>
    <row r="121" spans="1:16" ht="15">
      <c r="A121" s="276">
        <v>111</v>
      </c>
      <c r="B121" s="386" t="s">
        <v>42</v>
      </c>
      <c r="C121" s="551" t="s">
        <v>165</v>
      </c>
      <c r="D121" s="552">
        <v>44224</v>
      </c>
      <c r="E121" s="315">
        <v>200.7</v>
      </c>
      <c r="F121" s="315">
        <v>199.35</v>
      </c>
      <c r="G121" s="316">
        <v>197.64999999999998</v>
      </c>
      <c r="H121" s="316">
        <v>194.6</v>
      </c>
      <c r="I121" s="316">
        <v>192.89999999999998</v>
      </c>
      <c r="J121" s="316">
        <v>202.39999999999998</v>
      </c>
      <c r="K121" s="316">
        <v>204.09999999999997</v>
      </c>
      <c r="L121" s="316">
        <v>207.14999999999998</v>
      </c>
      <c r="M121" s="303">
        <v>201.05</v>
      </c>
      <c r="N121" s="303">
        <v>196.3</v>
      </c>
      <c r="O121" s="318">
        <v>19704000</v>
      </c>
      <c r="P121" s="319">
        <v>5.3061224489795921E-3</v>
      </c>
    </row>
    <row r="122" spans="1:16" ht="15">
      <c r="A122" s="276">
        <v>112</v>
      </c>
      <c r="B122" s="386" t="s">
        <v>89</v>
      </c>
      <c r="C122" s="551" t="s">
        <v>166</v>
      </c>
      <c r="D122" s="552">
        <v>44224</v>
      </c>
      <c r="E122" s="315">
        <v>1516</v>
      </c>
      <c r="F122" s="315">
        <v>1520.1333333333332</v>
      </c>
      <c r="G122" s="316">
        <v>1501.2666666666664</v>
      </c>
      <c r="H122" s="316">
        <v>1486.5333333333333</v>
      </c>
      <c r="I122" s="316">
        <v>1467.6666666666665</v>
      </c>
      <c r="J122" s="316">
        <v>1534.8666666666663</v>
      </c>
      <c r="K122" s="316">
        <v>1553.7333333333331</v>
      </c>
      <c r="L122" s="316">
        <v>1568.4666666666662</v>
      </c>
      <c r="M122" s="303">
        <v>1539</v>
      </c>
      <c r="N122" s="303">
        <v>1505.4</v>
      </c>
      <c r="O122" s="318">
        <v>2037442</v>
      </c>
      <c r="P122" s="319">
        <v>-7.9840319361277441E-4</v>
      </c>
    </row>
    <row r="123" spans="1:16" ht="15">
      <c r="A123" s="276">
        <v>113</v>
      </c>
      <c r="B123" s="386" t="s">
        <v>37</v>
      </c>
      <c r="C123" s="551" t="s">
        <v>167</v>
      </c>
      <c r="D123" s="552">
        <v>44224</v>
      </c>
      <c r="E123" s="315">
        <v>807.05</v>
      </c>
      <c r="F123" s="315">
        <v>803.91666666666663</v>
      </c>
      <c r="G123" s="316">
        <v>795.23333333333323</v>
      </c>
      <c r="H123" s="316">
        <v>783.41666666666663</v>
      </c>
      <c r="I123" s="316">
        <v>774.73333333333323</v>
      </c>
      <c r="J123" s="316">
        <v>815.73333333333323</v>
      </c>
      <c r="K123" s="316">
        <v>824.41666666666663</v>
      </c>
      <c r="L123" s="316">
        <v>836.23333333333323</v>
      </c>
      <c r="M123" s="303">
        <v>812.6</v>
      </c>
      <c r="N123" s="303">
        <v>792.1</v>
      </c>
      <c r="O123" s="318">
        <v>1521500</v>
      </c>
      <c r="P123" s="319">
        <v>-3.3407572383073497E-3</v>
      </c>
    </row>
    <row r="124" spans="1:16" ht="15">
      <c r="A124" s="276">
        <v>114</v>
      </c>
      <c r="B124" s="386" t="s">
        <v>54</v>
      </c>
      <c r="C124" s="551" t="s">
        <v>168</v>
      </c>
      <c r="D124" s="552">
        <v>44224</v>
      </c>
      <c r="E124" s="315">
        <v>254.45</v>
      </c>
      <c r="F124" s="315">
        <v>251.31666666666663</v>
      </c>
      <c r="G124" s="316">
        <v>247.28333333333327</v>
      </c>
      <c r="H124" s="316">
        <v>240.11666666666665</v>
      </c>
      <c r="I124" s="316">
        <v>236.08333333333329</v>
      </c>
      <c r="J124" s="316">
        <v>258.48333333333323</v>
      </c>
      <c r="K124" s="316">
        <v>262.51666666666665</v>
      </c>
      <c r="L124" s="316">
        <v>269.68333333333328</v>
      </c>
      <c r="M124" s="303">
        <v>255.35</v>
      </c>
      <c r="N124" s="303">
        <v>244.15</v>
      </c>
      <c r="O124" s="318">
        <v>25949200</v>
      </c>
      <c r="P124" s="319">
        <v>-3.5634743875278397E-3</v>
      </c>
    </row>
    <row r="125" spans="1:16" ht="15">
      <c r="A125" s="276">
        <v>115</v>
      </c>
      <c r="B125" s="386" t="s">
        <v>42</v>
      </c>
      <c r="C125" s="551" t="s">
        <v>169</v>
      </c>
      <c r="D125" s="552">
        <v>44224</v>
      </c>
      <c r="E125" s="315">
        <v>147.9</v>
      </c>
      <c r="F125" s="315">
        <v>145.98333333333335</v>
      </c>
      <c r="G125" s="316">
        <v>143.66666666666669</v>
      </c>
      <c r="H125" s="316">
        <v>139.43333333333334</v>
      </c>
      <c r="I125" s="316">
        <v>137.11666666666667</v>
      </c>
      <c r="J125" s="316">
        <v>150.2166666666667</v>
      </c>
      <c r="K125" s="316">
        <v>152.53333333333336</v>
      </c>
      <c r="L125" s="316">
        <v>156.76666666666671</v>
      </c>
      <c r="M125" s="303">
        <v>148.30000000000001</v>
      </c>
      <c r="N125" s="303">
        <v>141.75</v>
      </c>
      <c r="O125" s="318">
        <v>13986000</v>
      </c>
      <c r="P125" s="319">
        <v>4.3419874664279316E-2</v>
      </c>
    </row>
    <row r="126" spans="1:16" ht="15">
      <c r="A126" s="276">
        <v>116</v>
      </c>
      <c r="B126" s="386" t="s">
        <v>73</v>
      </c>
      <c r="C126" s="551" t="s">
        <v>170</v>
      </c>
      <c r="D126" s="552">
        <v>44224</v>
      </c>
      <c r="E126" s="315">
        <v>2025.55</v>
      </c>
      <c r="F126" s="315">
        <v>2019.3</v>
      </c>
      <c r="G126" s="316">
        <v>2002.25</v>
      </c>
      <c r="H126" s="316">
        <v>1978.95</v>
      </c>
      <c r="I126" s="316">
        <v>1961.9</v>
      </c>
      <c r="J126" s="316">
        <v>2042.6</v>
      </c>
      <c r="K126" s="316">
        <v>2059.6499999999996</v>
      </c>
      <c r="L126" s="316">
        <v>2082.9499999999998</v>
      </c>
      <c r="M126" s="303">
        <v>2036.35</v>
      </c>
      <c r="N126" s="303">
        <v>1996</v>
      </c>
      <c r="O126" s="318">
        <v>35484500</v>
      </c>
      <c r="P126" s="319">
        <v>-3.6087795072392903E-2</v>
      </c>
    </row>
    <row r="127" spans="1:16" ht="15">
      <c r="A127" s="276">
        <v>117</v>
      </c>
      <c r="B127" s="386" t="s">
        <v>113</v>
      </c>
      <c r="C127" s="551" t="s">
        <v>171</v>
      </c>
      <c r="D127" s="552">
        <v>44224</v>
      </c>
      <c r="E127" s="315">
        <v>66.599999999999994</v>
      </c>
      <c r="F127" s="315">
        <v>66.783333333333331</v>
      </c>
      <c r="G127" s="316">
        <v>66.216666666666669</v>
      </c>
      <c r="H127" s="316">
        <v>65.833333333333343</v>
      </c>
      <c r="I127" s="316">
        <v>65.26666666666668</v>
      </c>
      <c r="J127" s="316">
        <v>67.166666666666657</v>
      </c>
      <c r="K127" s="316">
        <v>67.73333333333332</v>
      </c>
      <c r="L127" s="316">
        <v>68.116666666666646</v>
      </c>
      <c r="M127" s="303">
        <v>67.349999999999994</v>
      </c>
      <c r="N127" s="303">
        <v>66.400000000000006</v>
      </c>
      <c r="O127" s="318">
        <v>161025000</v>
      </c>
      <c r="P127" s="319">
        <v>-1.4190996859369547E-2</v>
      </c>
    </row>
    <row r="128" spans="1:16" ht="15">
      <c r="A128" s="276">
        <v>118</v>
      </c>
      <c r="B128" s="406" t="s">
        <v>57</v>
      </c>
      <c r="C128" s="551" t="s">
        <v>280</v>
      </c>
      <c r="D128" s="552">
        <v>44224</v>
      </c>
      <c r="E128" s="315">
        <v>908.75</v>
      </c>
      <c r="F128" s="315">
        <v>907.41666666666663</v>
      </c>
      <c r="G128" s="316">
        <v>895.93333333333328</v>
      </c>
      <c r="H128" s="316">
        <v>883.11666666666667</v>
      </c>
      <c r="I128" s="316">
        <v>871.63333333333333</v>
      </c>
      <c r="J128" s="316">
        <v>920.23333333333323</v>
      </c>
      <c r="K128" s="316">
        <v>931.71666666666658</v>
      </c>
      <c r="L128" s="316">
        <v>944.53333333333319</v>
      </c>
      <c r="M128" s="303">
        <v>918.9</v>
      </c>
      <c r="N128" s="303">
        <v>894.6</v>
      </c>
      <c r="O128" s="318">
        <v>5398500</v>
      </c>
      <c r="P128" s="319">
        <v>-1.6643550624133149E-3</v>
      </c>
    </row>
    <row r="129" spans="1:16" ht="15">
      <c r="A129" s="276">
        <v>119</v>
      </c>
      <c r="B129" s="386" t="s">
        <v>54</v>
      </c>
      <c r="C129" s="551" t="s">
        <v>172</v>
      </c>
      <c r="D129" s="552">
        <v>44224</v>
      </c>
      <c r="E129" s="315">
        <v>300</v>
      </c>
      <c r="F129" s="315">
        <v>300.18333333333334</v>
      </c>
      <c r="G129" s="316">
        <v>297.26666666666665</v>
      </c>
      <c r="H129" s="316">
        <v>294.5333333333333</v>
      </c>
      <c r="I129" s="316">
        <v>291.61666666666662</v>
      </c>
      <c r="J129" s="316">
        <v>302.91666666666669</v>
      </c>
      <c r="K129" s="316">
        <v>305.83333333333331</v>
      </c>
      <c r="L129" s="316">
        <v>308.56666666666672</v>
      </c>
      <c r="M129" s="303">
        <v>303.10000000000002</v>
      </c>
      <c r="N129" s="303">
        <v>297.45</v>
      </c>
      <c r="O129" s="318">
        <v>74706000</v>
      </c>
      <c r="P129" s="319">
        <v>4.0053460301549514E-2</v>
      </c>
    </row>
    <row r="130" spans="1:16" ht="15">
      <c r="A130" s="276">
        <v>120</v>
      </c>
      <c r="B130" s="386" t="s">
        <v>37</v>
      </c>
      <c r="C130" s="551" t="s">
        <v>173</v>
      </c>
      <c r="D130" s="552">
        <v>44224</v>
      </c>
      <c r="E130" s="315">
        <v>24431.15</v>
      </c>
      <c r="F130" s="315">
        <v>24251.383333333331</v>
      </c>
      <c r="G130" s="316">
        <v>24013.266666666663</v>
      </c>
      <c r="H130" s="316">
        <v>23595.383333333331</v>
      </c>
      <c r="I130" s="316">
        <v>23357.266666666663</v>
      </c>
      <c r="J130" s="316">
        <v>24669.266666666663</v>
      </c>
      <c r="K130" s="316">
        <v>24907.383333333331</v>
      </c>
      <c r="L130" s="316">
        <v>25325.266666666663</v>
      </c>
      <c r="M130" s="303">
        <v>24489.5</v>
      </c>
      <c r="N130" s="303">
        <v>23833.5</v>
      </c>
      <c r="O130" s="318">
        <v>161200</v>
      </c>
      <c r="P130" s="319">
        <v>-3.5885167464114832E-2</v>
      </c>
    </row>
    <row r="131" spans="1:16" ht="15">
      <c r="A131" s="276">
        <v>121</v>
      </c>
      <c r="B131" s="386" t="s">
        <v>64</v>
      </c>
      <c r="C131" s="551" t="s">
        <v>174</v>
      </c>
      <c r="D131" s="552">
        <v>44224</v>
      </c>
      <c r="E131" s="315">
        <v>1675.85</v>
      </c>
      <c r="F131" s="315">
        <v>1668.1999999999998</v>
      </c>
      <c r="G131" s="316">
        <v>1636.5999999999997</v>
      </c>
      <c r="H131" s="316">
        <v>1597.35</v>
      </c>
      <c r="I131" s="316">
        <v>1565.7499999999998</v>
      </c>
      <c r="J131" s="316">
        <v>1707.4499999999996</v>
      </c>
      <c r="K131" s="316">
        <v>1739.05</v>
      </c>
      <c r="L131" s="316">
        <v>1778.2999999999995</v>
      </c>
      <c r="M131" s="303">
        <v>1699.8</v>
      </c>
      <c r="N131" s="303">
        <v>1628.95</v>
      </c>
      <c r="O131" s="318">
        <v>914100</v>
      </c>
      <c r="P131" s="319">
        <v>8.5564990202482039E-2</v>
      </c>
    </row>
    <row r="132" spans="1:16" ht="15">
      <c r="A132" s="276">
        <v>122</v>
      </c>
      <c r="B132" s="386" t="s">
        <v>79</v>
      </c>
      <c r="C132" s="551" t="s">
        <v>175</v>
      </c>
      <c r="D132" s="552">
        <v>44224</v>
      </c>
      <c r="E132" s="315">
        <v>5851.95</v>
      </c>
      <c r="F132" s="315">
        <v>5836.166666666667</v>
      </c>
      <c r="G132" s="316">
        <v>5800.2833333333338</v>
      </c>
      <c r="H132" s="316">
        <v>5748.6166666666668</v>
      </c>
      <c r="I132" s="316">
        <v>5712.7333333333336</v>
      </c>
      <c r="J132" s="316">
        <v>5887.8333333333339</v>
      </c>
      <c r="K132" s="316">
        <v>5923.7166666666672</v>
      </c>
      <c r="L132" s="316">
        <v>5975.3833333333341</v>
      </c>
      <c r="M132" s="303">
        <v>5872.05</v>
      </c>
      <c r="N132" s="303">
        <v>5784.5</v>
      </c>
      <c r="O132" s="318">
        <v>336875</v>
      </c>
      <c r="P132" s="319">
        <v>6.7326732673267331E-2</v>
      </c>
    </row>
    <row r="133" spans="1:16" ht="15">
      <c r="A133" s="276">
        <v>123</v>
      </c>
      <c r="B133" s="386" t="s">
        <v>57</v>
      </c>
      <c r="C133" s="551" t="s">
        <v>176</v>
      </c>
      <c r="D133" s="552">
        <v>44224</v>
      </c>
      <c r="E133" s="315">
        <v>1234</v>
      </c>
      <c r="F133" s="315">
        <v>1220.3999999999999</v>
      </c>
      <c r="G133" s="316">
        <v>1191.8499999999997</v>
      </c>
      <c r="H133" s="316">
        <v>1149.6999999999998</v>
      </c>
      <c r="I133" s="316">
        <v>1121.1499999999996</v>
      </c>
      <c r="J133" s="316">
        <v>1262.5499999999997</v>
      </c>
      <c r="K133" s="316">
        <v>1291.0999999999999</v>
      </c>
      <c r="L133" s="316">
        <v>1333.2499999999998</v>
      </c>
      <c r="M133" s="303">
        <v>1248.95</v>
      </c>
      <c r="N133" s="303">
        <v>1178.25</v>
      </c>
      <c r="O133" s="318">
        <v>3895200</v>
      </c>
      <c r="P133" s="319">
        <v>5.991735537190083E-3</v>
      </c>
    </row>
    <row r="134" spans="1:16" ht="15">
      <c r="A134" s="276">
        <v>124</v>
      </c>
      <c r="B134" s="386" t="s">
        <v>52</v>
      </c>
      <c r="C134" s="551" t="s">
        <v>178</v>
      </c>
      <c r="D134" s="552">
        <v>44224</v>
      </c>
      <c r="E134" s="315">
        <v>600.29999999999995</v>
      </c>
      <c r="F134" s="315">
        <v>596.7833333333333</v>
      </c>
      <c r="G134" s="316">
        <v>588.11666666666656</v>
      </c>
      <c r="H134" s="316">
        <v>575.93333333333328</v>
      </c>
      <c r="I134" s="316">
        <v>567.26666666666654</v>
      </c>
      <c r="J134" s="316">
        <v>608.96666666666658</v>
      </c>
      <c r="K134" s="316">
        <v>617.63333333333333</v>
      </c>
      <c r="L134" s="316">
        <v>629.81666666666661</v>
      </c>
      <c r="M134" s="303">
        <v>605.45000000000005</v>
      </c>
      <c r="N134" s="303">
        <v>584.6</v>
      </c>
      <c r="O134" s="318">
        <v>46223800</v>
      </c>
      <c r="P134" s="319">
        <v>-1.1496661776593515E-2</v>
      </c>
    </row>
    <row r="135" spans="1:16" ht="15">
      <c r="A135" s="276">
        <v>125</v>
      </c>
      <c r="B135" s="386" t="s">
        <v>89</v>
      </c>
      <c r="C135" s="551" t="s">
        <v>179</v>
      </c>
      <c r="D135" s="552">
        <v>44224</v>
      </c>
      <c r="E135" s="315">
        <v>519.65</v>
      </c>
      <c r="F135" s="315">
        <v>515.2166666666667</v>
      </c>
      <c r="G135" s="316">
        <v>508.78333333333342</v>
      </c>
      <c r="H135" s="316">
        <v>497.91666666666674</v>
      </c>
      <c r="I135" s="316">
        <v>491.48333333333346</v>
      </c>
      <c r="J135" s="316">
        <v>526.08333333333337</v>
      </c>
      <c r="K135" s="316">
        <v>532.51666666666677</v>
      </c>
      <c r="L135" s="316">
        <v>543.38333333333333</v>
      </c>
      <c r="M135" s="303">
        <v>521.65</v>
      </c>
      <c r="N135" s="303">
        <v>504.35</v>
      </c>
      <c r="O135" s="318">
        <v>11109000</v>
      </c>
      <c r="P135" s="319">
        <v>2.5619720260351753E-2</v>
      </c>
    </row>
    <row r="136" spans="1:16" ht="15">
      <c r="A136" s="276">
        <v>126</v>
      </c>
      <c r="B136" s="386" t="s">
        <v>180</v>
      </c>
      <c r="C136" s="551" t="s">
        <v>181</v>
      </c>
      <c r="D136" s="552">
        <v>44224</v>
      </c>
      <c r="E136" s="315">
        <v>531.20000000000005</v>
      </c>
      <c r="F136" s="315">
        <v>525.73333333333335</v>
      </c>
      <c r="G136" s="316">
        <v>518.4666666666667</v>
      </c>
      <c r="H136" s="316">
        <v>505.73333333333335</v>
      </c>
      <c r="I136" s="316">
        <v>498.4666666666667</v>
      </c>
      <c r="J136" s="316">
        <v>538.4666666666667</v>
      </c>
      <c r="K136" s="316">
        <v>545.73333333333335</v>
      </c>
      <c r="L136" s="316">
        <v>558.4666666666667</v>
      </c>
      <c r="M136" s="303">
        <v>533</v>
      </c>
      <c r="N136" s="303">
        <v>513</v>
      </c>
      <c r="O136" s="318">
        <v>9510000</v>
      </c>
      <c r="P136" s="319">
        <v>-2.7265100671140939E-3</v>
      </c>
    </row>
    <row r="137" spans="1:16" ht="15">
      <c r="A137" s="276">
        <v>127</v>
      </c>
      <c r="B137" s="386" t="s">
        <v>39</v>
      </c>
      <c r="C137" s="551" t="s">
        <v>3464</v>
      </c>
      <c r="D137" s="552">
        <v>44224</v>
      </c>
      <c r="E137" s="315">
        <v>585.6</v>
      </c>
      <c r="F137" s="315">
        <v>585.85</v>
      </c>
      <c r="G137" s="316">
        <v>579.80000000000007</v>
      </c>
      <c r="H137" s="316">
        <v>574</v>
      </c>
      <c r="I137" s="316">
        <v>567.95000000000005</v>
      </c>
      <c r="J137" s="316">
        <v>591.65000000000009</v>
      </c>
      <c r="K137" s="316">
        <v>597.70000000000005</v>
      </c>
      <c r="L137" s="316">
        <v>603.50000000000011</v>
      </c>
      <c r="M137" s="303">
        <v>591.9</v>
      </c>
      <c r="N137" s="303">
        <v>580.04999999999995</v>
      </c>
      <c r="O137" s="318">
        <v>16128450</v>
      </c>
      <c r="P137" s="319">
        <v>7.475710687297589E-2</v>
      </c>
    </row>
    <row r="138" spans="1:16" ht="15">
      <c r="A138" s="276">
        <v>128</v>
      </c>
      <c r="B138" s="386" t="s">
        <v>44</v>
      </c>
      <c r="C138" s="551" t="s">
        <v>183</v>
      </c>
      <c r="D138" s="552">
        <v>44224</v>
      </c>
      <c r="E138" s="315">
        <v>259.45</v>
      </c>
      <c r="F138" s="315">
        <v>257.8</v>
      </c>
      <c r="G138" s="316">
        <v>253.3</v>
      </c>
      <c r="H138" s="316">
        <v>247.15</v>
      </c>
      <c r="I138" s="316">
        <v>242.65</v>
      </c>
      <c r="J138" s="316">
        <v>263.95000000000005</v>
      </c>
      <c r="K138" s="316">
        <v>268.45000000000005</v>
      </c>
      <c r="L138" s="316">
        <v>274.60000000000002</v>
      </c>
      <c r="M138" s="303">
        <v>262.3</v>
      </c>
      <c r="N138" s="303">
        <v>251.65</v>
      </c>
      <c r="O138" s="318">
        <v>72019500</v>
      </c>
      <c r="P138" s="319">
        <v>4.0527654164017801E-3</v>
      </c>
    </row>
    <row r="139" spans="1:16" ht="15">
      <c r="A139" s="276">
        <v>129</v>
      </c>
      <c r="B139" s="386" t="s">
        <v>42</v>
      </c>
      <c r="C139" s="551" t="s">
        <v>185</v>
      </c>
      <c r="D139" s="552">
        <v>44224</v>
      </c>
      <c r="E139" s="315">
        <v>85.75</v>
      </c>
      <c r="F139" s="315">
        <v>84.783333333333331</v>
      </c>
      <c r="G139" s="316">
        <v>83.61666666666666</v>
      </c>
      <c r="H139" s="316">
        <v>81.483333333333334</v>
      </c>
      <c r="I139" s="316">
        <v>80.316666666666663</v>
      </c>
      <c r="J139" s="316">
        <v>86.916666666666657</v>
      </c>
      <c r="K139" s="316">
        <v>88.083333333333343</v>
      </c>
      <c r="L139" s="316">
        <v>90.216666666666654</v>
      </c>
      <c r="M139" s="303">
        <v>85.95</v>
      </c>
      <c r="N139" s="303">
        <v>82.65</v>
      </c>
      <c r="O139" s="318">
        <v>83322000</v>
      </c>
      <c r="P139" s="319">
        <v>-2.3726668775703893E-2</v>
      </c>
    </row>
    <row r="140" spans="1:16" ht="15">
      <c r="A140" s="276">
        <v>130</v>
      </c>
      <c r="B140" s="386" t="s">
        <v>113</v>
      </c>
      <c r="C140" s="551" t="s">
        <v>186</v>
      </c>
      <c r="D140" s="552">
        <v>44224</v>
      </c>
      <c r="E140" s="315">
        <v>684.35</v>
      </c>
      <c r="F140" s="315">
        <v>674.7833333333333</v>
      </c>
      <c r="G140" s="316">
        <v>662.56666666666661</v>
      </c>
      <c r="H140" s="316">
        <v>640.7833333333333</v>
      </c>
      <c r="I140" s="316">
        <v>628.56666666666661</v>
      </c>
      <c r="J140" s="316">
        <v>696.56666666666661</v>
      </c>
      <c r="K140" s="316">
        <v>708.7833333333333</v>
      </c>
      <c r="L140" s="316">
        <v>730.56666666666661</v>
      </c>
      <c r="M140" s="303">
        <v>687</v>
      </c>
      <c r="N140" s="303">
        <v>653</v>
      </c>
      <c r="O140" s="318">
        <v>42217800</v>
      </c>
      <c r="P140" s="319">
        <v>7.2789321352974209E-2</v>
      </c>
    </row>
    <row r="141" spans="1:16" ht="15">
      <c r="A141" s="276">
        <v>131</v>
      </c>
      <c r="B141" s="386" t="s">
        <v>107</v>
      </c>
      <c r="C141" s="551" t="s">
        <v>187</v>
      </c>
      <c r="D141" s="552">
        <v>44224</v>
      </c>
      <c r="E141" s="315">
        <v>3265.05</v>
      </c>
      <c r="F141" s="315">
        <v>3259.1</v>
      </c>
      <c r="G141" s="316">
        <v>3238.2</v>
      </c>
      <c r="H141" s="316">
        <v>3211.35</v>
      </c>
      <c r="I141" s="316">
        <v>3190.45</v>
      </c>
      <c r="J141" s="316">
        <v>3285.95</v>
      </c>
      <c r="K141" s="316">
        <v>3306.8500000000004</v>
      </c>
      <c r="L141" s="316">
        <v>3333.7</v>
      </c>
      <c r="M141" s="303">
        <v>3280</v>
      </c>
      <c r="N141" s="303">
        <v>3232.25</v>
      </c>
      <c r="O141" s="318">
        <v>5261400</v>
      </c>
      <c r="P141" s="319">
        <v>1.8585201533279125E-2</v>
      </c>
    </row>
    <row r="142" spans="1:16" ht="15">
      <c r="A142" s="276">
        <v>132</v>
      </c>
      <c r="B142" s="386" t="s">
        <v>107</v>
      </c>
      <c r="C142" s="551" t="s">
        <v>188</v>
      </c>
      <c r="D142" s="552">
        <v>44224</v>
      </c>
      <c r="E142" s="315">
        <v>997.6</v>
      </c>
      <c r="F142" s="315">
        <v>999.11666666666679</v>
      </c>
      <c r="G142" s="316">
        <v>988.43333333333362</v>
      </c>
      <c r="H142" s="316">
        <v>979.26666666666688</v>
      </c>
      <c r="I142" s="316">
        <v>968.58333333333371</v>
      </c>
      <c r="J142" s="316">
        <v>1008.2833333333335</v>
      </c>
      <c r="K142" s="316">
        <v>1018.9666666666667</v>
      </c>
      <c r="L142" s="316">
        <v>1028.1333333333334</v>
      </c>
      <c r="M142" s="303">
        <v>1009.8</v>
      </c>
      <c r="N142" s="303">
        <v>989.95</v>
      </c>
      <c r="O142" s="318">
        <v>13021200</v>
      </c>
      <c r="P142" s="319">
        <v>4.4168591224018477E-2</v>
      </c>
    </row>
    <row r="143" spans="1:16" ht="15">
      <c r="A143" s="276">
        <v>133</v>
      </c>
      <c r="B143" s="386" t="s">
        <v>50</v>
      </c>
      <c r="C143" s="551" t="s">
        <v>189</v>
      </c>
      <c r="D143" s="552">
        <v>44224</v>
      </c>
      <c r="E143" s="315">
        <v>1526.95</v>
      </c>
      <c r="F143" s="315">
        <v>1520.3166666666666</v>
      </c>
      <c r="G143" s="316">
        <v>1509.6333333333332</v>
      </c>
      <c r="H143" s="316">
        <v>1492.3166666666666</v>
      </c>
      <c r="I143" s="316">
        <v>1481.6333333333332</v>
      </c>
      <c r="J143" s="316">
        <v>1537.6333333333332</v>
      </c>
      <c r="K143" s="316">
        <v>1548.3166666666666</v>
      </c>
      <c r="L143" s="316">
        <v>1565.6333333333332</v>
      </c>
      <c r="M143" s="303">
        <v>1531</v>
      </c>
      <c r="N143" s="303">
        <v>1503</v>
      </c>
      <c r="O143" s="318">
        <v>6837750</v>
      </c>
      <c r="P143" s="319">
        <v>1.4126807563959955E-2</v>
      </c>
    </row>
    <row r="144" spans="1:16" ht="15">
      <c r="A144" s="276">
        <v>134</v>
      </c>
      <c r="B144" s="386" t="s">
        <v>52</v>
      </c>
      <c r="C144" s="551" t="s">
        <v>190</v>
      </c>
      <c r="D144" s="552">
        <v>44224</v>
      </c>
      <c r="E144" s="315">
        <v>2756.75</v>
      </c>
      <c r="F144" s="315">
        <v>2738.7166666666667</v>
      </c>
      <c r="G144" s="316">
        <v>2683.4333333333334</v>
      </c>
      <c r="H144" s="316">
        <v>2610.1166666666668</v>
      </c>
      <c r="I144" s="316">
        <v>2554.8333333333335</v>
      </c>
      <c r="J144" s="316">
        <v>2812.0333333333333</v>
      </c>
      <c r="K144" s="316">
        <v>2867.3166666666671</v>
      </c>
      <c r="L144" s="316">
        <v>2940.6333333333332</v>
      </c>
      <c r="M144" s="303">
        <v>2794</v>
      </c>
      <c r="N144" s="303">
        <v>2665.4</v>
      </c>
      <c r="O144" s="318">
        <v>904000</v>
      </c>
      <c r="P144" s="319">
        <v>-5.1914001048767699E-2</v>
      </c>
    </row>
    <row r="145" spans="1:16" ht="15">
      <c r="A145" s="276">
        <v>135</v>
      </c>
      <c r="B145" s="386" t="s">
        <v>42</v>
      </c>
      <c r="C145" s="551" t="s">
        <v>191</v>
      </c>
      <c r="D145" s="552">
        <v>44224</v>
      </c>
      <c r="E145" s="315">
        <v>340.25</v>
      </c>
      <c r="F145" s="315">
        <v>336.71666666666664</v>
      </c>
      <c r="G145" s="316">
        <v>331.5333333333333</v>
      </c>
      <c r="H145" s="316">
        <v>322.81666666666666</v>
      </c>
      <c r="I145" s="316">
        <v>317.63333333333333</v>
      </c>
      <c r="J145" s="316">
        <v>345.43333333333328</v>
      </c>
      <c r="K145" s="316">
        <v>350.61666666666656</v>
      </c>
      <c r="L145" s="316">
        <v>359.33333333333326</v>
      </c>
      <c r="M145" s="303">
        <v>341.9</v>
      </c>
      <c r="N145" s="303">
        <v>328</v>
      </c>
      <c r="O145" s="318">
        <v>4413000</v>
      </c>
      <c r="P145" s="319">
        <v>-2.3240371845949535E-2</v>
      </c>
    </row>
    <row r="146" spans="1:16" ht="15">
      <c r="A146" s="276">
        <v>136</v>
      </c>
      <c r="B146" s="386" t="s">
        <v>44</v>
      </c>
      <c r="C146" s="551" t="s">
        <v>192</v>
      </c>
      <c r="D146" s="552">
        <v>44224</v>
      </c>
      <c r="E146" s="315">
        <v>513.70000000000005</v>
      </c>
      <c r="F146" s="315">
        <v>509.83333333333331</v>
      </c>
      <c r="G146" s="316">
        <v>503.16666666666663</v>
      </c>
      <c r="H146" s="316">
        <v>492.63333333333333</v>
      </c>
      <c r="I146" s="316">
        <v>485.96666666666664</v>
      </c>
      <c r="J146" s="316">
        <v>520.36666666666656</v>
      </c>
      <c r="K146" s="316">
        <v>527.0333333333333</v>
      </c>
      <c r="L146" s="316">
        <v>537.56666666666661</v>
      </c>
      <c r="M146" s="303">
        <v>516.5</v>
      </c>
      <c r="N146" s="303">
        <v>499.3</v>
      </c>
      <c r="O146" s="318">
        <v>5111400</v>
      </c>
      <c r="P146" s="319">
        <v>-2.1966246986338065E-2</v>
      </c>
    </row>
    <row r="147" spans="1:16" ht="15">
      <c r="A147" s="276">
        <v>137</v>
      </c>
      <c r="B147" s="386" t="s">
        <v>50</v>
      </c>
      <c r="C147" s="551" t="s">
        <v>193</v>
      </c>
      <c r="D147" s="552">
        <v>44224</v>
      </c>
      <c r="E147" s="315">
        <v>1281.55</v>
      </c>
      <c r="F147" s="315">
        <v>1285.1666666666667</v>
      </c>
      <c r="G147" s="316">
        <v>1271.3333333333335</v>
      </c>
      <c r="H147" s="316">
        <v>1261.1166666666668</v>
      </c>
      <c r="I147" s="316">
        <v>1247.2833333333335</v>
      </c>
      <c r="J147" s="316">
        <v>1295.3833333333334</v>
      </c>
      <c r="K147" s="316">
        <v>1309.2166666666669</v>
      </c>
      <c r="L147" s="316">
        <v>1319.4333333333334</v>
      </c>
      <c r="M147" s="303">
        <v>1299</v>
      </c>
      <c r="N147" s="303">
        <v>1274.95</v>
      </c>
      <c r="O147" s="318">
        <v>2130100</v>
      </c>
      <c r="P147" s="319">
        <v>5.5131761442441057E-2</v>
      </c>
    </row>
    <row r="148" spans="1:16" ht="15">
      <c r="A148" s="276">
        <v>138</v>
      </c>
      <c r="B148" s="386" t="s">
        <v>37</v>
      </c>
      <c r="C148" s="551" t="s">
        <v>195</v>
      </c>
      <c r="D148" s="552">
        <v>44224</v>
      </c>
      <c r="E148" s="315">
        <v>5516.75</v>
      </c>
      <c r="F148" s="315">
        <v>5496.5333333333328</v>
      </c>
      <c r="G148" s="316">
        <v>5435.2166666666653</v>
      </c>
      <c r="H148" s="316">
        <v>5353.6833333333325</v>
      </c>
      <c r="I148" s="316">
        <v>5292.366666666665</v>
      </c>
      <c r="J148" s="316">
        <v>5578.0666666666657</v>
      </c>
      <c r="K148" s="316">
        <v>5639.3833333333332</v>
      </c>
      <c r="L148" s="316">
        <v>5720.9166666666661</v>
      </c>
      <c r="M148" s="303">
        <v>5557.85</v>
      </c>
      <c r="N148" s="303">
        <v>5415</v>
      </c>
      <c r="O148" s="318">
        <v>1545200</v>
      </c>
      <c r="P148" s="319">
        <v>4.16610489416206E-2</v>
      </c>
    </row>
    <row r="149" spans="1:16" ht="15">
      <c r="A149" s="276">
        <v>139</v>
      </c>
      <c r="B149" s="386" t="s">
        <v>180</v>
      </c>
      <c r="C149" s="551" t="s">
        <v>197</v>
      </c>
      <c r="D149" s="552">
        <v>44224</v>
      </c>
      <c r="E149" s="315">
        <v>564.9</v>
      </c>
      <c r="F149" s="315">
        <v>563.5333333333333</v>
      </c>
      <c r="G149" s="316">
        <v>555.76666666666665</v>
      </c>
      <c r="H149" s="316">
        <v>546.63333333333333</v>
      </c>
      <c r="I149" s="316">
        <v>538.86666666666667</v>
      </c>
      <c r="J149" s="316">
        <v>572.66666666666663</v>
      </c>
      <c r="K149" s="316">
        <v>580.43333333333328</v>
      </c>
      <c r="L149" s="316">
        <v>589.56666666666661</v>
      </c>
      <c r="M149" s="303">
        <v>571.29999999999995</v>
      </c>
      <c r="N149" s="303">
        <v>554.4</v>
      </c>
      <c r="O149" s="318">
        <v>15973100</v>
      </c>
      <c r="P149" s="319">
        <v>-3.2443499488148675E-2</v>
      </c>
    </row>
    <row r="150" spans="1:16" ht="15">
      <c r="A150" s="276">
        <v>140</v>
      </c>
      <c r="B150" s="386" t="s">
        <v>113</v>
      </c>
      <c r="C150" s="551" t="s">
        <v>198</v>
      </c>
      <c r="D150" s="552">
        <v>44224</v>
      </c>
      <c r="E150" s="315">
        <v>175.05</v>
      </c>
      <c r="F150" s="315">
        <v>173.91666666666666</v>
      </c>
      <c r="G150" s="316">
        <v>171.63333333333333</v>
      </c>
      <c r="H150" s="316">
        <v>168.21666666666667</v>
      </c>
      <c r="I150" s="316">
        <v>165.93333333333334</v>
      </c>
      <c r="J150" s="316">
        <v>177.33333333333331</v>
      </c>
      <c r="K150" s="316">
        <v>179.61666666666667</v>
      </c>
      <c r="L150" s="316">
        <v>183.0333333333333</v>
      </c>
      <c r="M150" s="303">
        <v>176.2</v>
      </c>
      <c r="N150" s="303">
        <v>170.5</v>
      </c>
      <c r="O150" s="318">
        <v>79645200</v>
      </c>
      <c r="P150" s="319">
        <v>8.2411113727336952E-3</v>
      </c>
    </row>
    <row r="151" spans="1:16" ht="15">
      <c r="A151" s="276">
        <v>141</v>
      </c>
      <c r="B151" s="386" t="s">
        <v>64</v>
      </c>
      <c r="C151" s="551" t="s">
        <v>199</v>
      </c>
      <c r="D151" s="552">
        <v>44224</v>
      </c>
      <c r="E151" s="315">
        <v>913</v>
      </c>
      <c r="F151" s="315">
        <v>907.35</v>
      </c>
      <c r="G151" s="316">
        <v>899.7</v>
      </c>
      <c r="H151" s="316">
        <v>886.4</v>
      </c>
      <c r="I151" s="316">
        <v>878.75</v>
      </c>
      <c r="J151" s="316">
        <v>920.65000000000009</v>
      </c>
      <c r="K151" s="316">
        <v>928.3</v>
      </c>
      <c r="L151" s="316">
        <v>941.60000000000014</v>
      </c>
      <c r="M151" s="303">
        <v>915</v>
      </c>
      <c r="N151" s="303">
        <v>894.05</v>
      </c>
      <c r="O151" s="318">
        <v>2404000</v>
      </c>
      <c r="P151" s="319">
        <v>5.4848617814831066E-2</v>
      </c>
    </row>
    <row r="152" spans="1:16" ht="15">
      <c r="A152" s="276">
        <v>142</v>
      </c>
      <c r="B152" s="386" t="s">
        <v>107</v>
      </c>
      <c r="C152" s="551" t="s">
        <v>200</v>
      </c>
      <c r="D152" s="552">
        <v>44224</v>
      </c>
      <c r="E152" s="315">
        <v>431.1</v>
      </c>
      <c r="F152" s="315">
        <v>432.34999999999997</v>
      </c>
      <c r="G152" s="316">
        <v>426.29999999999995</v>
      </c>
      <c r="H152" s="316">
        <v>421.5</v>
      </c>
      <c r="I152" s="316">
        <v>415.45</v>
      </c>
      <c r="J152" s="316">
        <v>437.14999999999992</v>
      </c>
      <c r="K152" s="316">
        <v>443.2</v>
      </c>
      <c r="L152" s="316">
        <v>447.99999999999989</v>
      </c>
      <c r="M152" s="303">
        <v>438.4</v>
      </c>
      <c r="N152" s="303">
        <v>427.55</v>
      </c>
      <c r="O152" s="318">
        <v>34246400</v>
      </c>
      <c r="P152" s="319">
        <v>-4.4720164241720969E-2</v>
      </c>
    </row>
    <row r="153" spans="1:16" ht="15">
      <c r="A153" s="276">
        <v>143</v>
      </c>
      <c r="B153" s="386" t="s">
        <v>89</v>
      </c>
      <c r="C153" s="551" t="s">
        <v>202</v>
      </c>
      <c r="D153" s="552">
        <v>44224</v>
      </c>
      <c r="E153" s="315">
        <v>225.6</v>
      </c>
      <c r="F153" s="315">
        <v>224.48333333333335</v>
      </c>
      <c r="G153" s="316">
        <v>221.3666666666667</v>
      </c>
      <c r="H153" s="316">
        <v>217.13333333333335</v>
      </c>
      <c r="I153" s="316">
        <v>214.01666666666671</v>
      </c>
      <c r="J153" s="316">
        <v>228.7166666666667</v>
      </c>
      <c r="K153" s="316">
        <v>231.83333333333337</v>
      </c>
      <c r="L153" s="316">
        <v>236.06666666666669</v>
      </c>
      <c r="M153" s="303">
        <v>227.6</v>
      </c>
      <c r="N153" s="303">
        <v>220.25</v>
      </c>
      <c r="O153" s="318">
        <v>28344000</v>
      </c>
      <c r="P153" s="319">
        <v>-4.5077824944410753E-2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44216</v>
      </c>
    </row>
    <row r="7" spans="1:15">
      <c r="A7"/>
    </row>
    <row r="8" spans="1:15" ht="28.5" customHeight="1">
      <c r="A8" s="583" t="s">
        <v>16</v>
      </c>
      <c r="B8" s="584" t="s">
        <v>18</v>
      </c>
      <c r="C8" s="582" t="s">
        <v>19</v>
      </c>
      <c r="D8" s="582" t="s">
        <v>20</v>
      </c>
      <c r="E8" s="582" t="s">
        <v>21</v>
      </c>
      <c r="F8" s="582"/>
      <c r="G8" s="582"/>
      <c r="H8" s="582" t="s">
        <v>22</v>
      </c>
      <c r="I8" s="582"/>
      <c r="J8" s="582"/>
      <c r="K8" s="273"/>
      <c r="L8" s="281"/>
      <c r="M8" s="281"/>
    </row>
    <row r="9" spans="1:15" ht="36" customHeight="1">
      <c r="A9" s="578"/>
      <c r="B9" s="580"/>
      <c r="C9" s="585" t="s">
        <v>23</v>
      </c>
      <c r="D9" s="58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14521.15</v>
      </c>
      <c r="D10" s="302">
        <v>14472.683333333332</v>
      </c>
      <c r="E10" s="302">
        <v>14399.316666666666</v>
      </c>
      <c r="F10" s="302">
        <v>14277.483333333334</v>
      </c>
      <c r="G10" s="302">
        <v>14204.116666666667</v>
      </c>
      <c r="H10" s="302">
        <v>14594.516666666665</v>
      </c>
      <c r="I10" s="302">
        <v>14667.88333333333</v>
      </c>
      <c r="J10" s="302">
        <v>14789.716666666664</v>
      </c>
      <c r="K10" s="301">
        <v>14546.05</v>
      </c>
      <c r="L10" s="301">
        <v>14350.85</v>
      </c>
      <c r="M10" s="306"/>
    </row>
    <row r="11" spans="1:15">
      <c r="A11" s="300">
        <v>2</v>
      </c>
      <c r="B11" s="276" t="s">
        <v>220</v>
      </c>
      <c r="C11" s="303">
        <v>32424.85</v>
      </c>
      <c r="D11" s="278">
        <v>32251.25</v>
      </c>
      <c r="E11" s="278">
        <v>32037.55</v>
      </c>
      <c r="F11" s="278">
        <v>31650.25</v>
      </c>
      <c r="G11" s="278">
        <v>31436.55</v>
      </c>
      <c r="H11" s="278">
        <v>32638.55</v>
      </c>
      <c r="I11" s="278">
        <v>32852.25</v>
      </c>
      <c r="J11" s="278">
        <v>33239.550000000003</v>
      </c>
      <c r="K11" s="303">
        <v>32464.95</v>
      </c>
      <c r="L11" s="303">
        <v>31863.95</v>
      </c>
      <c r="M11" s="306"/>
    </row>
    <row r="12" spans="1:15">
      <c r="A12" s="300">
        <v>3</v>
      </c>
      <c r="B12" s="284" t="s">
        <v>221</v>
      </c>
      <c r="C12" s="303">
        <v>1708</v>
      </c>
      <c r="D12" s="278">
        <v>1702.3333333333333</v>
      </c>
      <c r="E12" s="278">
        <v>1693.8166666666666</v>
      </c>
      <c r="F12" s="278">
        <v>1679.6333333333334</v>
      </c>
      <c r="G12" s="278">
        <v>1671.1166666666668</v>
      </c>
      <c r="H12" s="278">
        <v>1716.5166666666664</v>
      </c>
      <c r="I12" s="278">
        <v>1725.0333333333333</v>
      </c>
      <c r="J12" s="278">
        <v>1739.2166666666662</v>
      </c>
      <c r="K12" s="303">
        <v>1710.85</v>
      </c>
      <c r="L12" s="303">
        <v>1688.15</v>
      </c>
      <c r="M12" s="306"/>
    </row>
    <row r="13" spans="1:15">
      <c r="A13" s="300">
        <v>4</v>
      </c>
      <c r="B13" s="276" t="s">
        <v>222</v>
      </c>
      <c r="C13" s="303">
        <v>3912.85</v>
      </c>
      <c r="D13" s="278">
        <v>3897.0166666666664</v>
      </c>
      <c r="E13" s="278">
        <v>3874.083333333333</v>
      </c>
      <c r="F13" s="278">
        <v>3835.3166666666666</v>
      </c>
      <c r="G13" s="278">
        <v>3812.3833333333332</v>
      </c>
      <c r="H13" s="278">
        <v>3935.7833333333328</v>
      </c>
      <c r="I13" s="278">
        <v>3958.7166666666662</v>
      </c>
      <c r="J13" s="278">
        <v>3997.4833333333327</v>
      </c>
      <c r="K13" s="303">
        <v>3919.95</v>
      </c>
      <c r="L13" s="303">
        <v>3858.25</v>
      </c>
      <c r="M13" s="306"/>
    </row>
    <row r="14" spans="1:15">
      <c r="A14" s="300">
        <v>5</v>
      </c>
      <c r="B14" s="276" t="s">
        <v>223</v>
      </c>
      <c r="C14" s="303">
        <v>26043.5</v>
      </c>
      <c r="D14" s="278">
        <v>26094.95</v>
      </c>
      <c r="E14" s="278">
        <v>25935.850000000002</v>
      </c>
      <c r="F14" s="278">
        <v>25828.2</v>
      </c>
      <c r="G14" s="278">
        <v>25669.100000000002</v>
      </c>
      <c r="H14" s="278">
        <v>26202.600000000002</v>
      </c>
      <c r="I14" s="278">
        <v>26361.7</v>
      </c>
      <c r="J14" s="278">
        <v>26469.350000000002</v>
      </c>
      <c r="K14" s="303">
        <v>26254.05</v>
      </c>
      <c r="L14" s="303">
        <v>25987.3</v>
      </c>
      <c r="M14" s="306"/>
    </row>
    <row r="15" spans="1:15">
      <c r="A15" s="300">
        <v>6</v>
      </c>
      <c r="B15" s="276" t="s">
        <v>224</v>
      </c>
      <c r="C15" s="303">
        <v>2964.9</v>
      </c>
      <c r="D15" s="278">
        <v>2955.0333333333333</v>
      </c>
      <c r="E15" s="278">
        <v>2941.1166666666668</v>
      </c>
      <c r="F15" s="278">
        <v>2917.3333333333335</v>
      </c>
      <c r="G15" s="278">
        <v>2903.416666666667</v>
      </c>
      <c r="H15" s="278">
        <v>2978.8166666666666</v>
      </c>
      <c r="I15" s="278">
        <v>2992.7333333333336</v>
      </c>
      <c r="J15" s="278">
        <v>3016.5166666666664</v>
      </c>
      <c r="K15" s="303">
        <v>2968.95</v>
      </c>
      <c r="L15" s="303">
        <v>2931.25</v>
      </c>
      <c r="M15" s="306"/>
    </row>
    <row r="16" spans="1:15">
      <c r="A16" s="300">
        <v>7</v>
      </c>
      <c r="B16" s="276" t="s">
        <v>225</v>
      </c>
      <c r="C16" s="303">
        <v>6347.3</v>
      </c>
      <c r="D16" s="278">
        <v>6305.6166666666677</v>
      </c>
      <c r="E16" s="278">
        <v>6249.383333333335</v>
      </c>
      <c r="F16" s="278">
        <v>6151.4666666666672</v>
      </c>
      <c r="G16" s="278">
        <v>6095.2333333333345</v>
      </c>
      <c r="H16" s="278">
        <v>6403.5333333333356</v>
      </c>
      <c r="I16" s="278">
        <v>6459.7666666666673</v>
      </c>
      <c r="J16" s="278">
        <v>6557.6833333333361</v>
      </c>
      <c r="K16" s="303">
        <v>6361.85</v>
      </c>
      <c r="L16" s="303">
        <v>6207.7</v>
      </c>
      <c r="M16" s="306"/>
    </row>
    <row r="17" spans="1:13">
      <c r="A17" s="300">
        <v>8</v>
      </c>
      <c r="B17" s="276" t="s">
        <v>38</v>
      </c>
      <c r="C17" s="276">
        <v>1712.4</v>
      </c>
      <c r="D17" s="278">
        <v>1707.7666666666667</v>
      </c>
      <c r="E17" s="278">
        <v>1694.6333333333332</v>
      </c>
      <c r="F17" s="278">
        <v>1676.8666666666666</v>
      </c>
      <c r="G17" s="278">
        <v>1663.7333333333331</v>
      </c>
      <c r="H17" s="278">
        <v>1725.5333333333333</v>
      </c>
      <c r="I17" s="278">
        <v>1738.666666666667</v>
      </c>
      <c r="J17" s="278">
        <v>1756.4333333333334</v>
      </c>
      <c r="K17" s="276">
        <v>1720.9</v>
      </c>
      <c r="L17" s="276">
        <v>1690</v>
      </c>
      <c r="M17" s="276">
        <v>10.62139</v>
      </c>
    </row>
    <row r="18" spans="1:13">
      <c r="A18" s="300">
        <v>9</v>
      </c>
      <c r="B18" s="276" t="s">
        <v>226</v>
      </c>
      <c r="C18" s="276">
        <v>899.35</v>
      </c>
      <c r="D18" s="278">
        <v>900.93333333333339</v>
      </c>
      <c r="E18" s="278">
        <v>892.41666666666674</v>
      </c>
      <c r="F18" s="278">
        <v>885.48333333333335</v>
      </c>
      <c r="G18" s="278">
        <v>876.9666666666667</v>
      </c>
      <c r="H18" s="278">
        <v>907.86666666666679</v>
      </c>
      <c r="I18" s="278">
        <v>916.38333333333344</v>
      </c>
      <c r="J18" s="278">
        <v>923.31666666666683</v>
      </c>
      <c r="K18" s="276">
        <v>909.45</v>
      </c>
      <c r="L18" s="276">
        <v>894</v>
      </c>
      <c r="M18" s="276">
        <v>13.48639</v>
      </c>
    </row>
    <row r="19" spans="1:13">
      <c r="A19" s="300">
        <v>10</v>
      </c>
      <c r="B19" s="276" t="s">
        <v>802</v>
      </c>
      <c r="C19" s="276">
        <v>1235.2</v>
      </c>
      <c r="D19" s="278">
        <v>1232.55</v>
      </c>
      <c r="E19" s="278">
        <v>1223.0999999999999</v>
      </c>
      <c r="F19" s="278">
        <v>1211</v>
      </c>
      <c r="G19" s="278">
        <v>1201.55</v>
      </c>
      <c r="H19" s="278">
        <v>1244.6499999999999</v>
      </c>
      <c r="I19" s="278">
        <v>1254.1000000000001</v>
      </c>
      <c r="J19" s="278">
        <v>1266.1999999999998</v>
      </c>
      <c r="K19" s="276">
        <v>1242</v>
      </c>
      <c r="L19" s="276">
        <v>1220.45</v>
      </c>
      <c r="M19" s="276">
        <v>2.8353899999999999</v>
      </c>
    </row>
    <row r="20" spans="1:13">
      <c r="A20" s="300">
        <v>11</v>
      </c>
      <c r="B20" s="276" t="s">
        <v>295</v>
      </c>
      <c r="C20" s="276">
        <v>14601.7</v>
      </c>
      <c r="D20" s="278">
        <v>14697.233333333332</v>
      </c>
      <c r="E20" s="278">
        <v>14472.466666666664</v>
      </c>
      <c r="F20" s="278">
        <v>14343.233333333332</v>
      </c>
      <c r="G20" s="278">
        <v>14118.466666666664</v>
      </c>
      <c r="H20" s="278">
        <v>14826.466666666664</v>
      </c>
      <c r="I20" s="278">
        <v>15051.23333333333</v>
      </c>
      <c r="J20" s="278">
        <v>15180.466666666664</v>
      </c>
      <c r="K20" s="276">
        <v>14922</v>
      </c>
      <c r="L20" s="276">
        <v>14568</v>
      </c>
      <c r="M20" s="276">
        <v>0.27877999999999997</v>
      </c>
    </row>
    <row r="21" spans="1:13">
      <c r="A21" s="300">
        <v>12</v>
      </c>
      <c r="B21" s="276" t="s">
        <v>40</v>
      </c>
      <c r="C21" s="276">
        <v>530.1</v>
      </c>
      <c r="D21" s="278">
        <v>524.79999999999995</v>
      </c>
      <c r="E21" s="278">
        <v>517.59999999999991</v>
      </c>
      <c r="F21" s="278">
        <v>505.09999999999991</v>
      </c>
      <c r="G21" s="278">
        <v>497.89999999999986</v>
      </c>
      <c r="H21" s="278">
        <v>537.29999999999995</v>
      </c>
      <c r="I21" s="278">
        <v>544.5</v>
      </c>
      <c r="J21" s="278">
        <v>557</v>
      </c>
      <c r="K21" s="276">
        <v>532</v>
      </c>
      <c r="L21" s="276">
        <v>512.29999999999995</v>
      </c>
      <c r="M21" s="276">
        <v>41.81185</v>
      </c>
    </row>
    <row r="22" spans="1:13">
      <c r="A22" s="300">
        <v>13</v>
      </c>
      <c r="B22" s="276" t="s">
        <v>297</v>
      </c>
      <c r="C22" s="276">
        <v>992.85</v>
      </c>
      <c r="D22" s="278">
        <v>985.51666666666677</v>
      </c>
      <c r="E22" s="278">
        <v>973.83333333333348</v>
      </c>
      <c r="F22" s="278">
        <v>954.81666666666672</v>
      </c>
      <c r="G22" s="278">
        <v>943.13333333333344</v>
      </c>
      <c r="H22" s="278">
        <v>1004.5333333333335</v>
      </c>
      <c r="I22" s="278">
        <v>1016.2166666666667</v>
      </c>
      <c r="J22" s="278">
        <v>1035.2333333333336</v>
      </c>
      <c r="K22" s="276">
        <v>997.2</v>
      </c>
      <c r="L22" s="276">
        <v>966.5</v>
      </c>
      <c r="M22" s="276">
        <v>8.4909499999999998</v>
      </c>
    </row>
    <row r="23" spans="1:13">
      <c r="A23" s="300">
        <v>14</v>
      </c>
      <c r="B23" s="276" t="s">
        <v>41</v>
      </c>
      <c r="C23" s="276">
        <v>532.79999999999995</v>
      </c>
      <c r="D23" s="278">
        <v>527.93333333333328</v>
      </c>
      <c r="E23" s="278">
        <v>520.86666666666656</v>
      </c>
      <c r="F23" s="278">
        <v>508.93333333333328</v>
      </c>
      <c r="G23" s="278">
        <v>501.86666666666656</v>
      </c>
      <c r="H23" s="278">
        <v>539.86666666666656</v>
      </c>
      <c r="I23" s="278">
        <v>546.93333333333339</v>
      </c>
      <c r="J23" s="278">
        <v>558.86666666666656</v>
      </c>
      <c r="K23" s="276">
        <v>535</v>
      </c>
      <c r="L23" s="276">
        <v>516</v>
      </c>
      <c r="M23" s="276">
        <v>66.949070000000006</v>
      </c>
    </row>
    <row r="24" spans="1:13">
      <c r="A24" s="300">
        <v>15</v>
      </c>
      <c r="B24" s="276" t="s">
        <v>3749</v>
      </c>
      <c r="C24" s="276">
        <v>358.7</v>
      </c>
      <c r="D24" s="278">
        <v>356.2833333333333</v>
      </c>
      <c r="E24" s="278">
        <v>351.71666666666658</v>
      </c>
      <c r="F24" s="278">
        <v>344.73333333333329</v>
      </c>
      <c r="G24" s="278">
        <v>340.16666666666657</v>
      </c>
      <c r="H24" s="278">
        <v>363.26666666666659</v>
      </c>
      <c r="I24" s="278">
        <v>367.83333333333331</v>
      </c>
      <c r="J24" s="278">
        <v>374.81666666666661</v>
      </c>
      <c r="K24" s="276">
        <v>360.85</v>
      </c>
      <c r="L24" s="276">
        <v>349.3</v>
      </c>
      <c r="M24" s="276">
        <v>9.0352700000000006</v>
      </c>
    </row>
    <row r="25" spans="1:13">
      <c r="A25" s="300">
        <v>16</v>
      </c>
      <c r="B25" s="276" t="s">
        <v>298</v>
      </c>
      <c r="C25" s="276">
        <v>418.1</v>
      </c>
      <c r="D25" s="278">
        <v>415.83333333333331</v>
      </c>
      <c r="E25" s="278">
        <v>408.26666666666665</v>
      </c>
      <c r="F25" s="278">
        <v>398.43333333333334</v>
      </c>
      <c r="G25" s="278">
        <v>390.86666666666667</v>
      </c>
      <c r="H25" s="278">
        <v>425.66666666666663</v>
      </c>
      <c r="I25" s="278">
        <v>433.23333333333335</v>
      </c>
      <c r="J25" s="278">
        <v>443.06666666666661</v>
      </c>
      <c r="K25" s="276">
        <v>423.4</v>
      </c>
      <c r="L25" s="276">
        <v>406</v>
      </c>
      <c r="M25" s="276">
        <v>4.3540700000000001</v>
      </c>
    </row>
    <row r="26" spans="1:13">
      <c r="A26" s="300">
        <v>17</v>
      </c>
      <c r="B26" s="276" t="s">
        <v>227</v>
      </c>
      <c r="C26" s="276">
        <v>91.4</v>
      </c>
      <c r="D26" s="278">
        <v>91.2</v>
      </c>
      <c r="E26" s="278">
        <v>90.25</v>
      </c>
      <c r="F26" s="278">
        <v>89.1</v>
      </c>
      <c r="G26" s="278">
        <v>88.149999999999991</v>
      </c>
      <c r="H26" s="278">
        <v>92.350000000000009</v>
      </c>
      <c r="I26" s="278">
        <v>93.300000000000026</v>
      </c>
      <c r="J26" s="278">
        <v>94.450000000000017</v>
      </c>
      <c r="K26" s="276">
        <v>92.15</v>
      </c>
      <c r="L26" s="276">
        <v>90.05</v>
      </c>
      <c r="M26" s="276">
        <v>21.76961</v>
      </c>
    </row>
    <row r="27" spans="1:13">
      <c r="A27" s="300">
        <v>18</v>
      </c>
      <c r="B27" s="276" t="s">
        <v>228</v>
      </c>
      <c r="C27" s="276">
        <v>174.05</v>
      </c>
      <c r="D27" s="278">
        <v>173.5</v>
      </c>
      <c r="E27" s="278">
        <v>171.1</v>
      </c>
      <c r="F27" s="278">
        <v>168.15</v>
      </c>
      <c r="G27" s="278">
        <v>165.75</v>
      </c>
      <c r="H27" s="278">
        <v>176.45</v>
      </c>
      <c r="I27" s="278">
        <v>178.84999999999997</v>
      </c>
      <c r="J27" s="278">
        <v>181.79999999999998</v>
      </c>
      <c r="K27" s="276">
        <v>175.9</v>
      </c>
      <c r="L27" s="276">
        <v>170.55</v>
      </c>
      <c r="M27" s="276">
        <v>20.329699999999999</v>
      </c>
    </row>
    <row r="28" spans="1:13">
      <c r="A28" s="300">
        <v>19</v>
      </c>
      <c r="B28" s="276" t="s">
        <v>229</v>
      </c>
      <c r="C28" s="276">
        <v>1796.3</v>
      </c>
      <c r="D28" s="278">
        <v>1787.0333333333335</v>
      </c>
      <c r="E28" s="278">
        <v>1757.2666666666671</v>
      </c>
      <c r="F28" s="278">
        <v>1718.2333333333336</v>
      </c>
      <c r="G28" s="278">
        <v>1688.4666666666672</v>
      </c>
      <c r="H28" s="278">
        <v>1826.0666666666671</v>
      </c>
      <c r="I28" s="278">
        <v>1855.8333333333335</v>
      </c>
      <c r="J28" s="278">
        <v>1894.866666666667</v>
      </c>
      <c r="K28" s="276">
        <v>1816.8</v>
      </c>
      <c r="L28" s="276">
        <v>1748</v>
      </c>
      <c r="M28" s="276">
        <v>0.88192999999999999</v>
      </c>
    </row>
    <row r="29" spans="1:13">
      <c r="A29" s="300">
        <v>20</v>
      </c>
      <c r="B29" s="276" t="s">
        <v>302</v>
      </c>
      <c r="C29" s="276">
        <v>1030.7</v>
      </c>
      <c r="D29" s="278">
        <v>1049.7833333333333</v>
      </c>
      <c r="E29" s="278">
        <v>1007.5666666666666</v>
      </c>
      <c r="F29" s="278">
        <v>984.43333333333339</v>
      </c>
      <c r="G29" s="278">
        <v>942.2166666666667</v>
      </c>
      <c r="H29" s="278">
        <v>1072.9166666666665</v>
      </c>
      <c r="I29" s="278">
        <v>1115.1333333333332</v>
      </c>
      <c r="J29" s="278">
        <v>1138.2666666666664</v>
      </c>
      <c r="K29" s="276">
        <v>1092</v>
      </c>
      <c r="L29" s="276">
        <v>1026.6500000000001</v>
      </c>
      <c r="M29" s="276">
        <v>6.9370099999999999</v>
      </c>
    </row>
    <row r="30" spans="1:13">
      <c r="A30" s="300">
        <v>21</v>
      </c>
      <c r="B30" s="276" t="s">
        <v>230</v>
      </c>
      <c r="C30" s="276">
        <v>3052.85</v>
      </c>
      <c r="D30" s="278">
        <v>3053.1833333333329</v>
      </c>
      <c r="E30" s="278">
        <v>3022.3666666666659</v>
      </c>
      <c r="F30" s="278">
        <v>2991.8833333333328</v>
      </c>
      <c r="G30" s="278">
        <v>2961.0666666666657</v>
      </c>
      <c r="H30" s="278">
        <v>3083.6666666666661</v>
      </c>
      <c r="I30" s="278">
        <v>3114.4833333333327</v>
      </c>
      <c r="J30" s="278">
        <v>3144.9666666666662</v>
      </c>
      <c r="K30" s="276">
        <v>3084</v>
      </c>
      <c r="L30" s="276">
        <v>3022.7</v>
      </c>
      <c r="M30" s="276">
        <v>1.8194699999999999</v>
      </c>
    </row>
    <row r="31" spans="1:13">
      <c r="A31" s="300">
        <v>22</v>
      </c>
      <c r="B31" s="276" t="s">
        <v>45</v>
      </c>
      <c r="C31" s="276">
        <v>992.75</v>
      </c>
      <c r="D31" s="278">
        <v>986.13333333333321</v>
      </c>
      <c r="E31" s="278">
        <v>976.6666666666664</v>
      </c>
      <c r="F31" s="278">
        <v>960.58333333333314</v>
      </c>
      <c r="G31" s="278">
        <v>951.11666666666633</v>
      </c>
      <c r="H31" s="278">
        <v>1002.2166666666665</v>
      </c>
      <c r="I31" s="278">
        <v>1011.6833333333332</v>
      </c>
      <c r="J31" s="278">
        <v>1027.7666666666664</v>
      </c>
      <c r="K31" s="276">
        <v>995.6</v>
      </c>
      <c r="L31" s="276">
        <v>970.05</v>
      </c>
      <c r="M31" s="276">
        <v>5.8957499999999996</v>
      </c>
    </row>
    <row r="32" spans="1:13">
      <c r="A32" s="300">
        <v>23</v>
      </c>
      <c r="B32" s="276" t="s">
        <v>46</v>
      </c>
      <c r="C32" s="276">
        <v>261.95</v>
      </c>
      <c r="D32" s="278">
        <v>260.34999999999997</v>
      </c>
      <c r="E32" s="278">
        <v>257.89999999999992</v>
      </c>
      <c r="F32" s="278">
        <v>253.84999999999997</v>
      </c>
      <c r="G32" s="278">
        <v>251.39999999999992</v>
      </c>
      <c r="H32" s="278">
        <v>264.39999999999992</v>
      </c>
      <c r="I32" s="278">
        <v>266.84999999999997</v>
      </c>
      <c r="J32" s="278">
        <v>270.89999999999992</v>
      </c>
      <c r="K32" s="276">
        <v>262.8</v>
      </c>
      <c r="L32" s="276">
        <v>256.3</v>
      </c>
      <c r="M32" s="276">
        <v>36.851140000000001</v>
      </c>
    </row>
    <row r="33" spans="1:13">
      <c r="A33" s="300">
        <v>24</v>
      </c>
      <c r="B33" s="276" t="s">
        <v>47</v>
      </c>
      <c r="C33" s="276">
        <v>2645.5</v>
      </c>
      <c r="D33" s="278">
        <v>2628.1666666666665</v>
      </c>
      <c r="E33" s="278">
        <v>2597.333333333333</v>
      </c>
      <c r="F33" s="278">
        <v>2549.1666666666665</v>
      </c>
      <c r="G33" s="278">
        <v>2518.333333333333</v>
      </c>
      <c r="H33" s="278">
        <v>2676.333333333333</v>
      </c>
      <c r="I33" s="278">
        <v>2707.1666666666661</v>
      </c>
      <c r="J33" s="278">
        <v>2755.333333333333</v>
      </c>
      <c r="K33" s="276">
        <v>2659</v>
      </c>
      <c r="L33" s="276">
        <v>2580</v>
      </c>
      <c r="M33" s="276">
        <v>12.02289</v>
      </c>
    </row>
    <row r="34" spans="1:13">
      <c r="A34" s="300">
        <v>25</v>
      </c>
      <c r="B34" s="276" t="s">
        <v>48</v>
      </c>
      <c r="C34" s="276">
        <v>189.35</v>
      </c>
      <c r="D34" s="278">
        <v>186.6</v>
      </c>
      <c r="E34" s="278">
        <v>182.45</v>
      </c>
      <c r="F34" s="278">
        <v>175.54999999999998</v>
      </c>
      <c r="G34" s="278">
        <v>171.39999999999998</v>
      </c>
      <c r="H34" s="278">
        <v>193.5</v>
      </c>
      <c r="I34" s="278">
        <v>197.65000000000003</v>
      </c>
      <c r="J34" s="278">
        <v>204.55</v>
      </c>
      <c r="K34" s="276">
        <v>190.75</v>
      </c>
      <c r="L34" s="276">
        <v>179.7</v>
      </c>
      <c r="M34" s="276">
        <v>92.583119999999994</v>
      </c>
    </row>
    <row r="35" spans="1:13">
      <c r="A35" s="300">
        <v>26</v>
      </c>
      <c r="B35" s="276" t="s">
        <v>49</v>
      </c>
      <c r="C35" s="276">
        <v>118.65</v>
      </c>
      <c r="D35" s="278">
        <v>118.01666666666667</v>
      </c>
      <c r="E35" s="278">
        <v>116.33333333333333</v>
      </c>
      <c r="F35" s="278">
        <v>114.01666666666667</v>
      </c>
      <c r="G35" s="278">
        <v>112.33333333333333</v>
      </c>
      <c r="H35" s="278">
        <v>120.33333333333333</v>
      </c>
      <c r="I35" s="278">
        <v>122.01666666666667</v>
      </c>
      <c r="J35" s="278">
        <v>124.33333333333333</v>
      </c>
      <c r="K35" s="276">
        <v>119.7</v>
      </c>
      <c r="L35" s="276">
        <v>115.7</v>
      </c>
      <c r="M35" s="276">
        <v>279.58132000000001</v>
      </c>
    </row>
    <row r="36" spans="1:13">
      <c r="A36" s="300">
        <v>27</v>
      </c>
      <c r="B36" s="276" t="s">
        <v>51</v>
      </c>
      <c r="C36" s="276">
        <v>2645.05</v>
      </c>
      <c r="D36" s="278">
        <v>2637.2166666666667</v>
      </c>
      <c r="E36" s="278">
        <v>2597.8333333333335</v>
      </c>
      <c r="F36" s="278">
        <v>2550.6166666666668</v>
      </c>
      <c r="G36" s="278">
        <v>2511.2333333333336</v>
      </c>
      <c r="H36" s="278">
        <v>2684.4333333333334</v>
      </c>
      <c r="I36" s="278">
        <v>2723.8166666666666</v>
      </c>
      <c r="J36" s="278">
        <v>2771.0333333333333</v>
      </c>
      <c r="K36" s="276">
        <v>2676.6</v>
      </c>
      <c r="L36" s="276">
        <v>2590</v>
      </c>
      <c r="M36" s="276">
        <v>25.586929999999999</v>
      </c>
    </row>
    <row r="37" spans="1:13">
      <c r="A37" s="300">
        <v>28</v>
      </c>
      <c r="B37" s="276" t="s">
        <v>53</v>
      </c>
      <c r="C37" s="276">
        <v>924.25</v>
      </c>
      <c r="D37" s="278">
        <v>924.61666666666679</v>
      </c>
      <c r="E37" s="278">
        <v>917.8333333333336</v>
      </c>
      <c r="F37" s="278">
        <v>911.41666666666686</v>
      </c>
      <c r="G37" s="278">
        <v>904.63333333333367</v>
      </c>
      <c r="H37" s="278">
        <v>931.03333333333353</v>
      </c>
      <c r="I37" s="278">
        <v>937.81666666666683</v>
      </c>
      <c r="J37" s="278">
        <v>944.23333333333346</v>
      </c>
      <c r="K37" s="276">
        <v>931.4</v>
      </c>
      <c r="L37" s="276">
        <v>918.2</v>
      </c>
      <c r="M37" s="276">
        <v>14.08821</v>
      </c>
    </row>
    <row r="38" spans="1:13">
      <c r="A38" s="300">
        <v>29</v>
      </c>
      <c r="B38" s="276" t="s">
        <v>231</v>
      </c>
      <c r="C38" s="276">
        <v>2778.4</v>
      </c>
      <c r="D38" s="278">
        <v>2782.3333333333335</v>
      </c>
      <c r="E38" s="278">
        <v>2746.0666666666671</v>
      </c>
      <c r="F38" s="278">
        <v>2713.7333333333336</v>
      </c>
      <c r="G38" s="278">
        <v>2677.4666666666672</v>
      </c>
      <c r="H38" s="278">
        <v>2814.666666666667</v>
      </c>
      <c r="I38" s="278">
        <v>2850.9333333333334</v>
      </c>
      <c r="J38" s="278">
        <v>2883.2666666666669</v>
      </c>
      <c r="K38" s="276">
        <v>2818.6</v>
      </c>
      <c r="L38" s="276">
        <v>2750</v>
      </c>
      <c r="M38" s="276">
        <v>3.1783299999999999</v>
      </c>
    </row>
    <row r="39" spans="1:13">
      <c r="A39" s="300">
        <v>30</v>
      </c>
      <c r="B39" s="276" t="s">
        <v>55</v>
      </c>
      <c r="C39" s="276">
        <v>668.75</v>
      </c>
      <c r="D39" s="278">
        <v>666.81666666666672</v>
      </c>
      <c r="E39" s="278">
        <v>661.68333333333339</v>
      </c>
      <c r="F39" s="278">
        <v>654.61666666666667</v>
      </c>
      <c r="G39" s="278">
        <v>649.48333333333335</v>
      </c>
      <c r="H39" s="278">
        <v>673.88333333333344</v>
      </c>
      <c r="I39" s="278">
        <v>679.01666666666688</v>
      </c>
      <c r="J39" s="278">
        <v>686.08333333333348</v>
      </c>
      <c r="K39" s="276">
        <v>671.95</v>
      </c>
      <c r="L39" s="276">
        <v>659.75</v>
      </c>
      <c r="M39" s="276">
        <v>90.10539</v>
      </c>
    </row>
    <row r="40" spans="1:13">
      <c r="A40" s="300">
        <v>31</v>
      </c>
      <c r="B40" s="276" t="s">
        <v>56</v>
      </c>
      <c r="C40" s="276">
        <v>3641</v>
      </c>
      <c r="D40" s="278">
        <v>3622.0333333333333</v>
      </c>
      <c r="E40" s="278">
        <v>3580.0666666666666</v>
      </c>
      <c r="F40" s="278">
        <v>3519.1333333333332</v>
      </c>
      <c r="G40" s="278">
        <v>3477.1666666666665</v>
      </c>
      <c r="H40" s="278">
        <v>3682.9666666666667</v>
      </c>
      <c r="I40" s="278">
        <v>3724.9333333333329</v>
      </c>
      <c r="J40" s="278">
        <v>3785.8666666666668</v>
      </c>
      <c r="K40" s="276">
        <v>3664</v>
      </c>
      <c r="L40" s="276">
        <v>3561.1</v>
      </c>
      <c r="M40" s="276">
        <v>5.8640999999999996</v>
      </c>
    </row>
    <row r="41" spans="1:13">
      <c r="A41" s="300">
        <v>32</v>
      </c>
      <c r="B41" s="276" t="s">
        <v>59</v>
      </c>
      <c r="C41" s="276">
        <v>4959.1499999999996</v>
      </c>
      <c r="D41" s="278">
        <v>4902.0333333333328</v>
      </c>
      <c r="E41" s="278">
        <v>4809.1166666666659</v>
      </c>
      <c r="F41" s="278">
        <v>4659.083333333333</v>
      </c>
      <c r="G41" s="278">
        <v>4566.1666666666661</v>
      </c>
      <c r="H41" s="278">
        <v>5052.0666666666657</v>
      </c>
      <c r="I41" s="278">
        <v>5144.9833333333336</v>
      </c>
      <c r="J41" s="278">
        <v>5295.0166666666655</v>
      </c>
      <c r="K41" s="276">
        <v>4994.95</v>
      </c>
      <c r="L41" s="276">
        <v>4752</v>
      </c>
      <c r="M41" s="276">
        <v>47.67465</v>
      </c>
    </row>
    <row r="42" spans="1:13">
      <c r="A42" s="300">
        <v>33</v>
      </c>
      <c r="B42" s="276" t="s">
        <v>58</v>
      </c>
      <c r="C42" s="276">
        <v>8924.15</v>
      </c>
      <c r="D42" s="278">
        <v>8767.3833333333332</v>
      </c>
      <c r="E42" s="278">
        <v>8556.7666666666664</v>
      </c>
      <c r="F42" s="278">
        <v>8189.3833333333332</v>
      </c>
      <c r="G42" s="278">
        <v>7978.7666666666664</v>
      </c>
      <c r="H42" s="278">
        <v>9134.7666666666664</v>
      </c>
      <c r="I42" s="278">
        <v>9345.3833333333314</v>
      </c>
      <c r="J42" s="278">
        <v>9712.7666666666664</v>
      </c>
      <c r="K42" s="276">
        <v>8978</v>
      </c>
      <c r="L42" s="276">
        <v>8400</v>
      </c>
      <c r="M42" s="276">
        <v>13.797180000000001</v>
      </c>
    </row>
    <row r="43" spans="1:13">
      <c r="A43" s="300">
        <v>34</v>
      </c>
      <c r="B43" s="276" t="s">
        <v>232</v>
      </c>
      <c r="C43" s="276">
        <v>3235.75</v>
      </c>
      <c r="D43" s="278">
        <v>3211.6166666666668</v>
      </c>
      <c r="E43" s="278">
        <v>3173.2333333333336</v>
      </c>
      <c r="F43" s="278">
        <v>3110.7166666666667</v>
      </c>
      <c r="G43" s="278">
        <v>3072.3333333333335</v>
      </c>
      <c r="H43" s="278">
        <v>3274.1333333333337</v>
      </c>
      <c r="I43" s="278">
        <v>3312.5166666666669</v>
      </c>
      <c r="J43" s="278">
        <v>3375.0333333333338</v>
      </c>
      <c r="K43" s="276">
        <v>3250</v>
      </c>
      <c r="L43" s="276">
        <v>3149.1</v>
      </c>
      <c r="M43" s="276">
        <v>0.75122</v>
      </c>
    </row>
    <row r="44" spans="1:13">
      <c r="A44" s="300">
        <v>35</v>
      </c>
      <c r="B44" s="276" t="s">
        <v>60</v>
      </c>
      <c r="C44" s="276">
        <v>1637.35</v>
      </c>
      <c r="D44" s="278">
        <v>1632.8999999999999</v>
      </c>
      <c r="E44" s="278">
        <v>1601.9999999999998</v>
      </c>
      <c r="F44" s="278">
        <v>1566.6499999999999</v>
      </c>
      <c r="G44" s="278">
        <v>1535.7499999999998</v>
      </c>
      <c r="H44" s="278">
        <v>1668.2499999999998</v>
      </c>
      <c r="I44" s="278">
        <v>1699.1499999999999</v>
      </c>
      <c r="J44" s="278">
        <v>1734.4999999999998</v>
      </c>
      <c r="K44" s="276">
        <v>1663.8</v>
      </c>
      <c r="L44" s="276">
        <v>1597.55</v>
      </c>
      <c r="M44" s="276">
        <v>5.2423299999999999</v>
      </c>
    </row>
    <row r="45" spans="1:13">
      <c r="A45" s="300">
        <v>36</v>
      </c>
      <c r="B45" s="276" t="s">
        <v>233</v>
      </c>
      <c r="C45" s="276">
        <v>362.3</v>
      </c>
      <c r="D45" s="278">
        <v>359.93333333333339</v>
      </c>
      <c r="E45" s="278">
        <v>355.46666666666681</v>
      </c>
      <c r="F45" s="278">
        <v>348.63333333333344</v>
      </c>
      <c r="G45" s="278">
        <v>344.16666666666686</v>
      </c>
      <c r="H45" s="278">
        <v>366.76666666666677</v>
      </c>
      <c r="I45" s="278">
        <v>371.23333333333335</v>
      </c>
      <c r="J45" s="278">
        <v>378.06666666666672</v>
      </c>
      <c r="K45" s="276">
        <v>364.4</v>
      </c>
      <c r="L45" s="276">
        <v>353.1</v>
      </c>
      <c r="M45" s="276">
        <v>141.06377000000001</v>
      </c>
    </row>
    <row r="46" spans="1:13">
      <c r="A46" s="300">
        <v>37</v>
      </c>
      <c r="B46" s="276" t="s">
        <v>61</v>
      </c>
      <c r="C46" s="276">
        <v>75.75</v>
      </c>
      <c r="D46" s="278">
        <v>74.966666666666654</v>
      </c>
      <c r="E46" s="278">
        <v>73.983333333333306</v>
      </c>
      <c r="F46" s="278">
        <v>72.216666666666654</v>
      </c>
      <c r="G46" s="278">
        <v>71.233333333333306</v>
      </c>
      <c r="H46" s="278">
        <v>76.733333333333306</v>
      </c>
      <c r="I46" s="278">
        <v>77.716666666666654</v>
      </c>
      <c r="J46" s="278">
        <v>79.483333333333306</v>
      </c>
      <c r="K46" s="276">
        <v>75.95</v>
      </c>
      <c r="L46" s="276">
        <v>73.2</v>
      </c>
      <c r="M46" s="276">
        <v>369.69600000000003</v>
      </c>
    </row>
    <row r="47" spans="1:13">
      <c r="A47" s="300">
        <v>38</v>
      </c>
      <c r="B47" s="276" t="s">
        <v>62</v>
      </c>
      <c r="C47" s="276">
        <v>53.25</v>
      </c>
      <c r="D47" s="278">
        <v>53.25</v>
      </c>
      <c r="E47" s="278">
        <v>52.35</v>
      </c>
      <c r="F47" s="278">
        <v>51.45</v>
      </c>
      <c r="G47" s="278">
        <v>50.550000000000004</v>
      </c>
      <c r="H47" s="278">
        <v>54.15</v>
      </c>
      <c r="I47" s="278">
        <v>55.050000000000004</v>
      </c>
      <c r="J47" s="278">
        <v>55.949999999999996</v>
      </c>
      <c r="K47" s="276">
        <v>54.15</v>
      </c>
      <c r="L47" s="276">
        <v>52.35</v>
      </c>
      <c r="M47" s="276">
        <v>41.326219999999999</v>
      </c>
    </row>
    <row r="48" spans="1:13">
      <c r="A48" s="300">
        <v>39</v>
      </c>
      <c r="B48" s="276" t="s">
        <v>63</v>
      </c>
      <c r="C48" s="276">
        <v>1614.4</v>
      </c>
      <c r="D48" s="278">
        <v>1605.6333333333332</v>
      </c>
      <c r="E48" s="278">
        <v>1591.2666666666664</v>
      </c>
      <c r="F48" s="278">
        <v>1568.1333333333332</v>
      </c>
      <c r="G48" s="278">
        <v>1553.7666666666664</v>
      </c>
      <c r="H48" s="278">
        <v>1628.7666666666664</v>
      </c>
      <c r="I48" s="278">
        <v>1643.1333333333332</v>
      </c>
      <c r="J48" s="278">
        <v>1666.2666666666664</v>
      </c>
      <c r="K48" s="276">
        <v>1620</v>
      </c>
      <c r="L48" s="276">
        <v>1582.5</v>
      </c>
      <c r="M48" s="276">
        <v>7.5193300000000001</v>
      </c>
    </row>
    <row r="49" spans="1:13">
      <c r="A49" s="300">
        <v>40</v>
      </c>
      <c r="B49" s="276" t="s">
        <v>66</v>
      </c>
      <c r="C49" s="276">
        <v>789.5</v>
      </c>
      <c r="D49" s="278">
        <v>786.69999999999993</v>
      </c>
      <c r="E49" s="278">
        <v>777.59999999999991</v>
      </c>
      <c r="F49" s="278">
        <v>765.69999999999993</v>
      </c>
      <c r="G49" s="278">
        <v>756.59999999999991</v>
      </c>
      <c r="H49" s="278">
        <v>798.59999999999991</v>
      </c>
      <c r="I49" s="278">
        <v>807.7</v>
      </c>
      <c r="J49" s="278">
        <v>819.59999999999991</v>
      </c>
      <c r="K49" s="276">
        <v>795.8</v>
      </c>
      <c r="L49" s="276">
        <v>774.8</v>
      </c>
      <c r="M49" s="276">
        <v>12.48067</v>
      </c>
    </row>
    <row r="50" spans="1:13">
      <c r="A50" s="300">
        <v>41</v>
      </c>
      <c r="B50" s="276" t="s">
        <v>65</v>
      </c>
      <c r="C50" s="276">
        <v>137.05000000000001</v>
      </c>
      <c r="D50" s="278">
        <v>136.45000000000002</v>
      </c>
      <c r="E50" s="278">
        <v>134.70000000000005</v>
      </c>
      <c r="F50" s="278">
        <v>132.35000000000002</v>
      </c>
      <c r="G50" s="278">
        <v>130.60000000000005</v>
      </c>
      <c r="H50" s="278">
        <v>138.80000000000004</v>
      </c>
      <c r="I50" s="278">
        <v>140.54999999999998</v>
      </c>
      <c r="J50" s="278">
        <v>142.90000000000003</v>
      </c>
      <c r="K50" s="276">
        <v>138.19999999999999</v>
      </c>
      <c r="L50" s="276">
        <v>134.1</v>
      </c>
      <c r="M50" s="276">
        <v>214.63842</v>
      </c>
    </row>
    <row r="51" spans="1:13">
      <c r="A51" s="300">
        <v>42</v>
      </c>
      <c r="B51" s="276" t="s">
        <v>67</v>
      </c>
      <c r="C51" s="276">
        <v>599.20000000000005</v>
      </c>
      <c r="D51" s="278">
        <v>596.55000000000007</v>
      </c>
      <c r="E51" s="278">
        <v>592.15000000000009</v>
      </c>
      <c r="F51" s="278">
        <v>585.1</v>
      </c>
      <c r="G51" s="278">
        <v>580.70000000000005</v>
      </c>
      <c r="H51" s="278">
        <v>603.60000000000014</v>
      </c>
      <c r="I51" s="278">
        <v>608</v>
      </c>
      <c r="J51" s="278">
        <v>615.05000000000018</v>
      </c>
      <c r="K51" s="276">
        <v>600.95000000000005</v>
      </c>
      <c r="L51" s="276">
        <v>589.5</v>
      </c>
      <c r="M51" s="276">
        <v>22.008510000000001</v>
      </c>
    </row>
    <row r="52" spans="1:13">
      <c r="A52" s="300">
        <v>43</v>
      </c>
      <c r="B52" s="276" t="s">
        <v>70</v>
      </c>
      <c r="C52" s="276">
        <v>39.75</v>
      </c>
      <c r="D52" s="278">
        <v>39.283333333333331</v>
      </c>
      <c r="E52" s="278">
        <v>38.566666666666663</v>
      </c>
      <c r="F52" s="278">
        <v>37.383333333333333</v>
      </c>
      <c r="G52" s="278">
        <v>36.666666666666664</v>
      </c>
      <c r="H52" s="278">
        <v>40.466666666666661</v>
      </c>
      <c r="I52" s="278">
        <v>41.18333333333333</v>
      </c>
      <c r="J52" s="278">
        <v>42.36666666666666</v>
      </c>
      <c r="K52" s="276">
        <v>40</v>
      </c>
      <c r="L52" s="276">
        <v>38.1</v>
      </c>
      <c r="M52" s="276">
        <v>290.92687000000001</v>
      </c>
    </row>
    <row r="53" spans="1:13">
      <c r="A53" s="300">
        <v>44</v>
      </c>
      <c r="B53" s="276" t="s">
        <v>74</v>
      </c>
      <c r="C53" s="276">
        <v>413.45</v>
      </c>
      <c r="D53" s="278">
        <v>413.23333333333335</v>
      </c>
      <c r="E53" s="278">
        <v>408.4666666666667</v>
      </c>
      <c r="F53" s="278">
        <v>403.48333333333335</v>
      </c>
      <c r="G53" s="278">
        <v>398.7166666666667</v>
      </c>
      <c r="H53" s="278">
        <v>418.2166666666667</v>
      </c>
      <c r="I53" s="278">
        <v>422.98333333333335</v>
      </c>
      <c r="J53" s="278">
        <v>427.9666666666667</v>
      </c>
      <c r="K53" s="276">
        <v>418</v>
      </c>
      <c r="L53" s="276">
        <v>408.25</v>
      </c>
      <c r="M53" s="276">
        <v>55.471069999999997</v>
      </c>
    </row>
    <row r="54" spans="1:13">
      <c r="A54" s="300">
        <v>45</v>
      </c>
      <c r="B54" s="276" t="s">
        <v>69</v>
      </c>
      <c r="C54" s="276">
        <v>592.29999999999995</v>
      </c>
      <c r="D54" s="278">
        <v>592.08333333333337</v>
      </c>
      <c r="E54" s="278">
        <v>586.7166666666667</v>
      </c>
      <c r="F54" s="278">
        <v>581.13333333333333</v>
      </c>
      <c r="G54" s="278">
        <v>575.76666666666665</v>
      </c>
      <c r="H54" s="278">
        <v>597.66666666666674</v>
      </c>
      <c r="I54" s="278">
        <v>603.0333333333333</v>
      </c>
      <c r="J54" s="278">
        <v>608.61666666666679</v>
      </c>
      <c r="K54" s="276">
        <v>597.45000000000005</v>
      </c>
      <c r="L54" s="276">
        <v>586.5</v>
      </c>
      <c r="M54" s="276">
        <v>108.30923</v>
      </c>
    </row>
    <row r="55" spans="1:13">
      <c r="A55" s="300">
        <v>46</v>
      </c>
      <c r="B55" s="276" t="s">
        <v>71</v>
      </c>
      <c r="C55" s="276">
        <v>451.6</v>
      </c>
      <c r="D55" s="278">
        <v>452.5333333333333</v>
      </c>
      <c r="E55" s="278">
        <v>448.41666666666663</v>
      </c>
      <c r="F55" s="278">
        <v>445.23333333333335</v>
      </c>
      <c r="G55" s="278">
        <v>441.11666666666667</v>
      </c>
      <c r="H55" s="278">
        <v>455.71666666666658</v>
      </c>
      <c r="I55" s="278">
        <v>459.83333333333326</v>
      </c>
      <c r="J55" s="278">
        <v>463.01666666666654</v>
      </c>
      <c r="K55" s="276">
        <v>456.65</v>
      </c>
      <c r="L55" s="276">
        <v>449.35</v>
      </c>
      <c r="M55" s="276">
        <v>20.560580000000002</v>
      </c>
    </row>
    <row r="56" spans="1:13">
      <c r="A56" s="300">
        <v>47</v>
      </c>
      <c r="B56" s="276" t="s">
        <v>234</v>
      </c>
      <c r="C56" s="276">
        <v>1264.75</v>
      </c>
      <c r="D56" s="278">
        <v>1266.9166666666667</v>
      </c>
      <c r="E56" s="278">
        <v>1254.8333333333335</v>
      </c>
      <c r="F56" s="278">
        <v>1244.9166666666667</v>
      </c>
      <c r="G56" s="278">
        <v>1232.8333333333335</v>
      </c>
      <c r="H56" s="278">
        <v>1276.8333333333335</v>
      </c>
      <c r="I56" s="278">
        <v>1288.916666666667</v>
      </c>
      <c r="J56" s="278">
        <v>1298.8333333333335</v>
      </c>
      <c r="K56" s="276">
        <v>1279</v>
      </c>
      <c r="L56" s="276">
        <v>1257</v>
      </c>
      <c r="M56" s="276">
        <v>0.38280999999999998</v>
      </c>
    </row>
    <row r="57" spans="1:13">
      <c r="A57" s="300">
        <v>48</v>
      </c>
      <c r="B57" s="276" t="s">
        <v>72</v>
      </c>
      <c r="C57" s="276">
        <v>15182.5</v>
      </c>
      <c r="D57" s="278">
        <v>15027.5</v>
      </c>
      <c r="E57" s="278">
        <v>14805</v>
      </c>
      <c r="F57" s="278">
        <v>14427.5</v>
      </c>
      <c r="G57" s="278">
        <v>14205</v>
      </c>
      <c r="H57" s="278">
        <v>15405</v>
      </c>
      <c r="I57" s="278">
        <v>15627.5</v>
      </c>
      <c r="J57" s="278">
        <v>16005</v>
      </c>
      <c r="K57" s="276">
        <v>15250</v>
      </c>
      <c r="L57" s="276">
        <v>14650</v>
      </c>
      <c r="M57" s="276">
        <v>0.71779999999999999</v>
      </c>
    </row>
    <row r="58" spans="1:13">
      <c r="A58" s="300">
        <v>49</v>
      </c>
      <c r="B58" s="276" t="s">
        <v>75</v>
      </c>
      <c r="C58" s="276">
        <v>3601.25</v>
      </c>
      <c r="D58" s="278">
        <v>3612.7000000000003</v>
      </c>
      <c r="E58" s="278">
        <v>3575.5500000000006</v>
      </c>
      <c r="F58" s="278">
        <v>3549.8500000000004</v>
      </c>
      <c r="G58" s="278">
        <v>3512.7000000000007</v>
      </c>
      <c r="H58" s="278">
        <v>3638.4000000000005</v>
      </c>
      <c r="I58" s="278">
        <v>3675.55</v>
      </c>
      <c r="J58" s="278">
        <v>3701.2500000000005</v>
      </c>
      <c r="K58" s="276">
        <v>3649.85</v>
      </c>
      <c r="L58" s="276">
        <v>3587</v>
      </c>
      <c r="M58" s="276">
        <v>5.9409099999999997</v>
      </c>
    </row>
    <row r="59" spans="1:13">
      <c r="A59" s="300">
        <v>50</v>
      </c>
      <c r="B59" s="276" t="s">
        <v>81</v>
      </c>
      <c r="C59" s="276">
        <v>701.45</v>
      </c>
      <c r="D59" s="278">
        <v>698.56666666666661</v>
      </c>
      <c r="E59" s="278">
        <v>692.63333333333321</v>
      </c>
      <c r="F59" s="278">
        <v>683.81666666666661</v>
      </c>
      <c r="G59" s="278">
        <v>677.88333333333321</v>
      </c>
      <c r="H59" s="278">
        <v>707.38333333333321</v>
      </c>
      <c r="I59" s="278">
        <v>713.31666666666661</v>
      </c>
      <c r="J59" s="278">
        <v>722.13333333333321</v>
      </c>
      <c r="K59" s="276">
        <v>704.5</v>
      </c>
      <c r="L59" s="276">
        <v>689.75</v>
      </c>
      <c r="M59" s="276">
        <v>6.3659400000000002</v>
      </c>
    </row>
    <row r="60" spans="1:13">
      <c r="A60" s="300">
        <v>51</v>
      </c>
      <c r="B60" s="276" t="s">
        <v>76</v>
      </c>
      <c r="C60" s="276">
        <v>485.2</v>
      </c>
      <c r="D60" s="278">
        <v>482.10000000000008</v>
      </c>
      <c r="E60" s="278">
        <v>477.20000000000016</v>
      </c>
      <c r="F60" s="278">
        <v>469.2000000000001</v>
      </c>
      <c r="G60" s="278">
        <v>464.30000000000018</v>
      </c>
      <c r="H60" s="278">
        <v>490.10000000000014</v>
      </c>
      <c r="I60" s="278">
        <v>495.00000000000011</v>
      </c>
      <c r="J60" s="278">
        <v>503.00000000000011</v>
      </c>
      <c r="K60" s="276">
        <v>487</v>
      </c>
      <c r="L60" s="276">
        <v>474.1</v>
      </c>
      <c r="M60" s="276">
        <v>21.121980000000001</v>
      </c>
    </row>
    <row r="61" spans="1:13">
      <c r="A61" s="300">
        <v>52</v>
      </c>
      <c r="B61" s="276" t="s">
        <v>77</v>
      </c>
      <c r="C61" s="276">
        <v>138.55000000000001</v>
      </c>
      <c r="D61" s="278">
        <v>137.45000000000002</v>
      </c>
      <c r="E61" s="278">
        <v>134.95000000000005</v>
      </c>
      <c r="F61" s="278">
        <v>131.35000000000002</v>
      </c>
      <c r="G61" s="278">
        <v>128.85000000000005</v>
      </c>
      <c r="H61" s="278">
        <v>141.05000000000004</v>
      </c>
      <c r="I61" s="278">
        <v>143.54999999999998</v>
      </c>
      <c r="J61" s="278">
        <v>147.15000000000003</v>
      </c>
      <c r="K61" s="276">
        <v>139.94999999999999</v>
      </c>
      <c r="L61" s="276">
        <v>133.85</v>
      </c>
      <c r="M61" s="276">
        <v>214.59962999999999</v>
      </c>
    </row>
    <row r="62" spans="1:13">
      <c r="A62" s="300">
        <v>53</v>
      </c>
      <c r="B62" s="276" t="s">
        <v>78</v>
      </c>
      <c r="C62" s="276">
        <v>128.5</v>
      </c>
      <c r="D62" s="278">
        <v>128.48333333333332</v>
      </c>
      <c r="E62" s="278">
        <v>127.56666666666663</v>
      </c>
      <c r="F62" s="278">
        <v>126.63333333333331</v>
      </c>
      <c r="G62" s="278">
        <v>125.71666666666663</v>
      </c>
      <c r="H62" s="278">
        <v>129.41666666666663</v>
      </c>
      <c r="I62" s="278">
        <v>130.33333333333331</v>
      </c>
      <c r="J62" s="278">
        <v>131.26666666666665</v>
      </c>
      <c r="K62" s="276">
        <v>129.4</v>
      </c>
      <c r="L62" s="276">
        <v>127.55</v>
      </c>
      <c r="M62" s="276">
        <v>11.73668</v>
      </c>
    </row>
    <row r="63" spans="1:13">
      <c r="A63" s="300">
        <v>54</v>
      </c>
      <c r="B63" s="276" t="s">
        <v>82</v>
      </c>
      <c r="C63" s="276">
        <v>437.95</v>
      </c>
      <c r="D63" s="278">
        <v>431.88333333333338</v>
      </c>
      <c r="E63" s="278">
        <v>416.76666666666677</v>
      </c>
      <c r="F63" s="278">
        <v>395.58333333333337</v>
      </c>
      <c r="G63" s="278">
        <v>380.46666666666675</v>
      </c>
      <c r="H63" s="278">
        <v>453.06666666666678</v>
      </c>
      <c r="I63" s="278">
        <v>468.18333333333345</v>
      </c>
      <c r="J63" s="278">
        <v>489.36666666666679</v>
      </c>
      <c r="K63" s="276">
        <v>447</v>
      </c>
      <c r="L63" s="276">
        <v>410.7</v>
      </c>
      <c r="M63" s="276">
        <v>137.34366</v>
      </c>
    </row>
    <row r="64" spans="1:13">
      <c r="A64" s="300">
        <v>55</v>
      </c>
      <c r="B64" s="276" t="s">
        <v>83</v>
      </c>
      <c r="C64" s="276">
        <v>822.45</v>
      </c>
      <c r="D64" s="278">
        <v>816.7833333333333</v>
      </c>
      <c r="E64" s="278">
        <v>808.16666666666663</v>
      </c>
      <c r="F64" s="278">
        <v>793.88333333333333</v>
      </c>
      <c r="G64" s="278">
        <v>785.26666666666665</v>
      </c>
      <c r="H64" s="278">
        <v>831.06666666666661</v>
      </c>
      <c r="I64" s="278">
        <v>839.68333333333339</v>
      </c>
      <c r="J64" s="278">
        <v>853.96666666666658</v>
      </c>
      <c r="K64" s="276">
        <v>825.4</v>
      </c>
      <c r="L64" s="276">
        <v>802.5</v>
      </c>
      <c r="M64" s="276">
        <v>37.913780000000003</v>
      </c>
    </row>
    <row r="65" spans="1:13">
      <c r="A65" s="300">
        <v>56</v>
      </c>
      <c r="B65" s="276" t="s">
        <v>235</v>
      </c>
      <c r="C65" s="276">
        <v>175.45</v>
      </c>
      <c r="D65" s="278">
        <v>174.75</v>
      </c>
      <c r="E65" s="278">
        <v>173.15</v>
      </c>
      <c r="F65" s="278">
        <v>170.85</v>
      </c>
      <c r="G65" s="278">
        <v>169.25</v>
      </c>
      <c r="H65" s="278">
        <v>177.05</v>
      </c>
      <c r="I65" s="278">
        <v>178.65000000000003</v>
      </c>
      <c r="J65" s="278">
        <v>180.95000000000002</v>
      </c>
      <c r="K65" s="276">
        <v>176.35</v>
      </c>
      <c r="L65" s="276">
        <v>172.45</v>
      </c>
      <c r="M65" s="276">
        <v>15.80073</v>
      </c>
    </row>
    <row r="66" spans="1:13">
      <c r="A66" s="300">
        <v>57</v>
      </c>
      <c r="B66" s="276" t="s">
        <v>84</v>
      </c>
      <c r="C66" s="276">
        <v>140.1</v>
      </c>
      <c r="D66" s="278">
        <v>140.53333333333333</v>
      </c>
      <c r="E66" s="278">
        <v>139.16666666666666</v>
      </c>
      <c r="F66" s="278">
        <v>138.23333333333332</v>
      </c>
      <c r="G66" s="278">
        <v>136.86666666666665</v>
      </c>
      <c r="H66" s="278">
        <v>141.46666666666667</v>
      </c>
      <c r="I66" s="278">
        <v>142.83333333333334</v>
      </c>
      <c r="J66" s="278">
        <v>143.76666666666668</v>
      </c>
      <c r="K66" s="276">
        <v>141.9</v>
      </c>
      <c r="L66" s="276">
        <v>139.6</v>
      </c>
      <c r="M66" s="276">
        <v>89.510750000000002</v>
      </c>
    </row>
    <row r="67" spans="1:13">
      <c r="A67" s="300">
        <v>58</v>
      </c>
      <c r="B67" s="276" t="s">
        <v>3633</v>
      </c>
      <c r="C67" s="276">
        <v>2517</v>
      </c>
      <c r="D67" s="278">
        <v>2515</v>
      </c>
      <c r="E67" s="278">
        <v>2477</v>
      </c>
      <c r="F67" s="278">
        <v>2437</v>
      </c>
      <c r="G67" s="278">
        <v>2399</v>
      </c>
      <c r="H67" s="278">
        <v>2555</v>
      </c>
      <c r="I67" s="278">
        <v>2593</v>
      </c>
      <c r="J67" s="278">
        <v>2633</v>
      </c>
      <c r="K67" s="276">
        <v>2553</v>
      </c>
      <c r="L67" s="276">
        <v>2475</v>
      </c>
      <c r="M67" s="276">
        <v>4.2560000000000002</v>
      </c>
    </row>
    <row r="68" spans="1:13">
      <c r="A68" s="300">
        <v>59</v>
      </c>
      <c r="B68" s="276" t="s">
        <v>85</v>
      </c>
      <c r="C68" s="276">
        <v>1556.1</v>
      </c>
      <c r="D68" s="278">
        <v>1550.3666666666668</v>
      </c>
      <c r="E68" s="278">
        <v>1537.7333333333336</v>
      </c>
      <c r="F68" s="278">
        <v>1519.3666666666668</v>
      </c>
      <c r="G68" s="278">
        <v>1506.7333333333336</v>
      </c>
      <c r="H68" s="278">
        <v>1568.7333333333336</v>
      </c>
      <c r="I68" s="278">
        <v>1581.3666666666668</v>
      </c>
      <c r="J68" s="278">
        <v>1599.7333333333336</v>
      </c>
      <c r="K68" s="276">
        <v>1563</v>
      </c>
      <c r="L68" s="276">
        <v>1532</v>
      </c>
      <c r="M68" s="276">
        <v>5.0205900000000003</v>
      </c>
    </row>
    <row r="69" spans="1:13">
      <c r="A69" s="300">
        <v>60</v>
      </c>
      <c r="B69" s="276" t="s">
        <v>86</v>
      </c>
      <c r="C69" s="276">
        <v>437</v>
      </c>
      <c r="D69" s="278">
        <v>434.81666666666666</v>
      </c>
      <c r="E69" s="278">
        <v>429.0333333333333</v>
      </c>
      <c r="F69" s="278">
        <v>421.06666666666666</v>
      </c>
      <c r="G69" s="278">
        <v>415.2833333333333</v>
      </c>
      <c r="H69" s="278">
        <v>442.7833333333333</v>
      </c>
      <c r="I69" s="278">
        <v>448.56666666666672</v>
      </c>
      <c r="J69" s="278">
        <v>456.5333333333333</v>
      </c>
      <c r="K69" s="276">
        <v>440.6</v>
      </c>
      <c r="L69" s="276">
        <v>426.85</v>
      </c>
      <c r="M69" s="276">
        <v>16.64611</v>
      </c>
    </row>
    <row r="70" spans="1:13">
      <c r="A70" s="300">
        <v>61</v>
      </c>
      <c r="B70" s="276" t="s">
        <v>236</v>
      </c>
      <c r="C70" s="276">
        <v>836.25</v>
      </c>
      <c r="D70" s="278">
        <v>832.38333333333321</v>
      </c>
      <c r="E70" s="278">
        <v>822.9166666666664</v>
      </c>
      <c r="F70" s="278">
        <v>809.58333333333314</v>
      </c>
      <c r="G70" s="278">
        <v>800.11666666666633</v>
      </c>
      <c r="H70" s="278">
        <v>845.71666666666647</v>
      </c>
      <c r="I70" s="278">
        <v>855.18333333333317</v>
      </c>
      <c r="J70" s="278">
        <v>868.51666666666654</v>
      </c>
      <c r="K70" s="276">
        <v>841.85</v>
      </c>
      <c r="L70" s="276">
        <v>819.05</v>
      </c>
      <c r="M70" s="276">
        <v>6.5479200000000004</v>
      </c>
    </row>
    <row r="71" spans="1:13">
      <c r="A71" s="300">
        <v>62</v>
      </c>
      <c r="B71" s="276" t="s">
        <v>237</v>
      </c>
      <c r="C71" s="276">
        <v>395.25</v>
      </c>
      <c r="D71" s="278">
        <v>392.83333333333331</v>
      </c>
      <c r="E71" s="278">
        <v>383.76666666666665</v>
      </c>
      <c r="F71" s="278">
        <v>372.28333333333336</v>
      </c>
      <c r="G71" s="278">
        <v>363.2166666666667</v>
      </c>
      <c r="H71" s="278">
        <v>404.31666666666661</v>
      </c>
      <c r="I71" s="278">
        <v>413.38333333333333</v>
      </c>
      <c r="J71" s="278">
        <v>424.86666666666656</v>
      </c>
      <c r="K71" s="276">
        <v>401.9</v>
      </c>
      <c r="L71" s="276">
        <v>381.35</v>
      </c>
      <c r="M71" s="276">
        <v>9.8828800000000001</v>
      </c>
    </row>
    <row r="72" spans="1:13">
      <c r="A72" s="300">
        <v>63</v>
      </c>
      <c r="B72" s="276" t="s">
        <v>87</v>
      </c>
      <c r="C72" s="276">
        <v>617.35</v>
      </c>
      <c r="D72" s="278">
        <v>610.76666666666677</v>
      </c>
      <c r="E72" s="278">
        <v>601.58333333333348</v>
      </c>
      <c r="F72" s="278">
        <v>585.81666666666672</v>
      </c>
      <c r="G72" s="278">
        <v>576.63333333333344</v>
      </c>
      <c r="H72" s="278">
        <v>626.53333333333353</v>
      </c>
      <c r="I72" s="278">
        <v>635.7166666666667</v>
      </c>
      <c r="J72" s="278">
        <v>651.48333333333358</v>
      </c>
      <c r="K72" s="276">
        <v>619.95000000000005</v>
      </c>
      <c r="L72" s="276">
        <v>595</v>
      </c>
      <c r="M72" s="276">
        <v>13.641999999999999</v>
      </c>
    </row>
    <row r="73" spans="1:13">
      <c r="A73" s="300">
        <v>64</v>
      </c>
      <c r="B73" s="276" t="s">
        <v>93</v>
      </c>
      <c r="C73" s="276">
        <v>289</v>
      </c>
      <c r="D73" s="278">
        <v>289.06666666666666</v>
      </c>
      <c r="E73" s="278">
        <v>278.63333333333333</v>
      </c>
      <c r="F73" s="278">
        <v>268.26666666666665</v>
      </c>
      <c r="G73" s="278">
        <v>257.83333333333331</v>
      </c>
      <c r="H73" s="278">
        <v>299.43333333333334</v>
      </c>
      <c r="I73" s="278">
        <v>309.86666666666662</v>
      </c>
      <c r="J73" s="278">
        <v>320.23333333333335</v>
      </c>
      <c r="K73" s="276">
        <v>299.5</v>
      </c>
      <c r="L73" s="276">
        <v>278.7</v>
      </c>
      <c r="M73" s="276">
        <v>456.30675000000002</v>
      </c>
    </row>
    <row r="74" spans="1:13">
      <c r="A74" s="300">
        <v>65</v>
      </c>
      <c r="B74" s="276" t="s">
        <v>88</v>
      </c>
      <c r="C74" s="276">
        <v>541.4</v>
      </c>
      <c r="D74" s="278">
        <v>542.61666666666667</v>
      </c>
      <c r="E74" s="278">
        <v>537.7833333333333</v>
      </c>
      <c r="F74" s="278">
        <v>534.16666666666663</v>
      </c>
      <c r="G74" s="278">
        <v>529.33333333333326</v>
      </c>
      <c r="H74" s="278">
        <v>546.23333333333335</v>
      </c>
      <c r="I74" s="278">
        <v>551.06666666666661</v>
      </c>
      <c r="J74" s="278">
        <v>554.68333333333339</v>
      </c>
      <c r="K74" s="276">
        <v>547.45000000000005</v>
      </c>
      <c r="L74" s="276">
        <v>539</v>
      </c>
      <c r="M74" s="276">
        <v>21.741610000000001</v>
      </c>
    </row>
    <row r="75" spans="1:13">
      <c r="A75" s="300">
        <v>66</v>
      </c>
      <c r="B75" s="276" t="s">
        <v>238</v>
      </c>
      <c r="C75" s="276">
        <v>1138.95</v>
      </c>
      <c r="D75" s="278">
        <v>1134.8333333333333</v>
      </c>
      <c r="E75" s="278">
        <v>1119.6666666666665</v>
      </c>
      <c r="F75" s="278">
        <v>1100.3833333333332</v>
      </c>
      <c r="G75" s="278">
        <v>1085.2166666666665</v>
      </c>
      <c r="H75" s="278">
        <v>1154.1166666666666</v>
      </c>
      <c r="I75" s="278">
        <v>1169.2833333333331</v>
      </c>
      <c r="J75" s="278">
        <v>1188.5666666666666</v>
      </c>
      <c r="K75" s="276">
        <v>1150</v>
      </c>
      <c r="L75" s="276">
        <v>1115.55</v>
      </c>
      <c r="M75" s="276">
        <v>1.0365899999999999</v>
      </c>
    </row>
    <row r="76" spans="1:13">
      <c r="A76" s="300">
        <v>67</v>
      </c>
      <c r="B76" s="276" t="s">
        <v>3759</v>
      </c>
      <c r="C76" s="276">
        <v>346.15</v>
      </c>
      <c r="D76" s="278">
        <v>347.45</v>
      </c>
      <c r="E76" s="278">
        <v>337.34999999999997</v>
      </c>
      <c r="F76" s="278">
        <v>328.54999999999995</v>
      </c>
      <c r="G76" s="278">
        <v>318.44999999999993</v>
      </c>
      <c r="H76" s="278">
        <v>356.25</v>
      </c>
      <c r="I76" s="278">
        <v>366.35</v>
      </c>
      <c r="J76" s="278">
        <v>375.15000000000003</v>
      </c>
      <c r="K76" s="276">
        <v>357.55</v>
      </c>
      <c r="L76" s="276">
        <v>338.65</v>
      </c>
      <c r="M76" s="276">
        <v>7.7277899999999997</v>
      </c>
    </row>
    <row r="77" spans="1:13">
      <c r="A77" s="300">
        <v>68</v>
      </c>
      <c r="B77" s="276" t="s">
        <v>91</v>
      </c>
      <c r="C77" s="276">
        <v>3599.45</v>
      </c>
      <c r="D77" s="278">
        <v>3595.2166666666667</v>
      </c>
      <c r="E77" s="278">
        <v>3559.4333333333334</v>
      </c>
      <c r="F77" s="278">
        <v>3519.4166666666665</v>
      </c>
      <c r="G77" s="278">
        <v>3483.6333333333332</v>
      </c>
      <c r="H77" s="278">
        <v>3635.2333333333336</v>
      </c>
      <c r="I77" s="278">
        <v>3671.0166666666673</v>
      </c>
      <c r="J77" s="278">
        <v>3711.0333333333338</v>
      </c>
      <c r="K77" s="276">
        <v>3631</v>
      </c>
      <c r="L77" s="276">
        <v>3555.2</v>
      </c>
      <c r="M77" s="276">
        <v>8.3402100000000008</v>
      </c>
    </row>
    <row r="78" spans="1:13">
      <c r="A78" s="300">
        <v>69</v>
      </c>
      <c r="B78" s="276" t="s">
        <v>358</v>
      </c>
      <c r="C78" s="276">
        <v>2271.1</v>
      </c>
      <c r="D78" s="278">
        <v>2259.5333333333333</v>
      </c>
      <c r="E78" s="278">
        <v>2223.5666666666666</v>
      </c>
      <c r="F78" s="278">
        <v>2176.0333333333333</v>
      </c>
      <c r="G78" s="278">
        <v>2140.0666666666666</v>
      </c>
      <c r="H78" s="278">
        <v>2307.0666666666666</v>
      </c>
      <c r="I78" s="278">
        <v>2343.0333333333328</v>
      </c>
      <c r="J78" s="278">
        <v>2390.5666666666666</v>
      </c>
      <c r="K78" s="276">
        <v>2295.5</v>
      </c>
      <c r="L78" s="276">
        <v>2212</v>
      </c>
      <c r="M78" s="276">
        <v>0.97241999999999995</v>
      </c>
    </row>
    <row r="79" spans="1:13">
      <c r="A79" s="300">
        <v>70</v>
      </c>
      <c r="B79" s="276" t="s">
        <v>94</v>
      </c>
      <c r="C79" s="276">
        <v>5088.8999999999996</v>
      </c>
      <c r="D79" s="278">
        <v>5076.7999999999993</v>
      </c>
      <c r="E79" s="278">
        <v>5048.6499999999987</v>
      </c>
      <c r="F79" s="278">
        <v>5008.3999999999996</v>
      </c>
      <c r="G79" s="278">
        <v>4980.2499999999991</v>
      </c>
      <c r="H79" s="278">
        <v>5117.0499999999984</v>
      </c>
      <c r="I79" s="278">
        <v>5145.2</v>
      </c>
      <c r="J79" s="278">
        <v>5185.449999999998</v>
      </c>
      <c r="K79" s="276">
        <v>5104.95</v>
      </c>
      <c r="L79" s="276">
        <v>5036.55</v>
      </c>
      <c r="M79" s="276">
        <v>7.9809900000000003</v>
      </c>
    </row>
    <row r="80" spans="1:13">
      <c r="A80" s="300">
        <v>71</v>
      </c>
      <c r="B80" s="276" t="s">
        <v>239</v>
      </c>
      <c r="C80" s="276">
        <v>68.75</v>
      </c>
      <c r="D80" s="278">
        <v>68.633333333333326</v>
      </c>
      <c r="E80" s="278">
        <v>67.066666666666649</v>
      </c>
      <c r="F80" s="278">
        <v>65.383333333333326</v>
      </c>
      <c r="G80" s="278">
        <v>63.816666666666649</v>
      </c>
      <c r="H80" s="278">
        <v>70.316666666666649</v>
      </c>
      <c r="I80" s="278">
        <v>71.883333333333312</v>
      </c>
      <c r="J80" s="278">
        <v>73.566666666666649</v>
      </c>
      <c r="K80" s="276">
        <v>70.2</v>
      </c>
      <c r="L80" s="276">
        <v>66.95</v>
      </c>
      <c r="M80" s="276">
        <v>6.32409</v>
      </c>
    </row>
    <row r="81" spans="1:13">
      <c r="A81" s="300">
        <v>72</v>
      </c>
      <c r="B81" s="276" t="s">
        <v>95</v>
      </c>
      <c r="C81" s="276">
        <v>2883.5</v>
      </c>
      <c r="D81" s="278">
        <v>2888.2166666666667</v>
      </c>
      <c r="E81" s="278">
        <v>2847.4333333333334</v>
      </c>
      <c r="F81" s="278">
        <v>2811.3666666666668</v>
      </c>
      <c r="G81" s="278">
        <v>2770.5833333333335</v>
      </c>
      <c r="H81" s="278">
        <v>2924.2833333333333</v>
      </c>
      <c r="I81" s="278">
        <v>2965.0666666666671</v>
      </c>
      <c r="J81" s="278">
        <v>3001.1333333333332</v>
      </c>
      <c r="K81" s="276">
        <v>2929</v>
      </c>
      <c r="L81" s="276">
        <v>2852.15</v>
      </c>
      <c r="M81" s="276">
        <v>14.47495</v>
      </c>
    </row>
    <row r="82" spans="1:13">
      <c r="A82" s="300">
        <v>73</v>
      </c>
      <c r="B82" s="276" t="s">
        <v>240</v>
      </c>
      <c r="C82" s="276">
        <v>481.35</v>
      </c>
      <c r="D82" s="278">
        <v>483.18333333333334</v>
      </c>
      <c r="E82" s="278">
        <v>473.16666666666669</v>
      </c>
      <c r="F82" s="278">
        <v>464.98333333333335</v>
      </c>
      <c r="G82" s="278">
        <v>454.9666666666667</v>
      </c>
      <c r="H82" s="278">
        <v>491.36666666666667</v>
      </c>
      <c r="I82" s="278">
        <v>501.38333333333333</v>
      </c>
      <c r="J82" s="278">
        <v>509.56666666666666</v>
      </c>
      <c r="K82" s="276">
        <v>493.2</v>
      </c>
      <c r="L82" s="276">
        <v>475</v>
      </c>
      <c r="M82" s="276">
        <v>6.9501299999999997</v>
      </c>
    </row>
    <row r="83" spans="1:13">
      <c r="A83" s="300">
        <v>74</v>
      </c>
      <c r="B83" s="276" t="s">
        <v>241</v>
      </c>
      <c r="C83" s="276">
        <v>1319.75</v>
      </c>
      <c r="D83" s="278">
        <v>1317.7</v>
      </c>
      <c r="E83" s="278">
        <v>1302.4000000000001</v>
      </c>
      <c r="F83" s="278">
        <v>1285.05</v>
      </c>
      <c r="G83" s="278">
        <v>1269.75</v>
      </c>
      <c r="H83" s="278">
        <v>1335.0500000000002</v>
      </c>
      <c r="I83" s="278">
        <v>1350.35</v>
      </c>
      <c r="J83" s="278">
        <v>1367.7000000000003</v>
      </c>
      <c r="K83" s="276">
        <v>1333</v>
      </c>
      <c r="L83" s="276">
        <v>1300.3499999999999</v>
      </c>
      <c r="M83" s="276">
        <v>0.73477999999999999</v>
      </c>
    </row>
    <row r="84" spans="1:13">
      <c r="A84" s="300">
        <v>75</v>
      </c>
      <c r="B84" s="276" t="s">
        <v>97</v>
      </c>
      <c r="C84" s="276">
        <v>1274.5999999999999</v>
      </c>
      <c r="D84" s="278">
        <v>1279.7833333333335</v>
      </c>
      <c r="E84" s="278">
        <v>1261.616666666667</v>
      </c>
      <c r="F84" s="278">
        <v>1248.6333333333334</v>
      </c>
      <c r="G84" s="278">
        <v>1230.4666666666669</v>
      </c>
      <c r="H84" s="278">
        <v>1292.7666666666671</v>
      </c>
      <c r="I84" s="278">
        <v>1310.9333333333336</v>
      </c>
      <c r="J84" s="278">
        <v>1323.9166666666672</v>
      </c>
      <c r="K84" s="276">
        <v>1297.95</v>
      </c>
      <c r="L84" s="276">
        <v>1266.8</v>
      </c>
      <c r="M84" s="276">
        <v>13.69538</v>
      </c>
    </row>
    <row r="85" spans="1:13">
      <c r="A85" s="300">
        <v>76</v>
      </c>
      <c r="B85" s="276" t="s">
        <v>98</v>
      </c>
      <c r="C85" s="276">
        <v>199.3</v>
      </c>
      <c r="D85" s="278">
        <v>198.06666666666669</v>
      </c>
      <c r="E85" s="278">
        <v>196.23333333333338</v>
      </c>
      <c r="F85" s="278">
        <v>193.16666666666669</v>
      </c>
      <c r="G85" s="278">
        <v>191.33333333333337</v>
      </c>
      <c r="H85" s="278">
        <v>201.13333333333338</v>
      </c>
      <c r="I85" s="278">
        <v>202.9666666666667</v>
      </c>
      <c r="J85" s="278">
        <v>206.03333333333339</v>
      </c>
      <c r="K85" s="276">
        <v>199.9</v>
      </c>
      <c r="L85" s="276">
        <v>195</v>
      </c>
      <c r="M85" s="276">
        <v>30.334720000000001</v>
      </c>
    </row>
    <row r="86" spans="1:13">
      <c r="A86" s="300">
        <v>77</v>
      </c>
      <c r="B86" s="276" t="s">
        <v>99</v>
      </c>
      <c r="C86" s="276">
        <v>75.400000000000006</v>
      </c>
      <c r="D86" s="278">
        <v>74.333333333333329</v>
      </c>
      <c r="E86" s="278">
        <v>73.066666666666663</v>
      </c>
      <c r="F86" s="278">
        <v>70.733333333333334</v>
      </c>
      <c r="G86" s="278">
        <v>69.466666666666669</v>
      </c>
      <c r="H86" s="278">
        <v>76.666666666666657</v>
      </c>
      <c r="I86" s="278">
        <v>77.933333333333337</v>
      </c>
      <c r="J86" s="278">
        <v>80.266666666666652</v>
      </c>
      <c r="K86" s="276">
        <v>75.599999999999994</v>
      </c>
      <c r="L86" s="276">
        <v>72</v>
      </c>
      <c r="M86" s="276">
        <v>282.61556000000002</v>
      </c>
    </row>
    <row r="87" spans="1:13">
      <c r="A87" s="300">
        <v>78</v>
      </c>
      <c r="B87" s="276" t="s">
        <v>370</v>
      </c>
      <c r="C87" s="276">
        <v>168.8</v>
      </c>
      <c r="D87" s="278">
        <v>167.91666666666666</v>
      </c>
      <c r="E87" s="278">
        <v>166.13333333333333</v>
      </c>
      <c r="F87" s="278">
        <v>163.46666666666667</v>
      </c>
      <c r="G87" s="278">
        <v>161.68333333333334</v>
      </c>
      <c r="H87" s="278">
        <v>170.58333333333331</v>
      </c>
      <c r="I87" s="278">
        <v>172.36666666666667</v>
      </c>
      <c r="J87" s="278">
        <v>175.0333333333333</v>
      </c>
      <c r="K87" s="276">
        <v>169.7</v>
      </c>
      <c r="L87" s="276">
        <v>165.25</v>
      </c>
      <c r="M87" s="276">
        <v>16.468820000000001</v>
      </c>
    </row>
    <row r="88" spans="1:13">
      <c r="A88" s="300">
        <v>79</v>
      </c>
      <c r="B88" s="276" t="s">
        <v>244</v>
      </c>
      <c r="C88" s="276">
        <v>74.099999999999994</v>
      </c>
      <c r="D88" s="278">
        <v>74.3</v>
      </c>
      <c r="E88" s="278">
        <v>73.649999999999991</v>
      </c>
      <c r="F88" s="278">
        <v>73.199999999999989</v>
      </c>
      <c r="G88" s="278">
        <v>72.549999999999983</v>
      </c>
      <c r="H88" s="278">
        <v>74.75</v>
      </c>
      <c r="I88" s="278">
        <v>75.400000000000006</v>
      </c>
      <c r="J88" s="278">
        <v>75.850000000000009</v>
      </c>
      <c r="K88" s="276">
        <v>74.95</v>
      </c>
      <c r="L88" s="276">
        <v>73.849999999999994</v>
      </c>
      <c r="M88" s="276">
        <v>9.8240599999999993</v>
      </c>
    </row>
    <row r="89" spans="1:13">
      <c r="A89" s="300">
        <v>80</v>
      </c>
      <c r="B89" s="276" t="s">
        <v>100</v>
      </c>
      <c r="C89" s="276">
        <v>139.65</v>
      </c>
      <c r="D89" s="278">
        <v>139.86666666666667</v>
      </c>
      <c r="E89" s="278">
        <v>138.33333333333334</v>
      </c>
      <c r="F89" s="278">
        <v>137.01666666666668</v>
      </c>
      <c r="G89" s="278">
        <v>135.48333333333335</v>
      </c>
      <c r="H89" s="278">
        <v>141.18333333333334</v>
      </c>
      <c r="I89" s="278">
        <v>142.71666666666664</v>
      </c>
      <c r="J89" s="278">
        <v>144.03333333333333</v>
      </c>
      <c r="K89" s="276">
        <v>141.4</v>
      </c>
      <c r="L89" s="276">
        <v>138.55000000000001</v>
      </c>
      <c r="M89" s="276">
        <v>165.54617999999999</v>
      </c>
    </row>
    <row r="90" spans="1:13">
      <c r="A90" s="300">
        <v>81</v>
      </c>
      <c r="B90" s="276" t="s">
        <v>103</v>
      </c>
      <c r="C90" s="276">
        <v>27.05</v>
      </c>
      <c r="D90" s="278">
        <v>26.783333333333331</v>
      </c>
      <c r="E90" s="278">
        <v>26.366666666666664</v>
      </c>
      <c r="F90" s="278">
        <v>25.683333333333334</v>
      </c>
      <c r="G90" s="278">
        <v>25.266666666666666</v>
      </c>
      <c r="H90" s="278">
        <v>27.466666666666661</v>
      </c>
      <c r="I90" s="278">
        <v>27.883333333333333</v>
      </c>
      <c r="J90" s="278">
        <v>28.566666666666659</v>
      </c>
      <c r="K90" s="276">
        <v>27.2</v>
      </c>
      <c r="L90" s="276">
        <v>26.1</v>
      </c>
      <c r="M90" s="276">
        <v>150.59555</v>
      </c>
    </row>
    <row r="91" spans="1:13">
      <c r="A91" s="300">
        <v>82</v>
      </c>
      <c r="B91" s="276" t="s">
        <v>245</v>
      </c>
      <c r="C91" s="276">
        <v>140.05000000000001</v>
      </c>
      <c r="D91" s="278">
        <v>140.55000000000001</v>
      </c>
      <c r="E91" s="278">
        <v>138.70000000000002</v>
      </c>
      <c r="F91" s="278">
        <v>137.35</v>
      </c>
      <c r="G91" s="278">
        <v>135.5</v>
      </c>
      <c r="H91" s="278">
        <v>141.90000000000003</v>
      </c>
      <c r="I91" s="278">
        <v>143.75000000000006</v>
      </c>
      <c r="J91" s="278">
        <v>145.10000000000005</v>
      </c>
      <c r="K91" s="276">
        <v>142.4</v>
      </c>
      <c r="L91" s="276">
        <v>139.19999999999999</v>
      </c>
      <c r="M91" s="276">
        <v>3.5815999999999999</v>
      </c>
    </row>
    <row r="92" spans="1:13">
      <c r="A92" s="300">
        <v>83</v>
      </c>
      <c r="B92" s="276" t="s">
        <v>101</v>
      </c>
      <c r="C92" s="276">
        <v>504.35</v>
      </c>
      <c r="D92" s="278">
        <v>502.36666666666662</v>
      </c>
      <c r="E92" s="278">
        <v>498.03333333333325</v>
      </c>
      <c r="F92" s="278">
        <v>491.71666666666664</v>
      </c>
      <c r="G92" s="278">
        <v>487.38333333333327</v>
      </c>
      <c r="H92" s="278">
        <v>508.68333333333322</v>
      </c>
      <c r="I92" s="278">
        <v>513.01666666666665</v>
      </c>
      <c r="J92" s="278">
        <v>519.33333333333326</v>
      </c>
      <c r="K92" s="276">
        <v>506.7</v>
      </c>
      <c r="L92" s="276">
        <v>496.05</v>
      </c>
      <c r="M92" s="276">
        <v>11.71344</v>
      </c>
    </row>
    <row r="93" spans="1:13">
      <c r="A93" s="300">
        <v>84</v>
      </c>
      <c r="B93" s="276" t="s">
        <v>246</v>
      </c>
      <c r="C93" s="276">
        <v>544.1</v>
      </c>
      <c r="D93" s="278">
        <v>543.16666666666663</v>
      </c>
      <c r="E93" s="278">
        <v>538.33333333333326</v>
      </c>
      <c r="F93" s="278">
        <v>532.56666666666661</v>
      </c>
      <c r="G93" s="278">
        <v>527.73333333333323</v>
      </c>
      <c r="H93" s="278">
        <v>548.93333333333328</v>
      </c>
      <c r="I93" s="278">
        <v>553.76666666666654</v>
      </c>
      <c r="J93" s="278">
        <v>559.5333333333333</v>
      </c>
      <c r="K93" s="276">
        <v>548</v>
      </c>
      <c r="L93" s="276">
        <v>537.4</v>
      </c>
      <c r="M93" s="276">
        <v>1.4373800000000001</v>
      </c>
    </row>
    <row r="94" spans="1:13">
      <c r="A94" s="300">
        <v>85</v>
      </c>
      <c r="B94" s="276" t="s">
        <v>104</v>
      </c>
      <c r="C94" s="276">
        <v>786.7</v>
      </c>
      <c r="D94" s="278">
        <v>787.56666666666661</v>
      </c>
      <c r="E94" s="278">
        <v>779.13333333333321</v>
      </c>
      <c r="F94" s="278">
        <v>771.56666666666661</v>
      </c>
      <c r="G94" s="278">
        <v>763.13333333333321</v>
      </c>
      <c r="H94" s="278">
        <v>795.13333333333321</v>
      </c>
      <c r="I94" s="278">
        <v>803.56666666666661</v>
      </c>
      <c r="J94" s="278">
        <v>811.13333333333321</v>
      </c>
      <c r="K94" s="276">
        <v>796</v>
      </c>
      <c r="L94" s="276">
        <v>780</v>
      </c>
      <c r="M94" s="276">
        <v>15.789630000000001</v>
      </c>
    </row>
    <row r="95" spans="1:13">
      <c r="A95" s="300">
        <v>86</v>
      </c>
      <c r="B95" s="276" t="s">
        <v>247</v>
      </c>
      <c r="C95" s="276">
        <v>417.3</v>
      </c>
      <c r="D95" s="278">
        <v>418.26666666666665</v>
      </c>
      <c r="E95" s="278">
        <v>412.08333333333331</v>
      </c>
      <c r="F95" s="278">
        <v>406.86666666666667</v>
      </c>
      <c r="G95" s="278">
        <v>400.68333333333334</v>
      </c>
      <c r="H95" s="278">
        <v>423.48333333333329</v>
      </c>
      <c r="I95" s="278">
        <v>429.66666666666669</v>
      </c>
      <c r="J95" s="278">
        <v>434.88333333333327</v>
      </c>
      <c r="K95" s="276">
        <v>424.45</v>
      </c>
      <c r="L95" s="276">
        <v>413.05</v>
      </c>
      <c r="M95" s="276">
        <v>5.4178800000000003</v>
      </c>
    </row>
    <row r="96" spans="1:13">
      <c r="A96" s="300">
        <v>87</v>
      </c>
      <c r="B96" s="276" t="s">
        <v>248</v>
      </c>
      <c r="C96" s="276">
        <v>1406.65</v>
      </c>
      <c r="D96" s="278">
        <v>1391.4833333333333</v>
      </c>
      <c r="E96" s="278">
        <v>1368.9666666666667</v>
      </c>
      <c r="F96" s="278">
        <v>1331.2833333333333</v>
      </c>
      <c r="G96" s="278">
        <v>1308.7666666666667</v>
      </c>
      <c r="H96" s="278">
        <v>1429.1666666666667</v>
      </c>
      <c r="I96" s="278">
        <v>1451.6833333333336</v>
      </c>
      <c r="J96" s="278">
        <v>1489.3666666666668</v>
      </c>
      <c r="K96" s="276">
        <v>1414</v>
      </c>
      <c r="L96" s="276">
        <v>1353.8</v>
      </c>
      <c r="M96" s="276">
        <v>13.215490000000001</v>
      </c>
    </row>
    <row r="97" spans="1:13">
      <c r="A97" s="300">
        <v>88</v>
      </c>
      <c r="B97" s="276" t="s">
        <v>105</v>
      </c>
      <c r="C97" s="276">
        <v>1031.9000000000001</v>
      </c>
      <c r="D97" s="278">
        <v>1028.8</v>
      </c>
      <c r="E97" s="278">
        <v>1005.0999999999999</v>
      </c>
      <c r="F97" s="278">
        <v>978.3</v>
      </c>
      <c r="G97" s="278">
        <v>954.59999999999991</v>
      </c>
      <c r="H97" s="278">
        <v>1055.5999999999999</v>
      </c>
      <c r="I97" s="278">
        <v>1079.3000000000002</v>
      </c>
      <c r="J97" s="278">
        <v>1106.0999999999999</v>
      </c>
      <c r="K97" s="276">
        <v>1052.5</v>
      </c>
      <c r="L97" s="276">
        <v>1002</v>
      </c>
      <c r="M97" s="276">
        <v>40.590400000000002</v>
      </c>
    </row>
    <row r="98" spans="1:13">
      <c r="A98" s="300">
        <v>89</v>
      </c>
      <c r="B98" s="276" t="s">
        <v>386</v>
      </c>
      <c r="C98" s="276">
        <v>368.65</v>
      </c>
      <c r="D98" s="278">
        <v>368.23333333333335</v>
      </c>
      <c r="E98" s="278">
        <v>366.66666666666669</v>
      </c>
      <c r="F98" s="278">
        <v>364.68333333333334</v>
      </c>
      <c r="G98" s="278">
        <v>363.11666666666667</v>
      </c>
      <c r="H98" s="278">
        <v>370.2166666666667</v>
      </c>
      <c r="I98" s="278">
        <v>371.7833333333333</v>
      </c>
      <c r="J98" s="278">
        <v>373.76666666666671</v>
      </c>
      <c r="K98" s="276">
        <v>369.8</v>
      </c>
      <c r="L98" s="276">
        <v>366.25</v>
      </c>
      <c r="M98" s="276">
        <v>2.7929300000000001</v>
      </c>
    </row>
    <row r="99" spans="1:13">
      <c r="A99" s="300">
        <v>90</v>
      </c>
      <c r="B99" s="276" t="s">
        <v>250</v>
      </c>
      <c r="C99" s="276">
        <v>208.3</v>
      </c>
      <c r="D99" s="278">
        <v>209.26666666666665</v>
      </c>
      <c r="E99" s="278">
        <v>206.5333333333333</v>
      </c>
      <c r="F99" s="278">
        <v>204.76666666666665</v>
      </c>
      <c r="G99" s="278">
        <v>202.0333333333333</v>
      </c>
      <c r="H99" s="278">
        <v>211.0333333333333</v>
      </c>
      <c r="I99" s="278">
        <v>213.76666666666665</v>
      </c>
      <c r="J99" s="278">
        <v>215.5333333333333</v>
      </c>
      <c r="K99" s="276">
        <v>212</v>
      </c>
      <c r="L99" s="276">
        <v>207.5</v>
      </c>
      <c r="M99" s="276">
        <v>7.5443699999999998</v>
      </c>
    </row>
    <row r="100" spans="1:13">
      <c r="A100" s="300">
        <v>91</v>
      </c>
      <c r="B100" s="276" t="s">
        <v>108</v>
      </c>
      <c r="C100" s="276">
        <v>983.85</v>
      </c>
      <c r="D100" s="278">
        <v>986.73333333333323</v>
      </c>
      <c r="E100" s="278">
        <v>976.46666666666647</v>
      </c>
      <c r="F100" s="278">
        <v>969.08333333333326</v>
      </c>
      <c r="G100" s="278">
        <v>958.81666666666649</v>
      </c>
      <c r="H100" s="278">
        <v>994.11666666666645</v>
      </c>
      <c r="I100" s="278">
        <v>1004.3833333333331</v>
      </c>
      <c r="J100" s="278">
        <v>1011.7666666666664</v>
      </c>
      <c r="K100" s="276">
        <v>997</v>
      </c>
      <c r="L100" s="276">
        <v>979.35</v>
      </c>
      <c r="M100" s="276">
        <v>63.87923</v>
      </c>
    </row>
    <row r="101" spans="1:13">
      <c r="A101" s="300">
        <v>92</v>
      </c>
      <c r="B101" s="276" t="s">
        <v>252</v>
      </c>
      <c r="C101" s="276">
        <v>3204.6</v>
      </c>
      <c r="D101" s="278">
        <v>3197.2000000000003</v>
      </c>
      <c r="E101" s="278">
        <v>3168.4000000000005</v>
      </c>
      <c r="F101" s="278">
        <v>3132.2000000000003</v>
      </c>
      <c r="G101" s="278">
        <v>3103.4000000000005</v>
      </c>
      <c r="H101" s="278">
        <v>3233.4000000000005</v>
      </c>
      <c r="I101" s="278">
        <v>3262.2000000000007</v>
      </c>
      <c r="J101" s="278">
        <v>3298.4000000000005</v>
      </c>
      <c r="K101" s="276">
        <v>3226</v>
      </c>
      <c r="L101" s="276">
        <v>3161</v>
      </c>
      <c r="M101" s="276">
        <v>2.9156200000000001</v>
      </c>
    </row>
    <row r="102" spans="1:13">
      <c r="A102" s="300">
        <v>93</v>
      </c>
      <c r="B102" s="276" t="s">
        <v>110</v>
      </c>
      <c r="C102" s="276">
        <v>1503.85</v>
      </c>
      <c r="D102" s="278">
        <v>1494.1666666666667</v>
      </c>
      <c r="E102" s="278">
        <v>1476.6833333333334</v>
      </c>
      <c r="F102" s="278">
        <v>1449.5166666666667</v>
      </c>
      <c r="G102" s="278">
        <v>1432.0333333333333</v>
      </c>
      <c r="H102" s="278">
        <v>1521.3333333333335</v>
      </c>
      <c r="I102" s="278">
        <v>1538.8166666666666</v>
      </c>
      <c r="J102" s="278">
        <v>1565.9833333333336</v>
      </c>
      <c r="K102" s="276">
        <v>1511.65</v>
      </c>
      <c r="L102" s="276">
        <v>1467</v>
      </c>
      <c r="M102" s="276">
        <v>86.801270000000002</v>
      </c>
    </row>
    <row r="103" spans="1:13">
      <c r="A103" s="300">
        <v>94</v>
      </c>
      <c r="B103" s="276" t="s">
        <v>253</v>
      </c>
      <c r="C103" s="276">
        <v>698.55</v>
      </c>
      <c r="D103" s="278">
        <v>697.93333333333339</v>
      </c>
      <c r="E103" s="278">
        <v>694.31666666666683</v>
      </c>
      <c r="F103" s="278">
        <v>690.08333333333348</v>
      </c>
      <c r="G103" s="278">
        <v>686.46666666666692</v>
      </c>
      <c r="H103" s="278">
        <v>702.16666666666674</v>
      </c>
      <c r="I103" s="278">
        <v>705.7833333333333</v>
      </c>
      <c r="J103" s="278">
        <v>710.01666666666665</v>
      </c>
      <c r="K103" s="276">
        <v>701.55</v>
      </c>
      <c r="L103" s="276">
        <v>693.7</v>
      </c>
      <c r="M103" s="276">
        <v>20.165849999999999</v>
      </c>
    </row>
    <row r="104" spans="1:13">
      <c r="A104" s="300">
        <v>95</v>
      </c>
      <c r="B104" s="276" t="s">
        <v>106</v>
      </c>
      <c r="C104" s="276">
        <v>1019.2</v>
      </c>
      <c r="D104" s="278">
        <v>1009.1666666666666</v>
      </c>
      <c r="E104" s="278">
        <v>994.33333333333326</v>
      </c>
      <c r="F104" s="278">
        <v>969.46666666666658</v>
      </c>
      <c r="G104" s="278">
        <v>954.63333333333321</v>
      </c>
      <c r="H104" s="278">
        <v>1034.0333333333333</v>
      </c>
      <c r="I104" s="278">
        <v>1048.8666666666666</v>
      </c>
      <c r="J104" s="278">
        <v>1073.7333333333333</v>
      </c>
      <c r="K104" s="276">
        <v>1024</v>
      </c>
      <c r="L104" s="276">
        <v>984.3</v>
      </c>
      <c r="M104" s="276">
        <v>18.753599999999999</v>
      </c>
    </row>
    <row r="105" spans="1:13">
      <c r="A105" s="300">
        <v>96</v>
      </c>
      <c r="B105" s="276" t="s">
        <v>111</v>
      </c>
      <c r="C105" s="276">
        <v>3232.9</v>
      </c>
      <c r="D105" s="278">
        <v>3214.7166666666667</v>
      </c>
      <c r="E105" s="278">
        <v>3188.6833333333334</v>
      </c>
      <c r="F105" s="278">
        <v>3144.4666666666667</v>
      </c>
      <c r="G105" s="278">
        <v>3118.4333333333334</v>
      </c>
      <c r="H105" s="278">
        <v>3258.9333333333334</v>
      </c>
      <c r="I105" s="278">
        <v>3284.9666666666672</v>
      </c>
      <c r="J105" s="278">
        <v>3329.1833333333334</v>
      </c>
      <c r="K105" s="276">
        <v>3240.75</v>
      </c>
      <c r="L105" s="276">
        <v>3170.5</v>
      </c>
      <c r="M105" s="276">
        <v>7.7083199999999996</v>
      </c>
    </row>
    <row r="106" spans="1:13">
      <c r="A106" s="300">
        <v>97</v>
      </c>
      <c r="B106" s="276" t="s">
        <v>114</v>
      </c>
      <c r="C106" s="276">
        <v>251.55</v>
      </c>
      <c r="D106" s="278">
        <v>249.18333333333337</v>
      </c>
      <c r="E106" s="278">
        <v>245.71666666666673</v>
      </c>
      <c r="F106" s="278">
        <v>239.88333333333335</v>
      </c>
      <c r="G106" s="278">
        <v>236.41666666666671</v>
      </c>
      <c r="H106" s="278">
        <v>255.01666666666674</v>
      </c>
      <c r="I106" s="278">
        <v>258.48333333333335</v>
      </c>
      <c r="J106" s="278">
        <v>264.31666666666672</v>
      </c>
      <c r="K106" s="276">
        <v>252.65</v>
      </c>
      <c r="L106" s="276">
        <v>243.35</v>
      </c>
      <c r="M106" s="276">
        <v>102.54337</v>
      </c>
    </row>
    <row r="107" spans="1:13">
      <c r="A107" s="300">
        <v>98</v>
      </c>
      <c r="B107" s="276" t="s">
        <v>115</v>
      </c>
      <c r="C107" s="276">
        <v>231.9</v>
      </c>
      <c r="D107" s="278">
        <v>232.15</v>
      </c>
      <c r="E107" s="278">
        <v>228.75</v>
      </c>
      <c r="F107" s="278">
        <v>225.6</v>
      </c>
      <c r="G107" s="278">
        <v>222.2</v>
      </c>
      <c r="H107" s="278">
        <v>235.3</v>
      </c>
      <c r="I107" s="278">
        <v>238.70000000000005</v>
      </c>
      <c r="J107" s="278">
        <v>241.85000000000002</v>
      </c>
      <c r="K107" s="276">
        <v>235.55</v>
      </c>
      <c r="L107" s="276">
        <v>229</v>
      </c>
      <c r="M107" s="276">
        <v>71.152780000000007</v>
      </c>
    </row>
    <row r="108" spans="1:13">
      <c r="A108" s="300">
        <v>99</v>
      </c>
      <c r="B108" s="276" t="s">
        <v>116</v>
      </c>
      <c r="C108" s="276">
        <v>2363.15</v>
      </c>
      <c r="D108" s="278">
        <v>2356.1666666666665</v>
      </c>
      <c r="E108" s="278">
        <v>2330.2333333333331</v>
      </c>
      <c r="F108" s="278">
        <v>2297.3166666666666</v>
      </c>
      <c r="G108" s="278">
        <v>2271.3833333333332</v>
      </c>
      <c r="H108" s="278">
        <v>2389.083333333333</v>
      </c>
      <c r="I108" s="278">
        <v>2415.0166666666664</v>
      </c>
      <c r="J108" s="278">
        <v>2447.9333333333329</v>
      </c>
      <c r="K108" s="276">
        <v>2382.1</v>
      </c>
      <c r="L108" s="276">
        <v>2323.25</v>
      </c>
      <c r="M108" s="276">
        <v>14.95269</v>
      </c>
    </row>
    <row r="109" spans="1:13">
      <c r="A109" s="300">
        <v>100</v>
      </c>
      <c r="B109" s="276" t="s">
        <v>254</v>
      </c>
      <c r="C109" s="276">
        <v>298.8</v>
      </c>
      <c r="D109" s="278">
        <v>291.26666666666671</v>
      </c>
      <c r="E109" s="278">
        <v>276.13333333333344</v>
      </c>
      <c r="F109" s="278">
        <v>253.46666666666675</v>
      </c>
      <c r="G109" s="278">
        <v>238.33333333333348</v>
      </c>
      <c r="H109" s="278">
        <v>313.93333333333339</v>
      </c>
      <c r="I109" s="278">
        <v>329.06666666666672</v>
      </c>
      <c r="J109" s="278">
        <v>351.73333333333335</v>
      </c>
      <c r="K109" s="276">
        <v>306.39999999999998</v>
      </c>
      <c r="L109" s="276">
        <v>268.60000000000002</v>
      </c>
      <c r="M109" s="276">
        <v>45.29372</v>
      </c>
    </row>
    <row r="110" spans="1:13">
      <c r="A110" s="300">
        <v>101</v>
      </c>
      <c r="B110" s="276" t="s">
        <v>255</v>
      </c>
      <c r="C110" s="276">
        <v>44.3</v>
      </c>
      <c r="D110" s="278">
        <v>44.300000000000004</v>
      </c>
      <c r="E110" s="278">
        <v>43.350000000000009</v>
      </c>
      <c r="F110" s="278">
        <v>42.400000000000006</v>
      </c>
      <c r="G110" s="278">
        <v>41.45000000000001</v>
      </c>
      <c r="H110" s="278">
        <v>45.250000000000007</v>
      </c>
      <c r="I110" s="278">
        <v>46.20000000000001</v>
      </c>
      <c r="J110" s="278">
        <v>47.150000000000006</v>
      </c>
      <c r="K110" s="276">
        <v>45.25</v>
      </c>
      <c r="L110" s="276">
        <v>43.35</v>
      </c>
      <c r="M110" s="276">
        <v>26.66075</v>
      </c>
    </row>
    <row r="111" spans="1:13">
      <c r="A111" s="300">
        <v>102</v>
      </c>
      <c r="B111" s="276" t="s">
        <v>109</v>
      </c>
      <c r="C111" s="276">
        <v>2656.95</v>
      </c>
      <c r="D111" s="278">
        <v>2637.5833333333335</v>
      </c>
      <c r="E111" s="278">
        <v>2594.3666666666668</v>
      </c>
      <c r="F111" s="278">
        <v>2531.7833333333333</v>
      </c>
      <c r="G111" s="278">
        <v>2488.5666666666666</v>
      </c>
      <c r="H111" s="278">
        <v>2700.166666666667</v>
      </c>
      <c r="I111" s="278">
        <v>2743.3833333333332</v>
      </c>
      <c r="J111" s="278">
        <v>2805.9666666666672</v>
      </c>
      <c r="K111" s="276">
        <v>2680.8</v>
      </c>
      <c r="L111" s="276">
        <v>2575</v>
      </c>
      <c r="M111" s="276">
        <v>35.69359</v>
      </c>
    </row>
    <row r="112" spans="1:13">
      <c r="A112" s="300">
        <v>103</v>
      </c>
      <c r="B112" s="276" t="s">
        <v>118</v>
      </c>
      <c r="C112" s="276">
        <v>546.45000000000005</v>
      </c>
      <c r="D112" s="278">
        <v>542.69999999999993</v>
      </c>
      <c r="E112" s="278">
        <v>537.64999999999986</v>
      </c>
      <c r="F112" s="278">
        <v>528.84999999999991</v>
      </c>
      <c r="G112" s="278">
        <v>523.79999999999984</v>
      </c>
      <c r="H112" s="278">
        <v>551.49999999999989</v>
      </c>
      <c r="I112" s="278">
        <v>556.54999999999984</v>
      </c>
      <c r="J112" s="278">
        <v>565.34999999999991</v>
      </c>
      <c r="K112" s="276">
        <v>547.75</v>
      </c>
      <c r="L112" s="276">
        <v>533.9</v>
      </c>
      <c r="M112" s="276">
        <v>205.75358</v>
      </c>
    </row>
    <row r="113" spans="1:13">
      <c r="A113" s="300">
        <v>104</v>
      </c>
      <c r="B113" s="276" t="s">
        <v>256</v>
      </c>
      <c r="C113" s="276">
        <v>1510</v>
      </c>
      <c r="D113" s="278">
        <v>1525.5833333333333</v>
      </c>
      <c r="E113" s="278">
        <v>1491.2666666666664</v>
      </c>
      <c r="F113" s="278">
        <v>1472.5333333333331</v>
      </c>
      <c r="G113" s="278">
        <v>1438.2166666666662</v>
      </c>
      <c r="H113" s="278">
        <v>1544.3166666666666</v>
      </c>
      <c r="I113" s="278">
        <v>1578.6333333333337</v>
      </c>
      <c r="J113" s="278">
        <v>1597.3666666666668</v>
      </c>
      <c r="K113" s="276">
        <v>1559.9</v>
      </c>
      <c r="L113" s="276">
        <v>1506.85</v>
      </c>
      <c r="M113" s="276">
        <v>6.9351000000000003</v>
      </c>
    </row>
    <row r="114" spans="1:13">
      <c r="A114" s="300">
        <v>105</v>
      </c>
      <c r="B114" s="276" t="s">
        <v>119</v>
      </c>
      <c r="C114" s="276">
        <v>515.54999999999995</v>
      </c>
      <c r="D114" s="278">
        <v>514.35</v>
      </c>
      <c r="E114" s="278">
        <v>510.20000000000005</v>
      </c>
      <c r="F114" s="278">
        <v>504.85</v>
      </c>
      <c r="G114" s="278">
        <v>500.70000000000005</v>
      </c>
      <c r="H114" s="278">
        <v>519.70000000000005</v>
      </c>
      <c r="I114" s="278">
        <v>523.84999999999991</v>
      </c>
      <c r="J114" s="278">
        <v>529.20000000000005</v>
      </c>
      <c r="K114" s="276">
        <v>518.5</v>
      </c>
      <c r="L114" s="276">
        <v>509</v>
      </c>
      <c r="M114" s="276">
        <v>19.482749999999999</v>
      </c>
    </row>
    <row r="115" spans="1:13">
      <c r="A115" s="300">
        <v>106</v>
      </c>
      <c r="B115" s="276" t="s">
        <v>402</v>
      </c>
      <c r="C115" s="276">
        <v>434.45</v>
      </c>
      <c r="D115" s="278">
        <v>432.29999999999995</v>
      </c>
      <c r="E115" s="278">
        <v>427.94999999999993</v>
      </c>
      <c r="F115" s="278">
        <v>421.45</v>
      </c>
      <c r="G115" s="278">
        <v>417.09999999999997</v>
      </c>
      <c r="H115" s="278">
        <v>438.7999999999999</v>
      </c>
      <c r="I115" s="278">
        <v>443.14999999999992</v>
      </c>
      <c r="J115" s="278">
        <v>449.64999999999986</v>
      </c>
      <c r="K115" s="276">
        <v>436.65</v>
      </c>
      <c r="L115" s="276">
        <v>425.8</v>
      </c>
      <c r="M115" s="276">
        <v>7.7824999999999998</v>
      </c>
    </row>
    <row r="116" spans="1:13">
      <c r="A116" s="300">
        <v>107</v>
      </c>
      <c r="B116" s="276" t="s">
        <v>121</v>
      </c>
      <c r="C116" s="276">
        <v>50.15</v>
      </c>
      <c r="D116" s="278">
        <v>49.316666666666663</v>
      </c>
      <c r="E116" s="278">
        <v>47.933333333333323</v>
      </c>
      <c r="F116" s="278">
        <v>45.716666666666661</v>
      </c>
      <c r="G116" s="278">
        <v>44.333333333333321</v>
      </c>
      <c r="H116" s="278">
        <v>51.533333333333324</v>
      </c>
      <c r="I116" s="278">
        <v>52.916666666666664</v>
      </c>
      <c r="J116" s="278">
        <v>55.133333333333326</v>
      </c>
      <c r="K116" s="276">
        <v>50.7</v>
      </c>
      <c r="L116" s="276">
        <v>47.1</v>
      </c>
      <c r="M116" s="276">
        <v>720.82669999999996</v>
      </c>
    </row>
    <row r="117" spans="1:13">
      <c r="A117" s="300">
        <v>108</v>
      </c>
      <c r="B117" s="276" t="s">
        <v>128</v>
      </c>
      <c r="C117" s="276">
        <v>218.85</v>
      </c>
      <c r="D117" s="278">
        <v>219.35</v>
      </c>
      <c r="E117" s="278">
        <v>217</v>
      </c>
      <c r="F117" s="278">
        <v>215.15</v>
      </c>
      <c r="G117" s="278">
        <v>212.8</v>
      </c>
      <c r="H117" s="278">
        <v>221.2</v>
      </c>
      <c r="I117" s="278">
        <v>223.54999999999995</v>
      </c>
      <c r="J117" s="278">
        <v>225.39999999999998</v>
      </c>
      <c r="K117" s="276">
        <v>221.7</v>
      </c>
      <c r="L117" s="276">
        <v>217.5</v>
      </c>
      <c r="M117" s="276">
        <v>317.85088999999999</v>
      </c>
    </row>
    <row r="118" spans="1:13">
      <c r="A118" s="300">
        <v>109</v>
      </c>
      <c r="B118" s="276" t="s">
        <v>117</v>
      </c>
      <c r="C118" s="276">
        <v>230</v>
      </c>
      <c r="D118" s="278">
        <v>226.1</v>
      </c>
      <c r="E118" s="278">
        <v>220.95</v>
      </c>
      <c r="F118" s="278">
        <v>211.9</v>
      </c>
      <c r="G118" s="278">
        <v>206.75</v>
      </c>
      <c r="H118" s="278">
        <v>235.14999999999998</v>
      </c>
      <c r="I118" s="278">
        <v>240.3</v>
      </c>
      <c r="J118" s="278">
        <v>249.34999999999997</v>
      </c>
      <c r="K118" s="276">
        <v>231.25</v>
      </c>
      <c r="L118" s="276">
        <v>217.05</v>
      </c>
      <c r="M118" s="276">
        <v>199.96120999999999</v>
      </c>
    </row>
    <row r="119" spans="1:13">
      <c r="A119" s="300">
        <v>110</v>
      </c>
      <c r="B119" s="276" t="s">
        <v>260</v>
      </c>
      <c r="C119" s="276">
        <v>124.05</v>
      </c>
      <c r="D119" s="278">
        <v>125.21666666666665</v>
      </c>
      <c r="E119" s="278">
        <v>121.83333333333331</v>
      </c>
      <c r="F119" s="278">
        <v>119.61666666666666</v>
      </c>
      <c r="G119" s="278">
        <v>116.23333333333332</v>
      </c>
      <c r="H119" s="278">
        <v>127.43333333333331</v>
      </c>
      <c r="I119" s="278">
        <v>130.81666666666666</v>
      </c>
      <c r="J119" s="278">
        <v>133.0333333333333</v>
      </c>
      <c r="K119" s="276">
        <v>128.6</v>
      </c>
      <c r="L119" s="276">
        <v>123</v>
      </c>
      <c r="M119" s="276">
        <v>15.65671</v>
      </c>
    </row>
    <row r="120" spans="1:13">
      <c r="A120" s="300">
        <v>111</v>
      </c>
      <c r="B120" s="276" t="s">
        <v>127</v>
      </c>
      <c r="C120" s="276">
        <v>98.55</v>
      </c>
      <c r="D120" s="278">
        <v>98.95</v>
      </c>
      <c r="E120" s="278">
        <v>97.600000000000009</v>
      </c>
      <c r="F120" s="278">
        <v>96.65</v>
      </c>
      <c r="G120" s="278">
        <v>95.300000000000011</v>
      </c>
      <c r="H120" s="278">
        <v>99.9</v>
      </c>
      <c r="I120" s="278">
        <v>101.25</v>
      </c>
      <c r="J120" s="278">
        <v>102.2</v>
      </c>
      <c r="K120" s="276">
        <v>100.3</v>
      </c>
      <c r="L120" s="276">
        <v>98</v>
      </c>
      <c r="M120" s="276">
        <v>244.15735000000001</v>
      </c>
    </row>
    <row r="121" spans="1:13">
      <c r="A121" s="300">
        <v>112</v>
      </c>
      <c r="B121" s="276" t="s">
        <v>2931</v>
      </c>
      <c r="C121" s="276">
        <v>1443.5</v>
      </c>
      <c r="D121" s="278">
        <v>1441.3833333333332</v>
      </c>
      <c r="E121" s="278">
        <v>1434.9166666666665</v>
      </c>
      <c r="F121" s="278">
        <v>1426.3333333333333</v>
      </c>
      <c r="G121" s="278">
        <v>1419.8666666666666</v>
      </c>
      <c r="H121" s="278">
        <v>1449.9666666666665</v>
      </c>
      <c r="I121" s="278">
        <v>1456.4333333333332</v>
      </c>
      <c r="J121" s="278">
        <v>1465.0166666666664</v>
      </c>
      <c r="K121" s="276">
        <v>1447.85</v>
      </c>
      <c r="L121" s="276">
        <v>1432.8</v>
      </c>
      <c r="M121" s="276">
        <v>5.7750000000000004</v>
      </c>
    </row>
    <row r="122" spans="1:13">
      <c r="A122" s="300">
        <v>113</v>
      </c>
      <c r="B122" s="276" t="s">
        <v>122</v>
      </c>
      <c r="C122" s="276">
        <v>557.54999999999995</v>
      </c>
      <c r="D122" s="278">
        <v>551.69999999999993</v>
      </c>
      <c r="E122" s="278">
        <v>544.44999999999982</v>
      </c>
      <c r="F122" s="278">
        <v>531.34999999999991</v>
      </c>
      <c r="G122" s="278">
        <v>524.0999999999998</v>
      </c>
      <c r="H122" s="278">
        <v>564.79999999999984</v>
      </c>
      <c r="I122" s="278">
        <v>572.05000000000007</v>
      </c>
      <c r="J122" s="278">
        <v>585.14999999999986</v>
      </c>
      <c r="K122" s="276">
        <v>558.95000000000005</v>
      </c>
      <c r="L122" s="276">
        <v>538.6</v>
      </c>
      <c r="M122" s="276">
        <v>21.666450000000001</v>
      </c>
    </row>
    <row r="123" spans="1:13">
      <c r="A123" s="300">
        <v>114</v>
      </c>
      <c r="B123" s="276" t="s">
        <v>3644</v>
      </c>
      <c r="C123" s="276">
        <v>258.25</v>
      </c>
      <c r="D123" s="278">
        <v>258.36666666666662</v>
      </c>
      <c r="E123" s="278">
        <v>256.08333333333326</v>
      </c>
      <c r="F123" s="278">
        <v>253.91666666666663</v>
      </c>
      <c r="G123" s="278">
        <v>251.63333333333327</v>
      </c>
      <c r="H123" s="278">
        <v>260.53333333333325</v>
      </c>
      <c r="I123" s="278">
        <v>262.81666666666666</v>
      </c>
      <c r="J123" s="278">
        <v>264.98333333333323</v>
      </c>
      <c r="K123" s="276">
        <v>260.64999999999998</v>
      </c>
      <c r="L123" s="276">
        <v>256.2</v>
      </c>
      <c r="M123" s="276">
        <v>21.902259999999998</v>
      </c>
    </row>
    <row r="124" spans="1:13">
      <c r="A124" s="300">
        <v>115</v>
      </c>
      <c r="B124" s="276" t="s">
        <v>124</v>
      </c>
      <c r="C124" s="276">
        <v>939.9</v>
      </c>
      <c r="D124" s="278">
        <v>942.7166666666667</v>
      </c>
      <c r="E124" s="278">
        <v>933.43333333333339</v>
      </c>
      <c r="F124" s="278">
        <v>926.9666666666667</v>
      </c>
      <c r="G124" s="278">
        <v>917.68333333333339</v>
      </c>
      <c r="H124" s="278">
        <v>949.18333333333339</v>
      </c>
      <c r="I124" s="278">
        <v>958.4666666666667</v>
      </c>
      <c r="J124" s="278">
        <v>964.93333333333339</v>
      </c>
      <c r="K124" s="276">
        <v>952</v>
      </c>
      <c r="L124" s="276">
        <v>936.25</v>
      </c>
      <c r="M124" s="276">
        <v>63.092329999999997</v>
      </c>
    </row>
    <row r="125" spans="1:13">
      <c r="A125" s="300">
        <v>116</v>
      </c>
      <c r="B125" s="276" t="s">
        <v>261</v>
      </c>
      <c r="C125" s="276">
        <v>4927.3999999999996</v>
      </c>
      <c r="D125" s="278">
        <v>4927.2333333333336</v>
      </c>
      <c r="E125" s="278">
        <v>4857.8666666666668</v>
      </c>
      <c r="F125" s="278">
        <v>4788.333333333333</v>
      </c>
      <c r="G125" s="278">
        <v>4718.9666666666662</v>
      </c>
      <c r="H125" s="278">
        <v>4996.7666666666673</v>
      </c>
      <c r="I125" s="278">
        <v>5066.1333333333341</v>
      </c>
      <c r="J125" s="278">
        <v>5135.6666666666679</v>
      </c>
      <c r="K125" s="276">
        <v>4996.6000000000004</v>
      </c>
      <c r="L125" s="276">
        <v>4857.7</v>
      </c>
      <c r="M125" s="276">
        <v>9.6289200000000008</v>
      </c>
    </row>
    <row r="126" spans="1:13">
      <c r="A126" s="300">
        <v>117</v>
      </c>
      <c r="B126" s="276" t="s">
        <v>126</v>
      </c>
      <c r="C126" s="276">
        <v>1316.65</v>
      </c>
      <c r="D126" s="278">
        <v>1319.8833333333334</v>
      </c>
      <c r="E126" s="278">
        <v>1308.7666666666669</v>
      </c>
      <c r="F126" s="278">
        <v>1300.8833333333334</v>
      </c>
      <c r="G126" s="278">
        <v>1289.7666666666669</v>
      </c>
      <c r="H126" s="278">
        <v>1327.7666666666669</v>
      </c>
      <c r="I126" s="278">
        <v>1338.8833333333332</v>
      </c>
      <c r="J126" s="278">
        <v>1346.7666666666669</v>
      </c>
      <c r="K126" s="276">
        <v>1331</v>
      </c>
      <c r="L126" s="276">
        <v>1312</v>
      </c>
      <c r="M126" s="276">
        <v>55.857439999999997</v>
      </c>
    </row>
    <row r="127" spans="1:13">
      <c r="A127" s="300">
        <v>118</v>
      </c>
      <c r="B127" s="276" t="s">
        <v>123</v>
      </c>
      <c r="C127" s="276">
        <v>1664.75</v>
      </c>
      <c r="D127" s="278">
        <v>1645.25</v>
      </c>
      <c r="E127" s="278">
        <v>1615.5</v>
      </c>
      <c r="F127" s="278">
        <v>1566.25</v>
      </c>
      <c r="G127" s="278">
        <v>1536.5</v>
      </c>
      <c r="H127" s="278">
        <v>1694.5</v>
      </c>
      <c r="I127" s="278">
        <v>1724.25</v>
      </c>
      <c r="J127" s="278">
        <v>1773.5</v>
      </c>
      <c r="K127" s="276">
        <v>1675</v>
      </c>
      <c r="L127" s="276">
        <v>1596</v>
      </c>
      <c r="M127" s="276">
        <v>18.330169999999999</v>
      </c>
    </row>
    <row r="128" spans="1:13">
      <c r="A128" s="300">
        <v>119</v>
      </c>
      <c r="B128" s="276" t="s">
        <v>262</v>
      </c>
      <c r="C128" s="276">
        <v>2128.5</v>
      </c>
      <c r="D128" s="278">
        <v>2128.0833333333335</v>
      </c>
      <c r="E128" s="278">
        <v>2107.916666666667</v>
      </c>
      <c r="F128" s="278">
        <v>2087.3333333333335</v>
      </c>
      <c r="G128" s="278">
        <v>2067.166666666667</v>
      </c>
      <c r="H128" s="278">
        <v>2148.666666666667</v>
      </c>
      <c r="I128" s="278">
        <v>2168.8333333333339</v>
      </c>
      <c r="J128" s="278">
        <v>2189.416666666667</v>
      </c>
      <c r="K128" s="276">
        <v>2148.25</v>
      </c>
      <c r="L128" s="276">
        <v>2107.5</v>
      </c>
      <c r="M128" s="276">
        <v>1.3622799999999999</v>
      </c>
    </row>
    <row r="129" spans="1:13">
      <c r="A129" s="300">
        <v>120</v>
      </c>
      <c r="B129" s="276" t="s">
        <v>263</v>
      </c>
      <c r="C129" s="276">
        <v>74.650000000000006</v>
      </c>
      <c r="D129" s="278">
        <v>74.066666666666677</v>
      </c>
      <c r="E129" s="278">
        <v>73.183333333333351</v>
      </c>
      <c r="F129" s="278">
        <v>71.716666666666669</v>
      </c>
      <c r="G129" s="278">
        <v>70.833333333333343</v>
      </c>
      <c r="H129" s="278">
        <v>75.53333333333336</v>
      </c>
      <c r="I129" s="278">
        <v>76.416666666666686</v>
      </c>
      <c r="J129" s="278">
        <v>77.883333333333368</v>
      </c>
      <c r="K129" s="276">
        <v>74.95</v>
      </c>
      <c r="L129" s="276">
        <v>72.599999999999994</v>
      </c>
      <c r="M129" s="276">
        <v>33.084829999999997</v>
      </c>
    </row>
    <row r="130" spans="1:13">
      <c r="A130" s="300">
        <v>121</v>
      </c>
      <c r="B130" s="276" t="s">
        <v>130</v>
      </c>
      <c r="C130" s="276">
        <v>395.4</v>
      </c>
      <c r="D130" s="278">
        <v>391.58333333333331</v>
      </c>
      <c r="E130" s="278">
        <v>385.41666666666663</v>
      </c>
      <c r="F130" s="278">
        <v>375.43333333333334</v>
      </c>
      <c r="G130" s="278">
        <v>369.26666666666665</v>
      </c>
      <c r="H130" s="278">
        <v>401.56666666666661</v>
      </c>
      <c r="I130" s="278">
        <v>407.73333333333323</v>
      </c>
      <c r="J130" s="278">
        <v>417.71666666666658</v>
      </c>
      <c r="K130" s="276">
        <v>397.75</v>
      </c>
      <c r="L130" s="276">
        <v>381.6</v>
      </c>
      <c r="M130" s="276">
        <v>58.425130000000003</v>
      </c>
    </row>
    <row r="131" spans="1:13">
      <c r="A131" s="300">
        <v>122</v>
      </c>
      <c r="B131" s="276" t="s">
        <v>129</v>
      </c>
      <c r="C131" s="276">
        <v>295.89999999999998</v>
      </c>
      <c r="D131" s="278">
        <v>292.93333333333334</v>
      </c>
      <c r="E131" s="278">
        <v>287.16666666666669</v>
      </c>
      <c r="F131" s="278">
        <v>278.43333333333334</v>
      </c>
      <c r="G131" s="278">
        <v>272.66666666666669</v>
      </c>
      <c r="H131" s="278">
        <v>301.66666666666669</v>
      </c>
      <c r="I131" s="278">
        <v>307.43333333333334</v>
      </c>
      <c r="J131" s="278">
        <v>316.16666666666669</v>
      </c>
      <c r="K131" s="276">
        <v>298.7</v>
      </c>
      <c r="L131" s="276">
        <v>284.2</v>
      </c>
      <c r="M131" s="276">
        <v>84.12997</v>
      </c>
    </row>
    <row r="132" spans="1:13">
      <c r="A132" s="300">
        <v>123</v>
      </c>
      <c r="B132" s="276" t="s">
        <v>131</v>
      </c>
      <c r="C132" s="276">
        <v>2801.75</v>
      </c>
      <c r="D132" s="278">
        <v>2794.5833333333335</v>
      </c>
      <c r="E132" s="278">
        <v>2758.166666666667</v>
      </c>
      <c r="F132" s="278">
        <v>2714.5833333333335</v>
      </c>
      <c r="G132" s="278">
        <v>2678.166666666667</v>
      </c>
      <c r="H132" s="278">
        <v>2838.166666666667</v>
      </c>
      <c r="I132" s="278">
        <v>2874.5833333333339</v>
      </c>
      <c r="J132" s="278">
        <v>2918.166666666667</v>
      </c>
      <c r="K132" s="276">
        <v>2831</v>
      </c>
      <c r="L132" s="276">
        <v>2751</v>
      </c>
      <c r="M132" s="276">
        <v>9.6414299999999997</v>
      </c>
    </row>
    <row r="133" spans="1:13">
      <c r="A133" s="300">
        <v>124</v>
      </c>
      <c r="B133" s="276" t="s">
        <v>133</v>
      </c>
      <c r="C133" s="276">
        <v>1887</v>
      </c>
      <c r="D133" s="278">
        <v>1874.75</v>
      </c>
      <c r="E133" s="278">
        <v>1857.5</v>
      </c>
      <c r="F133" s="278">
        <v>1828</v>
      </c>
      <c r="G133" s="278">
        <v>1810.75</v>
      </c>
      <c r="H133" s="278">
        <v>1904.25</v>
      </c>
      <c r="I133" s="278">
        <v>1921.5</v>
      </c>
      <c r="J133" s="278">
        <v>1951</v>
      </c>
      <c r="K133" s="276">
        <v>1892</v>
      </c>
      <c r="L133" s="276">
        <v>1845.25</v>
      </c>
      <c r="M133" s="276">
        <v>48.055140000000002</v>
      </c>
    </row>
    <row r="134" spans="1:13">
      <c r="A134" s="300">
        <v>125</v>
      </c>
      <c r="B134" s="276" t="s">
        <v>134</v>
      </c>
      <c r="C134" s="276">
        <v>107.1</v>
      </c>
      <c r="D134" s="278">
        <v>105.36666666666666</v>
      </c>
      <c r="E134" s="278">
        <v>101.93333333333332</v>
      </c>
      <c r="F134" s="278">
        <v>96.766666666666666</v>
      </c>
      <c r="G134" s="278">
        <v>93.333333333333329</v>
      </c>
      <c r="H134" s="278">
        <v>110.53333333333332</v>
      </c>
      <c r="I134" s="278">
        <v>113.96666666666665</v>
      </c>
      <c r="J134" s="278">
        <v>119.13333333333331</v>
      </c>
      <c r="K134" s="276">
        <v>108.8</v>
      </c>
      <c r="L134" s="276">
        <v>100.2</v>
      </c>
      <c r="M134" s="276">
        <v>554.14377999999999</v>
      </c>
    </row>
    <row r="135" spans="1:13">
      <c r="A135" s="300">
        <v>126</v>
      </c>
      <c r="B135" s="276" t="s">
        <v>265</v>
      </c>
      <c r="C135" s="276">
        <v>2576.85</v>
      </c>
      <c r="D135" s="278">
        <v>2501.6</v>
      </c>
      <c r="E135" s="278">
        <v>2380.25</v>
      </c>
      <c r="F135" s="278">
        <v>2183.65</v>
      </c>
      <c r="G135" s="278">
        <v>2062.3000000000002</v>
      </c>
      <c r="H135" s="278">
        <v>2698.2</v>
      </c>
      <c r="I135" s="278">
        <v>2819.5499999999993</v>
      </c>
      <c r="J135" s="278">
        <v>3016.1499999999996</v>
      </c>
      <c r="K135" s="276">
        <v>2622.95</v>
      </c>
      <c r="L135" s="276">
        <v>2305</v>
      </c>
      <c r="M135" s="276">
        <v>9.6984999999999992</v>
      </c>
    </row>
    <row r="136" spans="1:13">
      <c r="A136" s="300">
        <v>127</v>
      </c>
      <c r="B136" s="276" t="s">
        <v>135</v>
      </c>
      <c r="C136" s="276">
        <v>426.95</v>
      </c>
      <c r="D136" s="278">
        <v>423.35000000000008</v>
      </c>
      <c r="E136" s="278">
        <v>418.70000000000016</v>
      </c>
      <c r="F136" s="278">
        <v>410.4500000000001</v>
      </c>
      <c r="G136" s="278">
        <v>405.80000000000018</v>
      </c>
      <c r="H136" s="278">
        <v>431.60000000000014</v>
      </c>
      <c r="I136" s="278">
        <v>436.25000000000011</v>
      </c>
      <c r="J136" s="278">
        <v>444.50000000000011</v>
      </c>
      <c r="K136" s="276">
        <v>428</v>
      </c>
      <c r="L136" s="276">
        <v>415.1</v>
      </c>
      <c r="M136" s="276">
        <v>66.345780000000005</v>
      </c>
    </row>
    <row r="137" spans="1:13">
      <c r="A137" s="300">
        <v>128</v>
      </c>
      <c r="B137" s="276" t="s">
        <v>266</v>
      </c>
      <c r="C137" s="276">
        <v>4091.35</v>
      </c>
      <c r="D137" s="278">
        <v>4104.2833333333328</v>
      </c>
      <c r="E137" s="278">
        <v>4038.7666666666655</v>
      </c>
      <c r="F137" s="278">
        <v>3986.1833333333325</v>
      </c>
      <c r="G137" s="278">
        <v>3920.6666666666652</v>
      </c>
      <c r="H137" s="278">
        <v>4156.8666666666659</v>
      </c>
      <c r="I137" s="278">
        <v>4222.3833333333323</v>
      </c>
      <c r="J137" s="278">
        <v>4274.9666666666662</v>
      </c>
      <c r="K137" s="276">
        <v>4169.8</v>
      </c>
      <c r="L137" s="276">
        <v>4051.7</v>
      </c>
      <c r="M137" s="276">
        <v>4.3244999999999996</v>
      </c>
    </row>
    <row r="138" spans="1:13">
      <c r="A138" s="300">
        <v>129</v>
      </c>
      <c r="B138" s="276" t="s">
        <v>136</v>
      </c>
      <c r="C138" s="276">
        <v>1369.85</v>
      </c>
      <c r="D138" s="278">
        <v>1362.95</v>
      </c>
      <c r="E138" s="278">
        <v>1343.9</v>
      </c>
      <c r="F138" s="278">
        <v>1317.95</v>
      </c>
      <c r="G138" s="278">
        <v>1298.9000000000001</v>
      </c>
      <c r="H138" s="278">
        <v>1388.9</v>
      </c>
      <c r="I138" s="278">
        <v>1407.9499999999998</v>
      </c>
      <c r="J138" s="278">
        <v>1433.9</v>
      </c>
      <c r="K138" s="276">
        <v>1382</v>
      </c>
      <c r="L138" s="276">
        <v>1337</v>
      </c>
      <c r="M138" s="276">
        <v>38.857979999999998</v>
      </c>
    </row>
    <row r="139" spans="1:13">
      <c r="A139" s="300">
        <v>130</v>
      </c>
      <c r="B139" s="276" t="s">
        <v>137</v>
      </c>
      <c r="C139" s="276">
        <v>1089.2</v>
      </c>
      <c r="D139" s="278">
        <v>1086.0333333333335</v>
      </c>
      <c r="E139" s="278">
        <v>1073.166666666667</v>
      </c>
      <c r="F139" s="278">
        <v>1057.1333333333334</v>
      </c>
      <c r="G139" s="278">
        <v>1044.2666666666669</v>
      </c>
      <c r="H139" s="278">
        <v>1102.0666666666671</v>
      </c>
      <c r="I139" s="278">
        <v>1114.9333333333334</v>
      </c>
      <c r="J139" s="278">
        <v>1130.9666666666672</v>
      </c>
      <c r="K139" s="276">
        <v>1098.9000000000001</v>
      </c>
      <c r="L139" s="276">
        <v>1070</v>
      </c>
      <c r="M139" s="276">
        <v>23.81709</v>
      </c>
    </row>
    <row r="140" spans="1:13">
      <c r="A140" s="300">
        <v>131</v>
      </c>
      <c r="B140" s="276" t="s">
        <v>148</v>
      </c>
      <c r="C140" s="276">
        <v>87197.55</v>
      </c>
      <c r="D140" s="278">
        <v>87117.75</v>
      </c>
      <c r="E140" s="278">
        <v>86229.8</v>
      </c>
      <c r="F140" s="278">
        <v>85262.05</v>
      </c>
      <c r="G140" s="278">
        <v>84374.1</v>
      </c>
      <c r="H140" s="278">
        <v>88085.5</v>
      </c>
      <c r="I140" s="278">
        <v>88973.450000000012</v>
      </c>
      <c r="J140" s="278">
        <v>89941.2</v>
      </c>
      <c r="K140" s="276">
        <v>88005.7</v>
      </c>
      <c r="L140" s="276">
        <v>86150</v>
      </c>
      <c r="M140" s="276">
        <v>0.21304999999999999</v>
      </c>
    </row>
    <row r="141" spans="1:13">
      <c r="A141" s="300">
        <v>132</v>
      </c>
      <c r="B141" s="276" t="s">
        <v>145</v>
      </c>
      <c r="C141" s="276">
        <v>1077.9000000000001</v>
      </c>
      <c r="D141" s="278">
        <v>1067.95</v>
      </c>
      <c r="E141" s="278">
        <v>1055.95</v>
      </c>
      <c r="F141" s="278">
        <v>1034</v>
      </c>
      <c r="G141" s="278">
        <v>1022</v>
      </c>
      <c r="H141" s="278">
        <v>1089.9000000000001</v>
      </c>
      <c r="I141" s="278">
        <v>1101.9000000000001</v>
      </c>
      <c r="J141" s="278">
        <v>1123.8500000000001</v>
      </c>
      <c r="K141" s="276">
        <v>1079.95</v>
      </c>
      <c r="L141" s="276">
        <v>1046</v>
      </c>
      <c r="M141" s="276">
        <v>4.9705500000000002</v>
      </c>
    </row>
    <row r="142" spans="1:13">
      <c r="A142" s="300">
        <v>133</v>
      </c>
      <c r="B142" s="276" t="s">
        <v>139</v>
      </c>
      <c r="C142" s="276">
        <v>182.15</v>
      </c>
      <c r="D142" s="278">
        <v>181.54999999999998</v>
      </c>
      <c r="E142" s="278">
        <v>178.94999999999996</v>
      </c>
      <c r="F142" s="278">
        <v>175.74999999999997</v>
      </c>
      <c r="G142" s="278">
        <v>173.14999999999995</v>
      </c>
      <c r="H142" s="278">
        <v>184.74999999999997</v>
      </c>
      <c r="I142" s="278">
        <v>187.35</v>
      </c>
      <c r="J142" s="278">
        <v>190.54999999999998</v>
      </c>
      <c r="K142" s="276">
        <v>184.15</v>
      </c>
      <c r="L142" s="276">
        <v>178.35</v>
      </c>
      <c r="M142" s="276">
        <v>104.7573</v>
      </c>
    </row>
    <row r="143" spans="1:13">
      <c r="A143" s="300">
        <v>134</v>
      </c>
      <c r="B143" s="276" t="s">
        <v>138</v>
      </c>
      <c r="C143" s="276">
        <v>808.05</v>
      </c>
      <c r="D143" s="278">
        <v>809.73333333333323</v>
      </c>
      <c r="E143" s="278">
        <v>799.86666666666645</v>
      </c>
      <c r="F143" s="278">
        <v>791.68333333333317</v>
      </c>
      <c r="G143" s="278">
        <v>781.81666666666638</v>
      </c>
      <c r="H143" s="278">
        <v>817.91666666666652</v>
      </c>
      <c r="I143" s="278">
        <v>827.7833333333333</v>
      </c>
      <c r="J143" s="278">
        <v>835.96666666666658</v>
      </c>
      <c r="K143" s="276">
        <v>819.6</v>
      </c>
      <c r="L143" s="276">
        <v>801.55</v>
      </c>
      <c r="M143" s="276">
        <v>39.911670000000001</v>
      </c>
    </row>
    <row r="144" spans="1:13">
      <c r="A144" s="300">
        <v>135</v>
      </c>
      <c r="B144" s="276" t="s">
        <v>140</v>
      </c>
      <c r="C144" s="276">
        <v>166.45</v>
      </c>
      <c r="D144" s="278">
        <v>165.48333333333332</v>
      </c>
      <c r="E144" s="278">
        <v>163.96666666666664</v>
      </c>
      <c r="F144" s="278">
        <v>161.48333333333332</v>
      </c>
      <c r="G144" s="278">
        <v>159.96666666666664</v>
      </c>
      <c r="H144" s="278">
        <v>167.96666666666664</v>
      </c>
      <c r="I144" s="278">
        <v>169.48333333333335</v>
      </c>
      <c r="J144" s="278">
        <v>171.96666666666664</v>
      </c>
      <c r="K144" s="276">
        <v>167</v>
      </c>
      <c r="L144" s="276">
        <v>163</v>
      </c>
      <c r="M144" s="276">
        <v>35.577689999999997</v>
      </c>
    </row>
    <row r="145" spans="1:13">
      <c r="A145" s="300">
        <v>136</v>
      </c>
      <c r="B145" s="276" t="s">
        <v>141</v>
      </c>
      <c r="C145" s="276">
        <v>417.15</v>
      </c>
      <c r="D145" s="278">
        <v>415.63333333333338</v>
      </c>
      <c r="E145" s="278">
        <v>412.76666666666677</v>
      </c>
      <c r="F145" s="278">
        <v>408.38333333333338</v>
      </c>
      <c r="G145" s="278">
        <v>405.51666666666677</v>
      </c>
      <c r="H145" s="278">
        <v>420.01666666666677</v>
      </c>
      <c r="I145" s="278">
        <v>422.88333333333344</v>
      </c>
      <c r="J145" s="278">
        <v>427.26666666666677</v>
      </c>
      <c r="K145" s="276">
        <v>418.5</v>
      </c>
      <c r="L145" s="276">
        <v>411.25</v>
      </c>
      <c r="M145" s="276">
        <v>22.13374</v>
      </c>
    </row>
    <row r="146" spans="1:13">
      <c r="A146" s="300">
        <v>137</v>
      </c>
      <c r="B146" s="276" t="s">
        <v>142</v>
      </c>
      <c r="C146" s="276">
        <v>7922.6</v>
      </c>
      <c r="D146" s="278">
        <v>7915.9666666666672</v>
      </c>
      <c r="E146" s="278">
        <v>7841.6333333333341</v>
      </c>
      <c r="F146" s="278">
        <v>7760.666666666667</v>
      </c>
      <c r="G146" s="278">
        <v>7686.3333333333339</v>
      </c>
      <c r="H146" s="278">
        <v>7996.9333333333343</v>
      </c>
      <c r="I146" s="278">
        <v>8071.2666666666664</v>
      </c>
      <c r="J146" s="278">
        <v>8152.2333333333345</v>
      </c>
      <c r="K146" s="276">
        <v>7990.3</v>
      </c>
      <c r="L146" s="276">
        <v>7835</v>
      </c>
      <c r="M146" s="276">
        <v>7.7989199999999999</v>
      </c>
    </row>
    <row r="147" spans="1:13">
      <c r="A147" s="300">
        <v>138</v>
      </c>
      <c r="B147" s="276" t="s">
        <v>144</v>
      </c>
      <c r="C147" s="276">
        <v>712.5</v>
      </c>
      <c r="D147" s="278">
        <v>709.56666666666661</v>
      </c>
      <c r="E147" s="278">
        <v>697.13333333333321</v>
      </c>
      <c r="F147" s="278">
        <v>681.76666666666665</v>
      </c>
      <c r="G147" s="278">
        <v>669.33333333333326</v>
      </c>
      <c r="H147" s="278">
        <v>724.93333333333317</v>
      </c>
      <c r="I147" s="278">
        <v>737.36666666666656</v>
      </c>
      <c r="J147" s="278">
        <v>752.73333333333312</v>
      </c>
      <c r="K147" s="276">
        <v>722</v>
      </c>
      <c r="L147" s="276">
        <v>694.2</v>
      </c>
      <c r="M147" s="276">
        <v>11.98671</v>
      </c>
    </row>
    <row r="148" spans="1:13">
      <c r="A148" s="300">
        <v>139</v>
      </c>
      <c r="B148" s="276" t="s">
        <v>146</v>
      </c>
      <c r="C148" s="276">
        <v>1681.9</v>
      </c>
      <c r="D148" s="278">
        <v>1702.0166666666667</v>
      </c>
      <c r="E148" s="278">
        <v>1644.0333333333333</v>
      </c>
      <c r="F148" s="278">
        <v>1606.1666666666667</v>
      </c>
      <c r="G148" s="278">
        <v>1548.1833333333334</v>
      </c>
      <c r="H148" s="278">
        <v>1739.8833333333332</v>
      </c>
      <c r="I148" s="278">
        <v>1797.8666666666663</v>
      </c>
      <c r="J148" s="278">
        <v>1835.7333333333331</v>
      </c>
      <c r="K148" s="276">
        <v>1760</v>
      </c>
      <c r="L148" s="276">
        <v>1664.15</v>
      </c>
      <c r="M148" s="276">
        <v>45.580680000000001</v>
      </c>
    </row>
    <row r="149" spans="1:13">
      <c r="A149" s="300">
        <v>140</v>
      </c>
      <c r="B149" s="276" t="s">
        <v>147</v>
      </c>
      <c r="C149" s="276">
        <v>159.5</v>
      </c>
      <c r="D149" s="278">
        <v>159.29999999999998</v>
      </c>
      <c r="E149" s="278">
        <v>158.29999999999995</v>
      </c>
      <c r="F149" s="278">
        <v>157.09999999999997</v>
      </c>
      <c r="G149" s="278">
        <v>156.09999999999994</v>
      </c>
      <c r="H149" s="278">
        <v>160.49999999999997</v>
      </c>
      <c r="I149" s="278">
        <v>161.50000000000003</v>
      </c>
      <c r="J149" s="278">
        <v>162.69999999999999</v>
      </c>
      <c r="K149" s="276">
        <v>160.30000000000001</v>
      </c>
      <c r="L149" s="276">
        <v>158.1</v>
      </c>
      <c r="M149" s="276">
        <v>82.831519999999998</v>
      </c>
    </row>
    <row r="150" spans="1:13">
      <c r="A150" s="300">
        <v>141</v>
      </c>
      <c r="B150" s="276" t="s">
        <v>268</v>
      </c>
      <c r="C150" s="276">
        <v>1616.8</v>
      </c>
      <c r="D150" s="278">
        <v>1624.3333333333333</v>
      </c>
      <c r="E150" s="278">
        <v>1583.6666666666665</v>
      </c>
      <c r="F150" s="278">
        <v>1550.5333333333333</v>
      </c>
      <c r="G150" s="278">
        <v>1509.8666666666666</v>
      </c>
      <c r="H150" s="278">
        <v>1657.4666666666665</v>
      </c>
      <c r="I150" s="278">
        <v>1698.133333333333</v>
      </c>
      <c r="J150" s="278">
        <v>1731.2666666666664</v>
      </c>
      <c r="K150" s="276">
        <v>1665</v>
      </c>
      <c r="L150" s="276">
        <v>1591.2</v>
      </c>
      <c r="M150" s="276">
        <v>1.9431799999999999</v>
      </c>
    </row>
    <row r="151" spans="1:13">
      <c r="A151" s="300">
        <v>142</v>
      </c>
      <c r="B151" s="276" t="s">
        <v>149</v>
      </c>
      <c r="C151" s="276">
        <v>1207.8499999999999</v>
      </c>
      <c r="D151" s="278">
        <v>1196.6666666666667</v>
      </c>
      <c r="E151" s="278">
        <v>1182.3333333333335</v>
      </c>
      <c r="F151" s="278">
        <v>1156.8166666666668</v>
      </c>
      <c r="G151" s="278">
        <v>1142.4833333333336</v>
      </c>
      <c r="H151" s="278">
        <v>1222.1833333333334</v>
      </c>
      <c r="I151" s="278">
        <v>1236.5166666666669</v>
      </c>
      <c r="J151" s="278">
        <v>1262.0333333333333</v>
      </c>
      <c r="K151" s="276">
        <v>1211</v>
      </c>
      <c r="L151" s="276">
        <v>1171.1500000000001</v>
      </c>
      <c r="M151" s="276">
        <v>10.68153</v>
      </c>
    </row>
    <row r="152" spans="1:13">
      <c r="A152" s="300">
        <v>143</v>
      </c>
      <c r="B152" s="276" t="s">
        <v>269</v>
      </c>
      <c r="C152" s="276">
        <v>910.55</v>
      </c>
      <c r="D152" s="278">
        <v>907.9</v>
      </c>
      <c r="E152" s="278">
        <v>897.84999999999991</v>
      </c>
      <c r="F152" s="278">
        <v>885.15</v>
      </c>
      <c r="G152" s="278">
        <v>875.09999999999991</v>
      </c>
      <c r="H152" s="278">
        <v>920.59999999999991</v>
      </c>
      <c r="I152" s="278">
        <v>930.64999999999986</v>
      </c>
      <c r="J152" s="278">
        <v>943.34999999999991</v>
      </c>
      <c r="K152" s="276">
        <v>917.95</v>
      </c>
      <c r="L152" s="276">
        <v>895.2</v>
      </c>
      <c r="M152" s="276">
        <v>1.47706</v>
      </c>
    </row>
    <row r="153" spans="1:13">
      <c r="A153" s="300">
        <v>144</v>
      </c>
      <c r="B153" s="276" t="s">
        <v>155</v>
      </c>
      <c r="C153" s="276">
        <v>120.75</v>
      </c>
      <c r="D153" s="278">
        <v>119.63333333333333</v>
      </c>
      <c r="E153" s="278">
        <v>117.86666666666665</v>
      </c>
      <c r="F153" s="278">
        <v>114.98333333333332</v>
      </c>
      <c r="G153" s="278">
        <v>113.21666666666664</v>
      </c>
      <c r="H153" s="278">
        <v>122.51666666666665</v>
      </c>
      <c r="I153" s="278">
        <v>124.28333333333333</v>
      </c>
      <c r="J153" s="278">
        <v>127.16666666666666</v>
      </c>
      <c r="K153" s="276">
        <v>121.4</v>
      </c>
      <c r="L153" s="276">
        <v>116.75</v>
      </c>
      <c r="M153" s="276">
        <v>74.962530000000001</v>
      </c>
    </row>
    <row r="154" spans="1:13">
      <c r="A154" s="300">
        <v>145</v>
      </c>
      <c r="B154" s="276" t="s">
        <v>156</v>
      </c>
      <c r="C154" s="276">
        <v>99.65</v>
      </c>
      <c r="D154" s="278">
        <v>99.350000000000009</v>
      </c>
      <c r="E154" s="278">
        <v>97.850000000000023</v>
      </c>
      <c r="F154" s="278">
        <v>96.050000000000011</v>
      </c>
      <c r="G154" s="278">
        <v>94.550000000000026</v>
      </c>
      <c r="H154" s="278">
        <v>101.15000000000002</v>
      </c>
      <c r="I154" s="278">
        <v>102.64999999999999</v>
      </c>
      <c r="J154" s="278">
        <v>104.45000000000002</v>
      </c>
      <c r="K154" s="276">
        <v>100.85</v>
      </c>
      <c r="L154" s="276">
        <v>97.55</v>
      </c>
      <c r="M154" s="276">
        <v>229.34495999999999</v>
      </c>
    </row>
    <row r="155" spans="1:13">
      <c r="A155" s="300">
        <v>146</v>
      </c>
      <c r="B155" s="276" t="s">
        <v>150</v>
      </c>
      <c r="C155" s="276">
        <v>44.95</v>
      </c>
      <c r="D155" s="278">
        <v>44.583333333333336</v>
      </c>
      <c r="E155" s="278">
        <v>43.916666666666671</v>
      </c>
      <c r="F155" s="278">
        <v>42.883333333333333</v>
      </c>
      <c r="G155" s="278">
        <v>42.216666666666669</v>
      </c>
      <c r="H155" s="278">
        <v>45.616666666666674</v>
      </c>
      <c r="I155" s="278">
        <v>46.283333333333346</v>
      </c>
      <c r="J155" s="278">
        <v>47.316666666666677</v>
      </c>
      <c r="K155" s="276">
        <v>45.25</v>
      </c>
      <c r="L155" s="276">
        <v>43.55</v>
      </c>
      <c r="M155" s="276">
        <v>131.57314</v>
      </c>
    </row>
    <row r="156" spans="1:13">
      <c r="A156" s="300">
        <v>147</v>
      </c>
      <c r="B156" s="276" t="s">
        <v>478</v>
      </c>
      <c r="C156" s="276">
        <v>2528.5500000000002</v>
      </c>
      <c r="D156" s="278">
        <v>2531.4166666666665</v>
      </c>
      <c r="E156" s="278">
        <v>2494.833333333333</v>
      </c>
      <c r="F156" s="278">
        <v>2461.1166666666663</v>
      </c>
      <c r="G156" s="278">
        <v>2424.5333333333328</v>
      </c>
      <c r="H156" s="278">
        <v>2565.1333333333332</v>
      </c>
      <c r="I156" s="278">
        <v>2601.7166666666662</v>
      </c>
      <c r="J156" s="278">
        <v>2635.4333333333334</v>
      </c>
      <c r="K156" s="276">
        <v>2568</v>
      </c>
      <c r="L156" s="276">
        <v>2497.6999999999998</v>
      </c>
      <c r="M156" s="276">
        <v>0.61467000000000005</v>
      </c>
    </row>
    <row r="157" spans="1:13">
      <c r="A157" s="300">
        <v>148</v>
      </c>
      <c r="B157" s="276" t="s">
        <v>153</v>
      </c>
      <c r="C157" s="276">
        <v>17754.7</v>
      </c>
      <c r="D157" s="278">
        <v>17748.399999999998</v>
      </c>
      <c r="E157" s="278">
        <v>17676.299999999996</v>
      </c>
      <c r="F157" s="278">
        <v>17597.899999999998</v>
      </c>
      <c r="G157" s="278">
        <v>17525.799999999996</v>
      </c>
      <c r="H157" s="278">
        <v>17826.799999999996</v>
      </c>
      <c r="I157" s="278">
        <v>17898.899999999994</v>
      </c>
      <c r="J157" s="278">
        <v>17977.299999999996</v>
      </c>
      <c r="K157" s="276">
        <v>17820.5</v>
      </c>
      <c r="L157" s="276">
        <v>17670</v>
      </c>
      <c r="M157" s="276">
        <v>0.62848999999999999</v>
      </c>
    </row>
    <row r="158" spans="1:13">
      <c r="A158" s="300">
        <v>149</v>
      </c>
      <c r="B158" s="276" t="s">
        <v>3161</v>
      </c>
      <c r="C158" s="276">
        <v>337</v>
      </c>
      <c r="D158" s="278">
        <v>337.40000000000003</v>
      </c>
      <c r="E158" s="278">
        <v>332.95000000000005</v>
      </c>
      <c r="F158" s="278">
        <v>328.90000000000003</v>
      </c>
      <c r="G158" s="278">
        <v>324.45000000000005</v>
      </c>
      <c r="H158" s="278">
        <v>341.45000000000005</v>
      </c>
      <c r="I158" s="278">
        <v>345.9</v>
      </c>
      <c r="J158" s="278">
        <v>349.95000000000005</v>
      </c>
      <c r="K158" s="276">
        <v>341.85</v>
      </c>
      <c r="L158" s="276">
        <v>333.35</v>
      </c>
      <c r="M158" s="276">
        <v>17.025700000000001</v>
      </c>
    </row>
    <row r="159" spans="1:13">
      <c r="A159" s="300">
        <v>150</v>
      </c>
      <c r="B159" s="276" t="s">
        <v>271</v>
      </c>
      <c r="C159" s="276">
        <v>583.70000000000005</v>
      </c>
      <c r="D159" s="278">
        <v>577.66666666666663</v>
      </c>
      <c r="E159" s="278">
        <v>566.33333333333326</v>
      </c>
      <c r="F159" s="278">
        <v>548.96666666666658</v>
      </c>
      <c r="G159" s="278">
        <v>537.63333333333321</v>
      </c>
      <c r="H159" s="278">
        <v>595.0333333333333</v>
      </c>
      <c r="I159" s="278">
        <v>606.36666666666656</v>
      </c>
      <c r="J159" s="278">
        <v>623.73333333333335</v>
      </c>
      <c r="K159" s="276">
        <v>589</v>
      </c>
      <c r="L159" s="276">
        <v>560.29999999999995</v>
      </c>
      <c r="M159" s="276">
        <v>4.1025799999999997</v>
      </c>
    </row>
    <row r="160" spans="1:13">
      <c r="A160" s="300">
        <v>151</v>
      </c>
      <c r="B160" s="276" t="s">
        <v>158</v>
      </c>
      <c r="C160" s="276">
        <v>98.1</v>
      </c>
      <c r="D160" s="278">
        <v>98.2</v>
      </c>
      <c r="E160" s="278">
        <v>97.4</v>
      </c>
      <c r="F160" s="278">
        <v>96.7</v>
      </c>
      <c r="G160" s="278">
        <v>95.9</v>
      </c>
      <c r="H160" s="278">
        <v>98.9</v>
      </c>
      <c r="I160" s="278">
        <v>99.699999999999989</v>
      </c>
      <c r="J160" s="278">
        <v>100.4</v>
      </c>
      <c r="K160" s="276">
        <v>99</v>
      </c>
      <c r="L160" s="276">
        <v>97.5</v>
      </c>
      <c r="M160" s="276">
        <v>260.85120999999998</v>
      </c>
    </row>
    <row r="161" spans="1:13">
      <c r="A161" s="300">
        <v>152</v>
      </c>
      <c r="B161" s="276" t="s">
        <v>157</v>
      </c>
      <c r="C161" s="276">
        <v>116.35</v>
      </c>
      <c r="D161" s="278">
        <v>116.11666666666667</v>
      </c>
      <c r="E161" s="278">
        <v>115.23333333333335</v>
      </c>
      <c r="F161" s="278">
        <v>114.11666666666667</v>
      </c>
      <c r="G161" s="278">
        <v>113.23333333333335</v>
      </c>
      <c r="H161" s="278">
        <v>117.23333333333335</v>
      </c>
      <c r="I161" s="278">
        <v>118.11666666666667</v>
      </c>
      <c r="J161" s="278">
        <v>119.23333333333335</v>
      </c>
      <c r="K161" s="276">
        <v>117</v>
      </c>
      <c r="L161" s="276">
        <v>115</v>
      </c>
      <c r="M161" s="276">
        <v>11.03139</v>
      </c>
    </row>
    <row r="162" spans="1:13">
      <c r="A162" s="300">
        <v>153</v>
      </c>
      <c r="B162" s="276" t="s">
        <v>272</v>
      </c>
      <c r="C162" s="276">
        <v>3362.9</v>
      </c>
      <c r="D162" s="278">
        <v>3357.6333333333332</v>
      </c>
      <c r="E162" s="278">
        <v>3310.2666666666664</v>
      </c>
      <c r="F162" s="278">
        <v>3257.6333333333332</v>
      </c>
      <c r="G162" s="278">
        <v>3210.2666666666664</v>
      </c>
      <c r="H162" s="278">
        <v>3410.2666666666664</v>
      </c>
      <c r="I162" s="278">
        <v>3457.6333333333332</v>
      </c>
      <c r="J162" s="278">
        <v>3510.2666666666664</v>
      </c>
      <c r="K162" s="276">
        <v>3405</v>
      </c>
      <c r="L162" s="276">
        <v>3305</v>
      </c>
      <c r="M162" s="276">
        <v>0.43406</v>
      </c>
    </row>
    <row r="163" spans="1:13">
      <c r="A163" s="300">
        <v>154</v>
      </c>
      <c r="B163" s="276" t="s">
        <v>273</v>
      </c>
      <c r="C163" s="276">
        <v>2230.1999999999998</v>
      </c>
      <c r="D163" s="278">
        <v>2228.2166666666667</v>
      </c>
      <c r="E163" s="278">
        <v>2206.9833333333336</v>
      </c>
      <c r="F163" s="278">
        <v>2183.7666666666669</v>
      </c>
      <c r="G163" s="278">
        <v>2162.5333333333338</v>
      </c>
      <c r="H163" s="278">
        <v>2251.4333333333334</v>
      </c>
      <c r="I163" s="278">
        <v>2272.6666666666661</v>
      </c>
      <c r="J163" s="278">
        <v>2295.8833333333332</v>
      </c>
      <c r="K163" s="276">
        <v>2249.4499999999998</v>
      </c>
      <c r="L163" s="276">
        <v>2205</v>
      </c>
      <c r="M163" s="276">
        <v>2.0787900000000001</v>
      </c>
    </row>
    <row r="164" spans="1:13">
      <c r="A164" s="300">
        <v>155</v>
      </c>
      <c r="B164" s="276" t="s">
        <v>159</v>
      </c>
      <c r="C164" s="276">
        <v>28307.200000000001</v>
      </c>
      <c r="D164" s="278">
        <v>28419.083333333332</v>
      </c>
      <c r="E164" s="278">
        <v>28018.166666666664</v>
      </c>
      <c r="F164" s="278">
        <v>27729.133333333331</v>
      </c>
      <c r="G164" s="278">
        <v>27328.216666666664</v>
      </c>
      <c r="H164" s="278">
        <v>28708.116666666665</v>
      </c>
      <c r="I164" s="278">
        <v>29109.033333333329</v>
      </c>
      <c r="J164" s="278">
        <v>29398.066666666666</v>
      </c>
      <c r="K164" s="276">
        <v>28820</v>
      </c>
      <c r="L164" s="276">
        <v>28130.05</v>
      </c>
      <c r="M164" s="276">
        <v>0.34333999999999998</v>
      </c>
    </row>
    <row r="165" spans="1:13">
      <c r="A165" s="300">
        <v>156</v>
      </c>
      <c r="B165" s="276" t="s">
        <v>161</v>
      </c>
      <c r="C165" s="276">
        <v>249.35</v>
      </c>
      <c r="D165" s="278">
        <v>248.9</v>
      </c>
      <c r="E165" s="278">
        <v>246</v>
      </c>
      <c r="F165" s="278">
        <v>242.65</v>
      </c>
      <c r="G165" s="278">
        <v>239.75</v>
      </c>
      <c r="H165" s="278">
        <v>252.25</v>
      </c>
      <c r="I165" s="278">
        <v>255.15000000000003</v>
      </c>
      <c r="J165" s="278">
        <v>258.5</v>
      </c>
      <c r="K165" s="276">
        <v>251.8</v>
      </c>
      <c r="L165" s="276">
        <v>245.55</v>
      </c>
      <c r="M165" s="276">
        <v>51.244660000000003</v>
      </c>
    </row>
    <row r="166" spans="1:13">
      <c r="A166" s="300">
        <v>157</v>
      </c>
      <c r="B166" s="276" t="s">
        <v>275</v>
      </c>
      <c r="C166" s="276">
        <v>4966.2</v>
      </c>
      <c r="D166" s="278">
        <v>4967.8499999999995</v>
      </c>
      <c r="E166" s="278">
        <v>4939.3499999999985</v>
      </c>
      <c r="F166" s="278">
        <v>4912.4999999999991</v>
      </c>
      <c r="G166" s="278">
        <v>4883.9999999999982</v>
      </c>
      <c r="H166" s="278">
        <v>4994.6999999999989</v>
      </c>
      <c r="I166" s="278">
        <v>5023.2000000000007</v>
      </c>
      <c r="J166" s="278">
        <v>5050.0499999999993</v>
      </c>
      <c r="K166" s="276">
        <v>4996.3500000000004</v>
      </c>
      <c r="L166" s="276">
        <v>4941</v>
      </c>
      <c r="M166" s="276">
        <v>0.25863000000000003</v>
      </c>
    </row>
    <row r="167" spans="1:13">
      <c r="A167" s="300">
        <v>158</v>
      </c>
      <c r="B167" s="276" t="s">
        <v>163</v>
      </c>
      <c r="C167" s="276">
        <v>1736.35</v>
      </c>
      <c r="D167" s="278">
        <v>1742.3833333333332</v>
      </c>
      <c r="E167" s="278">
        <v>1723.1166666666663</v>
      </c>
      <c r="F167" s="278">
        <v>1709.8833333333332</v>
      </c>
      <c r="G167" s="278">
        <v>1690.6166666666663</v>
      </c>
      <c r="H167" s="278">
        <v>1755.6166666666663</v>
      </c>
      <c r="I167" s="278">
        <v>1774.8833333333332</v>
      </c>
      <c r="J167" s="278">
        <v>1788.1166666666663</v>
      </c>
      <c r="K167" s="276">
        <v>1761.65</v>
      </c>
      <c r="L167" s="276">
        <v>1729.15</v>
      </c>
      <c r="M167" s="276">
        <v>5.2502599999999999</v>
      </c>
    </row>
    <row r="168" spans="1:13">
      <c r="A168" s="300">
        <v>159</v>
      </c>
      <c r="B168" s="276" t="s">
        <v>160</v>
      </c>
      <c r="C168" s="276">
        <v>1591.55</v>
      </c>
      <c r="D168" s="278">
        <v>1599.1666666666667</v>
      </c>
      <c r="E168" s="278">
        <v>1573.4333333333334</v>
      </c>
      <c r="F168" s="278">
        <v>1555.3166666666666</v>
      </c>
      <c r="G168" s="278">
        <v>1529.5833333333333</v>
      </c>
      <c r="H168" s="278">
        <v>1617.2833333333335</v>
      </c>
      <c r="I168" s="278">
        <v>1643.0166666666667</v>
      </c>
      <c r="J168" s="278">
        <v>1661.1333333333337</v>
      </c>
      <c r="K168" s="276">
        <v>1624.9</v>
      </c>
      <c r="L168" s="276">
        <v>1581.05</v>
      </c>
      <c r="M168" s="276">
        <v>19.036049999999999</v>
      </c>
    </row>
    <row r="169" spans="1:13">
      <c r="A169" s="300">
        <v>160</v>
      </c>
      <c r="B169" s="276" t="s">
        <v>491</v>
      </c>
      <c r="C169" s="276">
        <v>1203.1500000000001</v>
      </c>
      <c r="D169" s="278">
        <v>1204.05</v>
      </c>
      <c r="E169" s="278">
        <v>1189.0999999999999</v>
      </c>
      <c r="F169" s="278">
        <v>1175.05</v>
      </c>
      <c r="G169" s="278">
        <v>1160.0999999999999</v>
      </c>
      <c r="H169" s="278">
        <v>1218.0999999999999</v>
      </c>
      <c r="I169" s="278">
        <v>1233.0500000000002</v>
      </c>
      <c r="J169" s="278">
        <v>1247.0999999999999</v>
      </c>
      <c r="K169" s="276">
        <v>1219</v>
      </c>
      <c r="L169" s="276">
        <v>1190</v>
      </c>
      <c r="M169" s="276">
        <v>2.7780300000000002</v>
      </c>
    </row>
    <row r="170" spans="1:13">
      <c r="A170" s="300">
        <v>161</v>
      </c>
      <c r="B170" s="276" t="s">
        <v>162</v>
      </c>
      <c r="C170" s="276">
        <v>122.3</v>
      </c>
      <c r="D170" s="278">
        <v>121</v>
      </c>
      <c r="E170" s="278">
        <v>119.2</v>
      </c>
      <c r="F170" s="278">
        <v>116.10000000000001</v>
      </c>
      <c r="G170" s="278">
        <v>114.30000000000001</v>
      </c>
      <c r="H170" s="278">
        <v>124.1</v>
      </c>
      <c r="I170" s="278">
        <v>125.9</v>
      </c>
      <c r="J170" s="278">
        <v>129</v>
      </c>
      <c r="K170" s="276">
        <v>122.8</v>
      </c>
      <c r="L170" s="276">
        <v>117.9</v>
      </c>
      <c r="M170" s="276">
        <v>77.695710000000005</v>
      </c>
    </row>
    <row r="171" spans="1:13">
      <c r="A171" s="300">
        <v>162</v>
      </c>
      <c r="B171" s="276" t="s">
        <v>165</v>
      </c>
      <c r="C171" s="276">
        <v>199.65</v>
      </c>
      <c r="D171" s="278">
        <v>198.29999999999998</v>
      </c>
      <c r="E171" s="278">
        <v>196.59999999999997</v>
      </c>
      <c r="F171" s="278">
        <v>193.54999999999998</v>
      </c>
      <c r="G171" s="278">
        <v>191.84999999999997</v>
      </c>
      <c r="H171" s="278">
        <v>201.34999999999997</v>
      </c>
      <c r="I171" s="278">
        <v>203.04999999999995</v>
      </c>
      <c r="J171" s="278">
        <v>206.09999999999997</v>
      </c>
      <c r="K171" s="276">
        <v>200</v>
      </c>
      <c r="L171" s="276">
        <v>195.25</v>
      </c>
      <c r="M171" s="276">
        <v>109.02844</v>
      </c>
    </row>
    <row r="172" spans="1:13">
      <c r="A172" s="300">
        <v>163</v>
      </c>
      <c r="B172" s="276" t="s">
        <v>276</v>
      </c>
      <c r="C172" s="276">
        <v>286.05</v>
      </c>
      <c r="D172" s="278">
        <v>287.16666666666669</v>
      </c>
      <c r="E172" s="278">
        <v>279.98333333333335</v>
      </c>
      <c r="F172" s="278">
        <v>273.91666666666669</v>
      </c>
      <c r="G172" s="278">
        <v>266.73333333333335</v>
      </c>
      <c r="H172" s="278">
        <v>293.23333333333335</v>
      </c>
      <c r="I172" s="278">
        <v>300.41666666666663</v>
      </c>
      <c r="J172" s="278">
        <v>306.48333333333335</v>
      </c>
      <c r="K172" s="276">
        <v>294.35000000000002</v>
      </c>
      <c r="L172" s="276">
        <v>281.10000000000002</v>
      </c>
      <c r="M172" s="276">
        <v>4.3331999999999997</v>
      </c>
    </row>
    <row r="173" spans="1:13">
      <c r="A173" s="300">
        <v>164</v>
      </c>
      <c r="B173" s="276" t="s">
        <v>277</v>
      </c>
      <c r="C173" s="276">
        <v>11375.75</v>
      </c>
      <c r="D173" s="278">
        <v>11358.25</v>
      </c>
      <c r="E173" s="278">
        <v>11267.5</v>
      </c>
      <c r="F173" s="278">
        <v>11159.25</v>
      </c>
      <c r="G173" s="278">
        <v>11068.5</v>
      </c>
      <c r="H173" s="278">
        <v>11466.5</v>
      </c>
      <c r="I173" s="278">
        <v>11557.25</v>
      </c>
      <c r="J173" s="278">
        <v>11665.5</v>
      </c>
      <c r="K173" s="276">
        <v>11449</v>
      </c>
      <c r="L173" s="276">
        <v>11250</v>
      </c>
      <c r="M173" s="276">
        <v>5.4579999999999997E-2</v>
      </c>
    </row>
    <row r="174" spans="1:13">
      <c r="A174" s="300">
        <v>165</v>
      </c>
      <c r="B174" s="276" t="s">
        <v>164</v>
      </c>
      <c r="C174" s="276">
        <v>36.5</v>
      </c>
      <c r="D174" s="278">
        <v>36.25</v>
      </c>
      <c r="E174" s="278">
        <v>35.75</v>
      </c>
      <c r="F174" s="278">
        <v>35</v>
      </c>
      <c r="G174" s="278">
        <v>34.5</v>
      </c>
      <c r="H174" s="278">
        <v>37</v>
      </c>
      <c r="I174" s="278">
        <v>37.5</v>
      </c>
      <c r="J174" s="278">
        <v>38.25</v>
      </c>
      <c r="K174" s="276">
        <v>36.75</v>
      </c>
      <c r="L174" s="276">
        <v>35.5</v>
      </c>
      <c r="M174" s="276">
        <v>1090.08869</v>
      </c>
    </row>
    <row r="175" spans="1:13">
      <c r="A175" s="300">
        <v>166</v>
      </c>
      <c r="B175" s="276" t="s">
        <v>168</v>
      </c>
      <c r="C175" s="276">
        <v>254.25</v>
      </c>
      <c r="D175" s="278">
        <v>251.6</v>
      </c>
      <c r="E175" s="278">
        <v>248.14999999999998</v>
      </c>
      <c r="F175" s="278">
        <v>242.04999999999998</v>
      </c>
      <c r="G175" s="278">
        <v>238.59999999999997</v>
      </c>
      <c r="H175" s="278">
        <v>257.7</v>
      </c>
      <c r="I175" s="278">
        <v>261.14999999999998</v>
      </c>
      <c r="J175" s="278">
        <v>267.25</v>
      </c>
      <c r="K175" s="276">
        <v>255.05</v>
      </c>
      <c r="L175" s="276">
        <v>245.5</v>
      </c>
      <c r="M175" s="276">
        <v>91.809119999999993</v>
      </c>
    </row>
    <row r="176" spans="1:13">
      <c r="A176" s="300">
        <v>167</v>
      </c>
      <c r="B176" s="276" t="s">
        <v>169</v>
      </c>
      <c r="C176" s="276">
        <v>147.5</v>
      </c>
      <c r="D176" s="278">
        <v>145.4</v>
      </c>
      <c r="E176" s="278">
        <v>142.80000000000001</v>
      </c>
      <c r="F176" s="278">
        <v>138.1</v>
      </c>
      <c r="G176" s="278">
        <v>135.5</v>
      </c>
      <c r="H176" s="278">
        <v>150.10000000000002</v>
      </c>
      <c r="I176" s="278">
        <v>152.69999999999999</v>
      </c>
      <c r="J176" s="278">
        <v>157.40000000000003</v>
      </c>
      <c r="K176" s="276">
        <v>148</v>
      </c>
      <c r="L176" s="276">
        <v>140.69999999999999</v>
      </c>
      <c r="M176" s="276">
        <v>68.693190000000001</v>
      </c>
    </row>
    <row r="177" spans="1:13">
      <c r="A177" s="300">
        <v>168</v>
      </c>
      <c r="B177" s="276" t="s">
        <v>279</v>
      </c>
      <c r="C177" s="276">
        <v>484.15</v>
      </c>
      <c r="D177" s="278">
        <v>485.55</v>
      </c>
      <c r="E177" s="278">
        <v>478.6</v>
      </c>
      <c r="F177" s="278">
        <v>473.05</v>
      </c>
      <c r="G177" s="278">
        <v>466.1</v>
      </c>
      <c r="H177" s="278">
        <v>491.1</v>
      </c>
      <c r="I177" s="278">
        <v>498.04999999999995</v>
      </c>
      <c r="J177" s="278">
        <v>503.6</v>
      </c>
      <c r="K177" s="276">
        <v>492.5</v>
      </c>
      <c r="L177" s="276">
        <v>480</v>
      </c>
      <c r="M177" s="276">
        <v>2.4186899999999998</v>
      </c>
    </row>
    <row r="178" spans="1:13">
      <c r="A178" s="300">
        <v>169</v>
      </c>
      <c r="B178" s="276" t="s">
        <v>170</v>
      </c>
      <c r="C178" s="276">
        <v>2016.4</v>
      </c>
      <c r="D178" s="278">
        <v>2014.0166666666667</v>
      </c>
      <c r="E178" s="278">
        <v>1997.0333333333333</v>
      </c>
      <c r="F178" s="278">
        <v>1977.6666666666667</v>
      </c>
      <c r="G178" s="278">
        <v>1960.6833333333334</v>
      </c>
      <c r="H178" s="278">
        <v>2033.3833333333332</v>
      </c>
      <c r="I178" s="278">
        <v>2050.3666666666663</v>
      </c>
      <c r="J178" s="278">
        <v>2069.7333333333331</v>
      </c>
      <c r="K178" s="276">
        <v>2031</v>
      </c>
      <c r="L178" s="276">
        <v>1994.65</v>
      </c>
      <c r="M178" s="276">
        <v>147.71047999999999</v>
      </c>
    </row>
    <row r="179" spans="1:13">
      <c r="A179" s="300">
        <v>170</v>
      </c>
      <c r="B179" s="276" t="s">
        <v>3523</v>
      </c>
      <c r="C179" s="276">
        <v>967.05</v>
      </c>
      <c r="D179" s="278">
        <v>966.33333333333337</v>
      </c>
      <c r="E179" s="278">
        <v>958.11666666666679</v>
      </c>
      <c r="F179" s="278">
        <v>949.18333333333339</v>
      </c>
      <c r="G179" s="278">
        <v>940.96666666666681</v>
      </c>
      <c r="H179" s="278">
        <v>975.26666666666677</v>
      </c>
      <c r="I179" s="278">
        <v>983.48333333333323</v>
      </c>
      <c r="J179" s="278">
        <v>992.41666666666674</v>
      </c>
      <c r="K179" s="276">
        <v>974.55</v>
      </c>
      <c r="L179" s="276">
        <v>957.4</v>
      </c>
      <c r="M179" s="276">
        <v>5.7622099999999996</v>
      </c>
    </row>
    <row r="180" spans="1:13">
      <c r="A180" s="300">
        <v>171</v>
      </c>
      <c r="B180" s="276" t="s">
        <v>280</v>
      </c>
      <c r="C180" s="276">
        <v>904.4</v>
      </c>
      <c r="D180" s="278">
        <v>904.30000000000007</v>
      </c>
      <c r="E180" s="278">
        <v>890.60000000000014</v>
      </c>
      <c r="F180" s="278">
        <v>876.80000000000007</v>
      </c>
      <c r="G180" s="278">
        <v>863.10000000000014</v>
      </c>
      <c r="H180" s="278">
        <v>918.10000000000014</v>
      </c>
      <c r="I180" s="278">
        <v>931.80000000000018</v>
      </c>
      <c r="J180" s="278">
        <v>945.60000000000014</v>
      </c>
      <c r="K180" s="276">
        <v>918</v>
      </c>
      <c r="L180" s="276">
        <v>890.5</v>
      </c>
      <c r="M180" s="276">
        <v>14.20092</v>
      </c>
    </row>
    <row r="181" spans="1:13">
      <c r="A181" s="300">
        <v>172</v>
      </c>
      <c r="B181" s="276" t="s">
        <v>175</v>
      </c>
      <c r="C181" s="276">
        <v>5828.35</v>
      </c>
      <c r="D181" s="278">
        <v>5821.1166666666659</v>
      </c>
      <c r="E181" s="278">
        <v>5782.2333333333318</v>
      </c>
      <c r="F181" s="278">
        <v>5736.1166666666659</v>
      </c>
      <c r="G181" s="278">
        <v>5697.2333333333318</v>
      </c>
      <c r="H181" s="278">
        <v>5867.2333333333318</v>
      </c>
      <c r="I181" s="278">
        <v>5906.116666666665</v>
      </c>
      <c r="J181" s="278">
        <v>5952.2333333333318</v>
      </c>
      <c r="K181" s="276">
        <v>5860</v>
      </c>
      <c r="L181" s="276">
        <v>5775</v>
      </c>
      <c r="M181" s="276">
        <v>1.3259700000000001</v>
      </c>
    </row>
    <row r="182" spans="1:13">
      <c r="A182" s="300">
        <v>173</v>
      </c>
      <c r="B182" s="276" t="s">
        <v>513</v>
      </c>
      <c r="C182" s="276">
        <v>8287.0499999999993</v>
      </c>
      <c r="D182" s="278">
        <v>8312.3333333333339</v>
      </c>
      <c r="E182" s="278">
        <v>8234.7166666666672</v>
      </c>
      <c r="F182" s="278">
        <v>8182.3833333333332</v>
      </c>
      <c r="G182" s="278">
        <v>8104.7666666666664</v>
      </c>
      <c r="H182" s="278">
        <v>8364.6666666666679</v>
      </c>
      <c r="I182" s="278">
        <v>8442.2833333333328</v>
      </c>
      <c r="J182" s="278">
        <v>8494.6166666666686</v>
      </c>
      <c r="K182" s="276">
        <v>8389.9500000000007</v>
      </c>
      <c r="L182" s="276">
        <v>8260</v>
      </c>
      <c r="M182" s="276">
        <v>0.20186000000000001</v>
      </c>
    </row>
    <row r="183" spans="1:13">
      <c r="A183" s="300">
        <v>174</v>
      </c>
      <c r="B183" s="276" t="s">
        <v>173</v>
      </c>
      <c r="C183" s="276">
        <v>24374.5</v>
      </c>
      <c r="D183" s="278">
        <v>24212.783333333336</v>
      </c>
      <c r="E183" s="278">
        <v>23950.716666666674</v>
      </c>
      <c r="F183" s="278">
        <v>23526.933333333338</v>
      </c>
      <c r="G183" s="278">
        <v>23264.866666666676</v>
      </c>
      <c r="H183" s="278">
        <v>24636.566666666673</v>
      </c>
      <c r="I183" s="278">
        <v>24898.633333333331</v>
      </c>
      <c r="J183" s="278">
        <v>25322.416666666672</v>
      </c>
      <c r="K183" s="276">
        <v>24474.85</v>
      </c>
      <c r="L183" s="276">
        <v>23789</v>
      </c>
      <c r="M183" s="276">
        <v>0.38385999999999998</v>
      </c>
    </row>
    <row r="184" spans="1:13">
      <c r="A184" s="300">
        <v>175</v>
      </c>
      <c r="B184" s="276" t="s">
        <v>176</v>
      </c>
      <c r="C184" s="276">
        <v>1228.3499999999999</v>
      </c>
      <c r="D184" s="278">
        <v>1215.6166666666666</v>
      </c>
      <c r="E184" s="278">
        <v>1187.7333333333331</v>
      </c>
      <c r="F184" s="278">
        <v>1147.1166666666666</v>
      </c>
      <c r="G184" s="278">
        <v>1119.2333333333331</v>
      </c>
      <c r="H184" s="278">
        <v>1256.2333333333331</v>
      </c>
      <c r="I184" s="278">
        <v>1284.1166666666668</v>
      </c>
      <c r="J184" s="278">
        <v>1324.7333333333331</v>
      </c>
      <c r="K184" s="276">
        <v>1243.5</v>
      </c>
      <c r="L184" s="276">
        <v>1175</v>
      </c>
      <c r="M184" s="276">
        <v>43.735030000000002</v>
      </c>
    </row>
    <row r="185" spans="1:13">
      <c r="A185" s="300">
        <v>176</v>
      </c>
      <c r="B185" s="276" t="s">
        <v>174</v>
      </c>
      <c r="C185" s="276">
        <v>1679.65</v>
      </c>
      <c r="D185" s="278">
        <v>1671.6000000000001</v>
      </c>
      <c r="E185" s="278">
        <v>1638.2000000000003</v>
      </c>
      <c r="F185" s="278">
        <v>1596.7500000000002</v>
      </c>
      <c r="G185" s="278">
        <v>1563.3500000000004</v>
      </c>
      <c r="H185" s="278">
        <v>1713.0500000000002</v>
      </c>
      <c r="I185" s="278">
        <v>1746.4500000000003</v>
      </c>
      <c r="J185" s="278">
        <v>1787.9</v>
      </c>
      <c r="K185" s="276">
        <v>1705</v>
      </c>
      <c r="L185" s="276">
        <v>1630.15</v>
      </c>
      <c r="M185" s="276">
        <v>11.17018</v>
      </c>
    </row>
    <row r="186" spans="1:13">
      <c r="A186" s="300">
        <v>177</v>
      </c>
      <c r="B186" s="276" t="s">
        <v>172</v>
      </c>
      <c r="C186" s="276">
        <v>298.60000000000002</v>
      </c>
      <c r="D186" s="278">
        <v>299.16666666666669</v>
      </c>
      <c r="E186" s="278">
        <v>295.83333333333337</v>
      </c>
      <c r="F186" s="278">
        <v>293.06666666666666</v>
      </c>
      <c r="G186" s="278">
        <v>289.73333333333335</v>
      </c>
      <c r="H186" s="278">
        <v>301.93333333333339</v>
      </c>
      <c r="I186" s="278">
        <v>305.26666666666677</v>
      </c>
      <c r="J186" s="278">
        <v>308.03333333333342</v>
      </c>
      <c r="K186" s="276">
        <v>302.5</v>
      </c>
      <c r="L186" s="276">
        <v>296.39999999999998</v>
      </c>
      <c r="M186" s="276">
        <v>358.03901000000002</v>
      </c>
    </row>
    <row r="187" spans="1:13">
      <c r="A187" s="300">
        <v>178</v>
      </c>
      <c r="B187" s="276" t="s">
        <v>171</v>
      </c>
      <c r="C187" s="276">
        <v>66.2</v>
      </c>
      <c r="D187" s="278">
        <v>66.500000000000014</v>
      </c>
      <c r="E187" s="278">
        <v>65.600000000000023</v>
      </c>
      <c r="F187" s="278">
        <v>65.000000000000014</v>
      </c>
      <c r="G187" s="278">
        <v>64.100000000000023</v>
      </c>
      <c r="H187" s="278">
        <v>67.100000000000023</v>
      </c>
      <c r="I187" s="278">
        <v>68.000000000000028</v>
      </c>
      <c r="J187" s="278">
        <v>68.600000000000023</v>
      </c>
      <c r="K187" s="276">
        <v>67.400000000000006</v>
      </c>
      <c r="L187" s="276">
        <v>65.900000000000006</v>
      </c>
      <c r="M187" s="276">
        <v>430.49022000000002</v>
      </c>
    </row>
    <row r="188" spans="1:13">
      <c r="A188" s="300">
        <v>179</v>
      </c>
      <c r="B188" s="276" t="s">
        <v>178</v>
      </c>
      <c r="C188" s="276">
        <v>596.54999999999995</v>
      </c>
      <c r="D188" s="278">
        <v>594.30000000000007</v>
      </c>
      <c r="E188" s="278">
        <v>585.60000000000014</v>
      </c>
      <c r="F188" s="278">
        <v>574.65000000000009</v>
      </c>
      <c r="G188" s="278">
        <v>565.95000000000016</v>
      </c>
      <c r="H188" s="278">
        <v>605.25000000000011</v>
      </c>
      <c r="I188" s="278">
        <v>613.95000000000016</v>
      </c>
      <c r="J188" s="278">
        <v>624.90000000000009</v>
      </c>
      <c r="K188" s="276">
        <v>603</v>
      </c>
      <c r="L188" s="276">
        <v>583.35</v>
      </c>
      <c r="M188" s="276">
        <v>55.003909999999998</v>
      </c>
    </row>
    <row r="189" spans="1:13">
      <c r="A189" s="300">
        <v>180</v>
      </c>
      <c r="B189" s="276" t="s">
        <v>179</v>
      </c>
      <c r="C189" s="276">
        <v>517.20000000000005</v>
      </c>
      <c r="D189" s="278">
        <v>513.41666666666663</v>
      </c>
      <c r="E189" s="278">
        <v>507.83333333333326</v>
      </c>
      <c r="F189" s="278">
        <v>498.46666666666664</v>
      </c>
      <c r="G189" s="278">
        <v>492.88333333333327</v>
      </c>
      <c r="H189" s="278">
        <v>522.7833333333333</v>
      </c>
      <c r="I189" s="278">
        <v>528.36666666666656</v>
      </c>
      <c r="J189" s="278">
        <v>537.73333333333323</v>
      </c>
      <c r="K189" s="276">
        <v>519</v>
      </c>
      <c r="L189" s="276">
        <v>504.05</v>
      </c>
      <c r="M189" s="276">
        <v>24.022290000000002</v>
      </c>
    </row>
    <row r="190" spans="1:13">
      <c r="A190" s="300">
        <v>181</v>
      </c>
      <c r="B190" s="276" t="s">
        <v>282</v>
      </c>
      <c r="C190" s="276">
        <v>599.35</v>
      </c>
      <c r="D190" s="278">
        <v>598.15</v>
      </c>
      <c r="E190" s="278">
        <v>591.29999999999995</v>
      </c>
      <c r="F190" s="278">
        <v>583.25</v>
      </c>
      <c r="G190" s="278">
        <v>576.4</v>
      </c>
      <c r="H190" s="278">
        <v>606.19999999999993</v>
      </c>
      <c r="I190" s="278">
        <v>613.05000000000007</v>
      </c>
      <c r="J190" s="278">
        <v>621.09999999999991</v>
      </c>
      <c r="K190" s="276">
        <v>605</v>
      </c>
      <c r="L190" s="276">
        <v>590.1</v>
      </c>
      <c r="M190" s="276">
        <v>4.1787400000000003</v>
      </c>
    </row>
    <row r="191" spans="1:13">
      <c r="A191" s="300">
        <v>182</v>
      </c>
      <c r="B191" s="276" t="s">
        <v>192</v>
      </c>
      <c r="C191" s="276">
        <v>512.79999999999995</v>
      </c>
      <c r="D191" s="278">
        <v>509.26666666666665</v>
      </c>
      <c r="E191" s="278">
        <v>503.5333333333333</v>
      </c>
      <c r="F191" s="278">
        <v>494.26666666666665</v>
      </c>
      <c r="G191" s="278">
        <v>488.5333333333333</v>
      </c>
      <c r="H191" s="278">
        <v>518.5333333333333</v>
      </c>
      <c r="I191" s="278">
        <v>524.26666666666665</v>
      </c>
      <c r="J191" s="278">
        <v>533.5333333333333</v>
      </c>
      <c r="K191" s="276">
        <v>515</v>
      </c>
      <c r="L191" s="276">
        <v>500</v>
      </c>
      <c r="M191" s="276">
        <v>20.522449999999999</v>
      </c>
    </row>
    <row r="192" spans="1:13">
      <c r="A192" s="300">
        <v>183</v>
      </c>
      <c r="B192" s="276" t="s">
        <v>181</v>
      </c>
      <c r="C192" s="276">
        <v>528.85</v>
      </c>
      <c r="D192" s="278">
        <v>524.31666666666672</v>
      </c>
      <c r="E192" s="278">
        <v>516.93333333333339</v>
      </c>
      <c r="F192" s="278">
        <v>505.01666666666665</v>
      </c>
      <c r="G192" s="278">
        <v>497.63333333333333</v>
      </c>
      <c r="H192" s="278">
        <v>536.23333333333346</v>
      </c>
      <c r="I192" s="278">
        <v>543.6166666666669</v>
      </c>
      <c r="J192" s="278">
        <v>555.53333333333353</v>
      </c>
      <c r="K192" s="276">
        <v>531.70000000000005</v>
      </c>
      <c r="L192" s="276">
        <v>512.4</v>
      </c>
      <c r="M192" s="276">
        <v>54.813890000000001</v>
      </c>
    </row>
    <row r="193" spans="1:13">
      <c r="A193" s="300">
        <v>184</v>
      </c>
      <c r="B193" s="276" t="s">
        <v>187</v>
      </c>
      <c r="C193" s="276">
        <v>3260.7</v>
      </c>
      <c r="D193" s="278">
        <v>3257.2333333333336</v>
      </c>
      <c r="E193" s="278">
        <v>3235.4666666666672</v>
      </c>
      <c r="F193" s="278">
        <v>3210.2333333333336</v>
      </c>
      <c r="G193" s="278">
        <v>3188.4666666666672</v>
      </c>
      <c r="H193" s="278">
        <v>3282.4666666666672</v>
      </c>
      <c r="I193" s="278">
        <v>3304.2333333333336</v>
      </c>
      <c r="J193" s="278">
        <v>3329.4666666666672</v>
      </c>
      <c r="K193" s="276">
        <v>3279</v>
      </c>
      <c r="L193" s="276">
        <v>3232</v>
      </c>
      <c r="M193" s="276">
        <v>29.757349999999999</v>
      </c>
    </row>
    <row r="194" spans="1:13">
      <c r="A194" s="300">
        <v>185</v>
      </c>
      <c r="B194" s="276" t="s">
        <v>3464</v>
      </c>
      <c r="C194" s="276">
        <v>582.70000000000005</v>
      </c>
      <c r="D194" s="278">
        <v>583.68333333333339</v>
      </c>
      <c r="E194" s="278">
        <v>576.36666666666679</v>
      </c>
      <c r="F194" s="278">
        <v>570.03333333333342</v>
      </c>
      <c r="G194" s="278">
        <v>562.71666666666681</v>
      </c>
      <c r="H194" s="278">
        <v>590.01666666666677</v>
      </c>
      <c r="I194" s="278">
        <v>597.33333333333337</v>
      </c>
      <c r="J194" s="278">
        <v>603.66666666666674</v>
      </c>
      <c r="K194" s="276">
        <v>591</v>
      </c>
      <c r="L194" s="276">
        <v>577.35</v>
      </c>
      <c r="M194" s="276">
        <v>57.439340000000001</v>
      </c>
    </row>
    <row r="195" spans="1:13">
      <c r="A195" s="300">
        <v>186</v>
      </c>
      <c r="B195" s="276" t="s">
        <v>183</v>
      </c>
      <c r="C195" s="276">
        <v>258.64999999999998</v>
      </c>
      <c r="D195" s="278">
        <v>257.21666666666664</v>
      </c>
      <c r="E195" s="278">
        <v>252.73333333333329</v>
      </c>
      <c r="F195" s="278">
        <v>246.81666666666666</v>
      </c>
      <c r="G195" s="278">
        <v>242.33333333333331</v>
      </c>
      <c r="H195" s="278">
        <v>263.13333333333327</v>
      </c>
      <c r="I195" s="278">
        <v>267.61666666666662</v>
      </c>
      <c r="J195" s="278">
        <v>273.53333333333325</v>
      </c>
      <c r="K195" s="276">
        <v>261.7</v>
      </c>
      <c r="L195" s="276">
        <v>251.3</v>
      </c>
      <c r="M195" s="276">
        <v>1368.61059</v>
      </c>
    </row>
    <row r="196" spans="1:13">
      <c r="A196" s="300">
        <v>187</v>
      </c>
      <c r="B196" s="267" t="s">
        <v>185</v>
      </c>
      <c r="C196" s="267">
        <v>85.4</v>
      </c>
      <c r="D196" s="307">
        <v>84.566666666666677</v>
      </c>
      <c r="E196" s="307">
        <v>83.433333333333351</v>
      </c>
      <c r="F196" s="307">
        <v>81.466666666666669</v>
      </c>
      <c r="G196" s="307">
        <v>80.333333333333343</v>
      </c>
      <c r="H196" s="307">
        <v>86.53333333333336</v>
      </c>
      <c r="I196" s="307">
        <v>87.666666666666686</v>
      </c>
      <c r="J196" s="307">
        <v>89.633333333333368</v>
      </c>
      <c r="K196" s="267">
        <v>85.7</v>
      </c>
      <c r="L196" s="267">
        <v>82.6</v>
      </c>
      <c r="M196" s="267">
        <v>254.69131999999999</v>
      </c>
    </row>
    <row r="197" spans="1:13">
      <c r="A197" s="300">
        <v>188</v>
      </c>
      <c r="B197" s="267" t="s">
        <v>186</v>
      </c>
      <c r="C197" s="267">
        <v>681.1</v>
      </c>
      <c r="D197" s="307">
        <v>670.68333333333339</v>
      </c>
      <c r="E197" s="307">
        <v>657.41666666666674</v>
      </c>
      <c r="F197" s="307">
        <v>633.73333333333335</v>
      </c>
      <c r="G197" s="307">
        <v>620.4666666666667</v>
      </c>
      <c r="H197" s="307">
        <v>694.36666666666679</v>
      </c>
      <c r="I197" s="307">
        <v>707.63333333333344</v>
      </c>
      <c r="J197" s="307">
        <v>731.31666666666683</v>
      </c>
      <c r="K197" s="267">
        <v>683.95</v>
      </c>
      <c r="L197" s="267">
        <v>647</v>
      </c>
      <c r="M197" s="267">
        <v>312.45118000000002</v>
      </c>
    </row>
    <row r="198" spans="1:13">
      <c r="A198" s="300">
        <v>189</v>
      </c>
      <c r="B198" s="267" t="s">
        <v>188</v>
      </c>
      <c r="C198" s="267">
        <v>992.5</v>
      </c>
      <c r="D198" s="307">
        <v>996.05000000000007</v>
      </c>
      <c r="E198" s="307">
        <v>983.65000000000009</v>
      </c>
      <c r="F198" s="307">
        <v>974.80000000000007</v>
      </c>
      <c r="G198" s="307">
        <v>962.40000000000009</v>
      </c>
      <c r="H198" s="307">
        <v>1004.9000000000001</v>
      </c>
      <c r="I198" s="307">
        <v>1017.3</v>
      </c>
      <c r="J198" s="307">
        <v>1026.1500000000001</v>
      </c>
      <c r="K198" s="267">
        <v>1008.45</v>
      </c>
      <c r="L198" s="267">
        <v>987.2</v>
      </c>
      <c r="M198" s="267">
        <v>44.160269999999997</v>
      </c>
    </row>
    <row r="199" spans="1:13">
      <c r="A199" s="300">
        <v>190</v>
      </c>
      <c r="B199" s="267" t="s">
        <v>167</v>
      </c>
      <c r="C199" s="267">
        <v>803.05</v>
      </c>
      <c r="D199" s="307">
        <v>801.63333333333321</v>
      </c>
      <c r="E199" s="307">
        <v>792.46666666666647</v>
      </c>
      <c r="F199" s="307">
        <v>781.88333333333321</v>
      </c>
      <c r="G199" s="307">
        <v>772.71666666666647</v>
      </c>
      <c r="H199" s="307">
        <v>812.21666666666647</v>
      </c>
      <c r="I199" s="307">
        <v>821.38333333333321</v>
      </c>
      <c r="J199" s="307">
        <v>831.96666666666647</v>
      </c>
      <c r="K199" s="267">
        <v>810.8</v>
      </c>
      <c r="L199" s="267">
        <v>791.05</v>
      </c>
      <c r="M199" s="267">
        <v>6.4908900000000003</v>
      </c>
    </row>
    <row r="200" spans="1:13">
      <c r="A200" s="300">
        <v>191</v>
      </c>
      <c r="B200" s="267" t="s">
        <v>189</v>
      </c>
      <c r="C200" s="267">
        <v>1519.9</v>
      </c>
      <c r="D200" s="307">
        <v>1514.9666666666665</v>
      </c>
      <c r="E200" s="307">
        <v>1505.9333333333329</v>
      </c>
      <c r="F200" s="307">
        <v>1491.9666666666665</v>
      </c>
      <c r="G200" s="307">
        <v>1482.9333333333329</v>
      </c>
      <c r="H200" s="307">
        <v>1528.9333333333329</v>
      </c>
      <c r="I200" s="307">
        <v>1537.9666666666662</v>
      </c>
      <c r="J200" s="307">
        <v>1551.9333333333329</v>
      </c>
      <c r="K200" s="267">
        <v>1524</v>
      </c>
      <c r="L200" s="267">
        <v>1501</v>
      </c>
      <c r="M200" s="267">
        <v>22.79346</v>
      </c>
    </row>
    <row r="201" spans="1:13">
      <c r="A201" s="300">
        <v>192</v>
      </c>
      <c r="B201" s="267" t="s">
        <v>190</v>
      </c>
      <c r="C201" s="267">
        <v>2750.9</v>
      </c>
      <c r="D201" s="307">
        <v>2730.6000000000004</v>
      </c>
      <c r="E201" s="307">
        <v>2672.4000000000005</v>
      </c>
      <c r="F201" s="307">
        <v>2593.9</v>
      </c>
      <c r="G201" s="307">
        <v>2535.7000000000003</v>
      </c>
      <c r="H201" s="307">
        <v>2809.1000000000008</v>
      </c>
      <c r="I201" s="307">
        <v>2867.3000000000006</v>
      </c>
      <c r="J201" s="307">
        <v>2945.8000000000011</v>
      </c>
      <c r="K201" s="267">
        <v>2788.8</v>
      </c>
      <c r="L201" s="267">
        <v>2652.1</v>
      </c>
      <c r="M201" s="267">
        <v>6.6209199999999999</v>
      </c>
    </row>
    <row r="202" spans="1:13">
      <c r="A202" s="300">
        <v>193</v>
      </c>
      <c r="B202" s="267" t="s">
        <v>191</v>
      </c>
      <c r="C202" s="267">
        <v>339.1</v>
      </c>
      <c r="D202" s="307">
        <v>335.90000000000003</v>
      </c>
      <c r="E202" s="307">
        <v>330.80000000000007</v>
      </c>
      <c r="F202" s="307">
        <v>322.50000000000006</v>
      </c>
      <c r="G202" s="307">
        <v>317.40000000000009</v>
      </c>
      <c r="H202" s="307">
        <v>344.20000000000005</v>
      </c>
      <c r="I202" s="307">
        <v>349.30000000000007</v>
      </c>
      <c r="J202" s="307">
        <v>357.6</v>
      </c>
      <c r="K202" s="267">
        <v>341</v>
      </c>
      <c r="L202" s="267">
        <v>327.60000000000002</v>
      </c>
      <c r="M202" s="267">
        <v>25.412040000000001</v>
      </c>
    </row>
    <row r="203" spans="1:13">
      <c r="A203" s="300">
        <v>194</v>
      </c>
      <c r="B203" s="267" t="s">
        <v>550</v>
      </c>
      <c r="C203" s="267">
        <v>677.75</v>
      </c>
      <c r="D203" s="307">
        <v>674.68333333333328</v>
      </c>
      <c r="E203" s="307">
        <v>659.11666666666656</v>
      </c>
      <c r="F203" s="307">
        <v>640.48333333333323</v>
      </c>
      <c r="G203" s="307">
        <v>624.91666666666652</v>
      </c>
      <c r="H203" s="307">
        <v>693.31666666666661</v>
      </c>
      <c r="I203" s="307">
        <v>708.88333333333344</v>
      </c>
      <c r="J203" s="307">
        <v>727.51666666666665</v>
      </c>
      <c r="K203" s="267">
        <v>690.25</v>
      </c>
      <c r="L203" s="267">
        <v>656.05</v>
      </c>
      <c r="M203" s="267">
        <v>4.37784</v>
      </c>
    </row>
    <row r="204" spans="1:13">
      <c r="A204" s="300">
        <v>195</v>
      </c>
      <c r="B204" s="267" t="s">
        <v>197</v>
      </c>
      <c r="C204" s="267">
        <v>564</v>
      </c>
      <c r="D204" s="307">
        <v>562.85</v>
      </c>
      <c r="E204" s="307">
        <v>554.80000000000007</v>
      </c>
      <c r="F204" s="307">
        <v>545.6</v>
      </c>
      <c r="G204" s="307">
        <v>537.55000000000007</v>
      </c>
      <c r="H204" s="307">
        <v>572.05000000000007</v>
      </c>
      <c r="I204" s="307">
        <v>580.1</v>
      </c>
      <c r="J204" s="307">
        <v>589.30000000000007</v>
      </c>
      <c r="K204" s="267">
        <v>570.9</v>
      </c>
      <c r="L204" s="267">
        <v>553.65</v>
      </c>
      <c r="M204" s="267">
        <v>150.94630000000001</v>
      </c>
    </row>
    <row r="205" spans="1:13">
      <c r="A205" s="300">
        <v>196</v>
      </c>
      <c r="B205" s="267" t="s">
        <v>195</v>
      </c>
      <c r="C205" s="267">
        <v>5490.1</v>
      </c>
      <c r="D205" s="307">
        <v>5472.95</v>
      </c>
      <c r="E205" s="307">
        <v>5410.9</v>
      </c>
      <c r="F205" s="307">
        <v>5331.7</v>
      </c>
      <c r="G205" s="307">
        <v>5269.65</v>
      </c>
      <c r="H205" s="307">
        <v>5552.15</v>
      </c>
      <c r="I205" s="307">
        <v>5614.2000000000007</v>
      </c>
      <c r="J205" s="307">
        <v>5693.4</v>
      </c>
      <c r="K205" s="267">
        <v>5535</v>
      </c>
      <c r="L205" s="267">
        <v>5393.75</v>
      </c>
      <c r="M205" s="267">
        <v>4.8341700000000003</v>
      </c>
    </row>
    <row r="206" spans="1:13">
      <c r="A206" s="300">
        <v>197</v>
      </c>
      <c r="B206" s="267" t="s">
        <v>196</v>
      </c>
      <c r="C206" s="267">
        <v>32.25</v>
      </c>
      <c r="D206" s="307">
        <v>32.15</v>
      </c>
      <c r="E206" s="307">
        <v>31.949999999999996</v>
      </c>
      <c r="F206" s="307">
        <v>31.65</v>
      </c>
      <c r="G206" s="307">
        <v>31.449999999999996</v>
      </c>
      <c r="H206" s="307">
        <v>32.449999999999996</v>
      </c>
      <c r="I206" s="307">
        <v>32.65</v>
      </c>
      <c r="J206" s="307">
        <v>32.949999999999996</v>
      </c>
      <c r="K206" s="267">
        <v>32.35</v>
      </c>
      <c r="L206" s="267">
        <v>31.85</v>
      </c>
      <c r="M206" s="267">
        <v>50.91921</v>
      </c>
    </row>
    <row r="207" spans="1:13">
      <c r="A207" s="300">
        <v>198</v>
      </c>
      <c r="B207" s="267" t="s">
        <v>193</v>
      </c>
      <c r="C207" s="267">
        <v>1282.45</v>
      </c>
      <c r="D207" s="307">
        <v>1287.2</v>
      </c>
      <c r="E207" s="307">
        <v>1262.3000000000002</v>
      </c>
      <c r="F207" s="307">
        <v>1242.1500000000001</v>
      </c>
      <c r="G207" s="307">
        <v>1217.2500000000002</v>
      </c>
      <c r="H207" s="307">
        <v>1307.3500000000001</v>
      </c>
      <c r="I207" s="307">
        <v>1332.2500000000002</v>
      </c>
      <c r="J207" s="307">
        <v>1352.4</v>
      </c>
      <c r="K207" s="267">
        <v>1312.1</v>
      </c>
      <c r="L207" s="267">
        <v>1267.05</v>
      </c>
      <c r="M207" s="267">
        <v>5.4102699999999997</v>
      </c>
    </row>
    <row r="208" spans="1:13">
      <c r="A208" s="300">
        <v>199</v>
      </c>
      <c r="B208" s="267" t="s">
        <v>143</v>
      </c>
      <c r="C208" s="267">
        <v>628.75</v>
      </c>
      <c r="D208" s="307">
        <v>631.7833333333333</v>
      </c>
      <c r="E208" s="307">
        <v>623.96666666666658</v>
      </c>
      <c r="F208" s="307">
        <v>619.18333333333328</v>
      </c>
      <c r="G208" s="307">
        <v>611.36666666666656</v>
      </c>
      <c r="H208" s="307">
        <v>636.56666666666661</v>
      </c>
      <c r="I208" s="307">
        <v>644.38333333333321</v>
      </c>
      <c r="J208" s="307">
        <v>649.16666666666663</v>
      </c>
      <c r="K208" s="267">
        <v>639.6</v>
      </c>
      <c r="L208" s="267">
        <v>627</v>
      </c>
      <c r="M208" s="267">
        <v>16.765650000000001</v>
      </c>
    </row>
    <row r="209" spans="1:13">
      <c r="A209" s="300">
        <v>200</v>
      </c>
      <c r="B209" s="267" t="s">
        <v>284</v>
      </c>
      <c r="C209" s="267">
        <v>215.95</v>
      </c>
      <c r="D209" s="307">
        <v>217.21666666666667</v>
      </c>
      <c r="E209" s="307">
        <v>213.83333333333334</v>
      </c>
      <c r="F209" s="307">
        <v>211.71666666666667</v>
      </c>
      <c r="G209" s="307">
        <v>208.33333333333334</v>
      </c>
      <c r="H209" s="307">
        <v>219.33333333333334</v>
      </c>
      <c r="I209" s="307">
        <v>222.71666666666667</v>
      </c>
      <c r="J209" s="307">
        <v>224.83333333333334</v>
      </c>
      <c r="K209" s="267">
        <v>220.6</v>
      </c>
      <c r="L209" s="267">
        <v>215.1</v>
      </c>
      <c r="M209" s="267">
        <v>4.08392</v>
      </c>
    </row>
    <row r="210" spans="1:13">
      <c r="A210" s="300">
        <v>201</v>
      </c>
      <c r="B210" s="267" t="s">
        <v>563</v>
      </c>
      <c r="C210" s="267">
        <v>874.1</v>
      </c>
      <c r="D210" s="307">
        <v>880.44999999999993</v>
      </c>
      <c r="E210" s="307">
        <v>862.29999999999984</v>
      </c>
      <c r="F210" s="307">
        <v>850.49999999999989</v>
      </c>
      <c r="G210" s="307">
        <v>832.3499999999998</v>
      </c>
      <c r="H210" s="307">
        <v>892.24999999999989</v>
      </c>
      <c r="I210" s="307">
        <v>910.4</v>
      </c>
      <c r="J210" s="307">
        <v>922.19999999999993</v>
      </c>
      <c r="K210" s="267">
        <v>898.6</v>
      </c>
      <c r="L210" s="267">
        <v>868.65</v>
      </c>
      <c r="M210" s="267">
        <v>1.7577499999999999</v>
      </c>
    </row>
    <row r="211" spans="1:13">
      <c r="A211" s="300">
        <v>202</v>
      </c>
      <c r="B211" s="267" t="s">
        <v>120</v>
      </c>
      <c r="C211" s="267">
        <v>13.3</v>
      </c>
      <c r="D211" s="307">
        <v>13.350000000000001</v>
      </c>
      <c r="E211" s="307">
        <v>13.050000000000002</v>
      </c>
      <c r="F211" s="307">
        <v>12.8</v>
      </c>
      <c r="G211" s="307">
        <v>12.500000000000002</v>
      </c>
      <c r="H211" s="307">
        <v>13.600000000000003</v>
      </c>
      <c r="I211" s="307">
        <v>13.9</v>
      </c>
      <c r="J211" s="307">
        <v>14.150000000000004</v>
      </c>
      <c r="K211" s="267">
        <v>13.65</v>
      </c>
      <c r="L211" s="267">
        <v>13.1</v>
      </c>
      <c r="M211" s="267">
        <v>2602.8511800000001</v>
      </c>
    </row>
    <row r="212" spans="1:13">
      <c r="A212" s="300">
        <v>203</v>
      </c>
      <c r="B212" s="267" t="s">
        <v>199</v>
      </c>
      <c r="C212" s="267">
        <v>909.05</v>
      </c>
      <c r="D212" s="307">
        <v>904.35</v>
      </c>
      <c r="E212" s="307">
        <v>896.7</v>
      </c>
      <c r="F212" s="307">
        <v>884.35</v>
      </c>
      <c r="G212" s="307">
        <v>876.7</v>
      </c>
      <c r="H212" s="307">
        <v>916.7</v>
      </c>
      <c r="I212" s="307">
        <v>924.34999999999991</v>
      </c>
      <c r="J212" s="307">
        <v>936.7</v>
      </c>
      <c r="K212" s="267">
        <v>912</v>
      </c>
      <c r="L212" s="267">
        <v>892</v>
      </c>
      <c r="M212" s="267">
        <v>12.300789999999999</v>
      </c>
    </row>
    <row r="213" spans="1:13">
      <c r="A213" s="300">
        <v>204</v>
      </c>
      <c r="B213" s="267" t="s">
        <v>569</v>
      </c>
      <c r="C213" s="267">
        <v>2516.5500000000002</v>
      </c>
      <c r="D213" s="307">
        <v>2511.4833333333336</v>
      </c>
      <c r="E213" s="307">
        <v>2488.2166666666672</v>
      </c>
      <c r="F213" s="307">
        <v>2459.8833333333337</v>
      </c>
      <c r="G213" s="307">
        <v>2436.6166666666672</v>
      </c>
      <c r="H213" s="307">
        <v>2539.8166666666671</v>
      </c>
      <c r="I213" s="307">
        <v>2563.0833333333335</v>
      </c>
      <c r="J213" s="307">
        <v>2591.416666666667</v>
      </c>
      <c r="K213" s="267">
        <v>2534.75</v>
      </c>
      <c r="L213" s="267">
        <v>2483.15</v>
      </c>
      <c r="M213" s="267">
        <v>0.76588000000000001</v>
      </c>
    </row>
    <row r="214" spans="1:13">
      <c r="A214" s="300">
        <v>205</v>
      </c>
      <c r="B214" s="267" t="s">
        <v>200</v>
      </c>
      <c r="C214" s="307">
        <v>430.25</v>
      </c>
      <c r="D214" s="307">
        <v>432.5</v>
      </c>
      <c r="E214" s="307">
        <v>425.45</v>
      </c>
      <c r="F214" s="307">
        <v>420.65</v>
      </c>
      <c r="G214" s="307">
        <v>413.59999999999997</v>
      </c>
      <c r="H214" s="307">
        <v>437.3</v>
      </c>
      <c r="I214" s="307">
        <v>444.34999999999997</v>
      </c>
      <c r="J214" s="307">
        <v>449.15000000000003</v>
      </c>
      <c r="K214" s="307">
        <v>439.55</v>
      </c>
      <c r="L214" s="307">
        <v>427.7</v>
      </c>
      <c r="M214" s="307">
        <v>156.77789999999999</v>
      </c>
    </row>
    <row r="215" spans="1:13">
      <c r="A215" s="300">
        <v>206</v>
      </c>
      <c r="B215" s="267" t="s">
        <v>201</v>
      </c>
      <c r="C215" s="307">
        <v>17.899999999999999</v>
      </c>
      <c r="D215" s="307">
        <v>17.833333333333332</v>
      </c>
      <c r="E215" s="307">
        <v>17.666666666666664</v>
      </c>
      <c r="F215" s="307">
        <v>17.433333333333334</v>
      </c>
      <c r="G215" s="307">
        <v>17.266666666666666</v>
      </c>
      <c r="H215" s="307">
        <v>18.066666666666663</v>
      </c>
      <c r="I215" s="307">
        <v>18.233333333333327</v>
      </c>
      <c r="J215" s="307">
        <v>18.466666666666661</v>
      </c>
      <c r="K215" s="307">
        <v>18</v>
      </c>
      <c r="L215" s="307">
        <v>17.600000000000001</v>
      </c>
      <c r="M215" s="307">
        <v>1280.5624499999999</v>
      </c>
    </row>
    <row r="216" spans="1:13">
      <c r="A216" s="300">
        <v>207</v>
      </c>
      <c r="B216" s="267" t="s">
        <v>202</v>
      </c>
      <c r="C216" s="307">
        <v>225.05</v>
      </c>
      <c r="D216" s="307">
        <v>224.1</v>
      </c>
      <c r="E216" s="307">
        <v>221.25</v>
      </c>
      <c r="F216" s="307">
        <v>217.45000000000002</v>
      </c>
      <c r="G216" s="307">
        <v>214.60000000000002</v>
      </c>
      <c r="H216" s="307">
        <v>227.89999999999998</v>
      </c>
      <c r="I216" s="307">
        <v>230.74999999999994</v>
      </c>
      <c r="J216" s="307">
        <v>234.54999999999995</v>
      </c>
      <c r="K216" s="307">
        <v>226.95</v>
      </c>
      <c r="L216" s="307">
        <v>220.3</v>
      </c>
      <c r="M216" s="307">
        <v>113.83216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6"/>
      <c r="B1" s="58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44216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3" t="s">
        <v>16</v>
      </c>
      <c r="B9" s="584" t="s">
        <v>18</v>
      </c>
      <c r="C9" s="582" t="s">
        <v>19</v>
      </c>
      <c r="D9" s="582" t="s">
        <v>20</v>
      </c>
      <c r="E9" s="582" t="s">
        <v>21</v>
      </c>
      <c r="F9" s="582"/>
      <c r="G9" s="582"/>
      <c r="H9" s="582" t="s">
        <v>22</v>
      </c>
      <c r="I9" s="582"/>
      <c r="J9" s="582"/>
      <c r="K9" s="273"/>
      <c r="L9" s="280"/>
      <c r="M9" s="281"/>
    </row>
    <row r="10" spans="1:15" ht="42.75" customHeight="1">
      <c r="A10" s="578"/>
      <c r="B10" s="580"/>
      <c r="C10" s="585" t="s">
        <v>23</v>
      </c>
      <c r="D10" s="58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21464.2</v>
      </c>
      <c r="D11" s="278">
        <v>21434.899999999998</v>
      </c>
      <c r="E11" s="278">
        <v>21235.599999999995</v>
      </c>
      <c r="F11" s="278">
        <v>21006.999999999996</v>
      </c>
      <c r="G11" s="278">
        <v>20807.699999999993</v>
      </c>
      <c r="H11" s="278">
        <v>21663.499999999996</v>
      </c>
      <c r="I11" s="278">
        <v>21862.799999999999</v>
      </c>
      <c r="J11" s="278">
        <v>22091.399999999998</v>
      </c>
      <c r="K11" s="276">
        <v>21634.2</v>
      </c>
      <c r="L11" s="276">
        <v>21206.3</v>
      </c>
      <c r="M11" s="276">
        <v>5.2810000000000003E-2</v>
      </c>
    </row>
    <row r="12" spans="1:15" ht="12" customHeight="1">
      <c r="A12" s="267">
        <v>2</v>
      </c>
      <c r="B12" s="276" t="s">
        <v>3119</v>
      </c>
      <c r="C12" s="277">
        <v>1391.25</v>
      </c>
      <c r="D12" s="278">
        <v>1384.4166666666667</v>
      </c>
      <c r="E12" s="278">
        <v>1349.8333333333335</v>
      </c>
      <c r="F12" s="278">
        <v>1308.4166666666667</v>
      </c>
      <c r="G12" s="278">
        <v>1273.8333333333335</v>
      </c>
      <c r="H12" s="278">
        <v>1425.8333333333335</v>
      </c>
      <c r="I12" s="278">
        <v>1460.416666666667</v>
      </c>
      <c r="J12" s="278">
        <v>1501.8333333333335</v>
      </c>
      <c r="K12" s="276">
        <v>1419</v>
      </c>
      <c r="L12" s="276">
        <v>1343</v>
      </c>
      <c r="M12" s="276">
        <v>7.1585299999999998</v>
      </c>
    </row>
    <row r="13" spans="1:15" ht="12" customHeight="1">
      <c r="A13" s="267">
        <v>3</v>
      </c>
      <c r="B13" s="276" t="s">
        <v>3564</v>
      </c>
      <c r="C13" s="277">
        <v>1269.75</v>
      </c>
      <c r="D13" s="278">
        <v>1272.8999999999999</v>
      </c>
      <c r="E13" s="278">
        <v>1246.7999999999997</v>
      </c>
      <c r="F13" s="278">
        <v>1223.8499999999999</v>
      </c>
      <c r="G13" s="278">
        <v>1197.7499999999998</v>
      </c>
      <c r="H13" s="278">
        <v>1295.8499999999997</v>
      </c>
      <c r="I13" s="278">
        <v>1321.9499999999996</v>
      </c>
      <c r="J13" s="278">
        <v>1344.8999999999996</v>
      </c>
      <c r="K13" s="276">
        <v>1299</v>
      </c>
      <c r="L13" s="276">
        <v>1249.95</v>
      </c>
      <c r="M13" s="276">
        <v>0.16344</v>
      </c>
    </row>
    <row r="14" spans="1:15" ht="12" customHeight="1">
      <c r="A14" s="267">
        <v>4</v>
      </c>
      <c r="B14" s="276" t="s">
        <v>38</v>
      </c>
      <c r="C14" s="277">
        <v>1712.4</v>
      </c>
      <c r="D14" s="278">
        <v>1707.7666666666667</v>
      </c>
      <c r="E14" s="278">
        <v>1694.6333333333332</v>
      </c>
      <c r="F14" s="278">
        <v>1676.8666666666666</v>
      </c>
      <c r="G14" s="278">
        <v>1663.7333333333331</v>
      </c>
      <c r="H14" s="278">
        <v>1725.5333333333333</v>
      </c>
      <c r="I14" s="278">
        <v>1738.666666666667</v>
      </c>
      <c r="J14" s="278">
        <v>1756.4333333333334</v>
      </c>
      <c r="K14" s="276">
        <v>1720.9</v>
      </c>
      <c r="L14" s="276">
        <v>1690</v>
      </c>
      <c r="M14" s="276">
        <v>10.62139</v>
      </c>
    </row>
    <row r="15" spans="1:15" ht="12" customHeight="1">
      <c r="A15" s="267">
        <v>5</v>
      </c>
      <c r="B15" s="276" t="s">
        <v>292</v>
      </c>
      <c r="C15" s="277">
        <v>2071.85</v>
      </c>
      <c r="D15" s="278">
        <v>2070.2666666666669</v>
      </c>
      <c r="E15" s="278">
        <v>2048.6333333333337</v>
      </c>
      <c r="F15" s="278">
        <v>2025.4166666666667</v>
      </c>
      <c r="G15" s="278">
        <v>2003.7833333333335</v>
      </c>
      <c r="H15" s="278">
        <v>2093.4833333333336</v>
      </c>
      <c r="I15" s="278">
        <v>2115.1166666666668</v>
      </c>
      <c r="J15" s="278">
        <v>2138.3333333333339</v>
      </c>
      <c r="K15" s="276">
        <v>2091.9</v>
      </c>
      <c r="L15" s="276">
        <v>2047.05</v>
      </c>
      <c r="M15" s="276">
        <v>0.51695999999999998</v>
      </c>
    </row>
    <row r="16" spans="1:15" ht="12" customHeight="1">
      <c r="A16" s="267">
        <v>6</v>
      </c>
      <c r="B16" s="276" t="s">
        <v>293</v>
      </c>
      <c r="C16" s="277">
        <v>951.8</v>
      </c>
      <c r="D16" s="278">
        <v>942.30000000000007</v>
      </c>
      <c r="E16" s="278">
        <v>919.60000000000014</v>
      </c>
      <c r="F16" s="278">
        <v>887.40000000000009</v>
      </c>
      <c r="G16" s="278">
        <v>864.70000000000016</v>
      </c>
      <c r="H16" s="278">
        <v>974.50000000000011</v>
      </c>
      <c r="I16" s="278">
        <v>997.20000000000016</v>
      </c>
      <c r="J16" s="278">
        <v>1029.4000000000001</v>
      </c>
      <c r="K16" s="276">
        <v>965</v>
      </c>
      <c r="L16" s="276">
        <v>910.1</v>
      </c>
      <c r="M16" s="276">
        <v>3.2405900000000001</v>
      </c>
    </row>
    <row r="17" spans="1:13" ht="12" customHeight="1">
      <c r="A17" s="267">
        <v>7</v>
      </c>
      <c r="B17" s="276" t="s">
        <v>226</v>
      </c>
      <c r="C17" s="277">
        <v>899.35</v>
      </c>
      <c r="D17" s="278">
        <v>900.93333333333339</v>
      </c>
      <c r="E17" s="278">
        <v>892.41666666666674</v>
      </c>
      <c r="F17" s="278">
        <v>885.48333333333335</v>
      </c>
      <c r="G17" s="278">
        <v>876.9666666666667</v>
      </c>
      <c r="H17" s="278">
        <v>907.86666666666679</v>
      </c>
      <c r="I17" s="278">
        <v>916.38333333333344</v>
      </c>
      <c r="J17" s="278">
        <v>923.31666666666683</v>
      </c>
      <c r="K17" s="276">
        <v>909.45</v>
      </c>
      <c r="L17" s="276">
        <v>894</v>
      </c>
      <c r="M17" s="276">
        <v>13.48639</v>
      </c>
    </row>
    <row r="18" spans="1:13" ht="12" customHeight="1">
      <c r="A18" s="267">
        <v>8</v>
      </c>
      <c r="B18" s="276" t="s">
        <v>800</v>
      </c>
      <c r="C18" s="277">
        <v>702.2</v>
      </c>
      <c r="D18" s="278">
        <v>703.66666666666663</v>
      </c>
      <c r="E18" s="278">
        <v>698.5333333333333</v>
      </c>
      <c r="F18" s="278">
        <v>694.86666666666667</v>
      </c>
      <c r="G18" s="278">
        <v>689.73333333333335</v>
      </c>
      <c r="H18" s="278">
        <v>707.33333333333326</v>
      </c>
      <c r="I18" s="278">
        <v>712.4666666666667</v>
      </c>
      <c r="J18" s="278">
        <v>716.13333333333321</v>
      </c>
      <c r="K18" s="276">
        <v>708.8</v>
      </c>
      <c r="L18" s="276">
        <v>700</v>
      </c>
      <c r="M18" s="276">
        <v>1.45031</v>
      </c>
    </row>
    <row r="19" spans="1:13" ht="12" customHeight="1">
      <c r="A19" s="267">
        <v>9</v>
      </c>
      <c r="B19" s="276" t="s">
        <v>802</v>
      </c>
      <c r="C19" s="277">
        <v>1235.2</v>
      </c>
      <c r="D19" s="278">
        <v>1232.55</v>
      </c>
      <c r="E19" s="278">
        <v>1223.0999999999999</v>
      </c>
      <c r="F19" s="278">
        <v>1211</v>
      </c>
      <c r="G19" s="278">
        <v>1201.55</v>
      </c>
      <c r="H19" s="278">
        <v>1244.6499999999999</v>
      </c>
      <c r="I19" s="278">
        <v>1254.1000000000001</v>
      </c>
      <c r="J19" s="278">
        <v>1266.1999999999998</v>
      </c>
      <c r="K19" s="276">
        <v>1242</v>
      </c>
      <c r="L19" s="276">
        <v>1220.45</v>
      </c>
      <c r="M19" s="276">
        <v>2.8353899999999999</v>
      </c>
    </row>
    <row r="20" spans="1:13" ht="12" customHeight="1">
      <c r="A20" s="267">
        <v>10</v>
      </c>
      <c r="B20" s="276" t="s">
        <v>294</v>
      </c>
      <c r="C20" s="277">
        <v>1902.65</v>
      </c>
      <c r="D20" s="278">
        <v>1911.8666666666668</v>
      </c>
      <c r="E20" s="278">
        <v>1862.9333333333336</v>
      </c>
      <c r="F20" s="278">
        <v>1823.2166666666669</v>
      </c>
      <c r="G20" s="278">
        <v>1774.2833333333338</v>
      </c>
      <c r="H20" s="278">
        <v>1951.5833333333335</v>
      </c>
      <c r="I20" s="278">
        <v>2000.5166666666669</v>
      </c>
      <c r="J20" s="278">
        <v>2040.2333333333333</v>
      </c>
      <c r="K20" s="276">
        <v>1960.8</v>
      </c>
      <c r="L20" s="276">
        <v>1872.15</v>
      </c>
      <c r="M20" s="276">
        <v>1.2690999999999999</v>
      </c>
    </row>
    <row r="21" spans="1:13" ht="12" customHeight="1">
      <c r="A21" s="267">
        <v>11</v>
      </c>
      <c r="B21" s="276" t="s">
        <v>295</v>
      </c>
      <c r="C21" s="277">
        <v>14601.7</v>
      </c>
      <c r="D21" s="278">
        <v>14697.233333333332</v>
      </c>
      <c r="E21" s="278">
        <v>14472.466666666664</v>
      </c>
      <c r="F21" s="278">
        <v>14343.233333333332</v>
      </c>
      <c r="G21" s="278">
        <v>14118.466666666664</v>
      </c>
      <c r="H21" s="278">
        <v>14826.466666666664</v>
      </c>
      <c r="I21" s="278">
        <v>15051.23333333333</v>
      </c>
      <c r="J21" s="278">
        <v>15180.466666666664</v>
      </c>
      <c r="K21" s="276">
        <v>14922</v>
      </c>
      <c r="L21" s="276">
        <v>14568</v>
      </c>
      <c r="M21" s="276">
        <v>0.27877999999999997</v>
      </c>
    </row>
    <row r="22" spans="1:13" ht="12" customHeight="1">
      <c r="A22" s="267">
        <v>12</v>
      </c>
      <c r="B22" s="276" t="s">
        <v>40</v>
      </c>
      <c r="C22" s="277">
        <v>530.1</v>
      </c>
      <c r="D22" s="278">
        <v>524.79999999999995</v>
      </c>
      <c r="E22" s="278">
        <v>517.59999999999991</v>
      </c>
      <c r="F22" s="278">
        <v>505.09999999999991</v>
      </c>
      <c r="G22" s="278">
        <v>497.89999999999986</v>
      </c>
      <c r="H22" s="278">
        <v>537.29999999999995</v>
      </c>
      <c r="I22" s="278">
        <v>544.5</v>
      </c>
      <c r="J22" s="278">
        <v>557</v>
      </c>
      <c r="K22" s="276">
        <v>532</v>
      </c>
      <c r="L22" s="276">
        <v>512.29999999999995</v>
      </c>
      <c r="M22" s="276">
        <v>41.81185</v>
      </c>
    </row>
    <row r="23" spans="1:13">
      <c r="A23" s="267">
        <v>13</v>
      </c>
      <c r="B23" s="276" t="s">
        <v>297</v>
      </c>
      <c r="C23" s="277">
        <v>992.85</v>
      </c>
      <c r="D23" s="278">
        <v>985.51666666666677</v>
      </c>
      <c r="E23" s="278">
        <v>973.83333333333348</v>
      </c>
      <c r="F23" s="278">
        <v>954.81666666666672</v>
      </c>
      <c r="G23" s="278">
        <v>943.13333333333344</v>
      </c>
      <c r="H23" s="278">
        <v>1004.5333333333335</v>
      </c>
      <c r="I23" s="278">
        <v>1016.2166666666667</v>
      </c>
      <c r="J23" s="278">
        <v>1035.2333333333336</v>
      </c>
      <c r="K23" s="276">
        <v>997.2</v>
      </c>
      <c r="L23" s="276">
        <v>966.5</v>
      </c>
      <c r="M23" s="276">
        <v>8.4909499999999998</v>
      </c>
    </row>
    <row r="24" spans="1:13">
      <c r="A24" s="267">
        <v>14</v>
      </c>
      <c r="B24" s="276" t="s">
        <v>41</v>
      </c>
      <c r="C24" s="277">
        <v>532.79999999999995</v>
      </c>
      <c r="D24" s="278">
        <v>527.93333333333328</v>
      </c>
      <c r="E24" s="278">
        <v>520.86666666666656</v>
      </c>
      <c r="F24" s="278">
        <v>508.93333333333328</v>
      </c>
      <c r="G24" s="278">
        <v>501.86666666666656</v>
      </c>
      <c r="H24" s="278">
        <v>539.86666666666656</v>
      </c>
      <c r="I24" s="278">
        <v>546.93333333333339</v>
      </c>
      <c r="J24" s="278">
        <v>558.86666666666656</v>
      </c>
      <c r="K24" s="276">
        <v>535</v>
      </c>
      <c r="L24" s="276">
        <v>516</v>
      </c>
      <c r="M24" s="276">
        <v>66.949070000000006</v>
      </c>
    </row>
    <row r="25" spans="1:13">
      <c r="A25" s="267">
        <v>15</v>
      </c>
      <c r="B25" s="276" t="s">
        <v>3749</v>
      </c>
      <c r="C25" s="277">
        <v>358.7</v>
      </c>
      <c r="D25" s="278">
        <v>356.2833333333333</v>
      </c>
      <c r="E25" s="278">
        <v>351.71666666666658</v>
      </c>
      <c r="F25" s="278">
        <v>344.73333333333329</v>
      </c>
      <c r="G25" s="278">
        <v>340.16666666666657</v>
      </c>
      <c r="H25" s="278">
        <v>363.26666666666659</v>
      </c>
      <c r="I25" s="278">
        <v>367.83333333333331</v>
      </c>
      <c r="J25" s="278">
        <v>374.81666666666661</v>
      </c>
      <c r="K25" s="276">
        <v>360.85</v>
      </c>
      <c r="L25" s="276">
        <v>349.3</v>
      </c>
      <c r="M25" s="276">
        <v>9.0352700000000006</v>
      </c>
    </row>
    <row r="26" spans="1:13">
      <c r="A26" s="267">
        <v>16</v>
      </c>
      <c r="B26" s="276" t="s">
        <v>298</v>
      </c>
      <c r="C26" s="277">
        <v>418.1</v>
      </c>
      <c r="D26" s="278">
        <v>415.83333333333331</v>
      </c>
      <c r="E26" s="278">
        <v>408.26666666666665</v>
      </c>
      <c r="F26" s="278">
        <v>398.43333333333334</v>
      </c>
      <c r="G26" s="278">
        <v>390.86666666666667</v>
      </c>
      <c r="H26" s="278">
        <v>425.66666666666663</v>
      </c>
      <c r="I26" s="278">
        <v>433.23333333333335</v>
      </c>
      <c r="J26" s="278">
        <v>443.06666666666661</v>
      </c>
      <c r="K26" s="276">
        <v>423.4</v>
      </c>
      <c r="L26" s="276">
        <v>406</v>
      </c>
      <c r="M26" s="276">
        <v>4.3540700000000001</v>
      </c>
    </row>
    <row r="27" spans="1:13">
      <c r="A27" s="267">
        <v>17</v>
      </c>
      <c r="B27" s="276" t="s">
        <v>227</v>
      </c>
      <c r="C27" s="277">
        <v>91.4</v>
      </c>
      <c r="D27" s="278">
        <v>91.2</v>
      </c>
      <c r="E27" s="278">
        <v>90.25</v>
      </c>
      <c r="F27" s="278">
        <v>89.1</v>
      </c>
      <c r="G27" s="278">
        <v>88.149999999999991</v>
      </c>
      <c r="H27" s="278">
        <v>92.350000000000009</v>
      </c>
      <c r="I27" s="278">
        <v>93.300000000000026</v>
      </c>
      <c r="J27" s="278">
        <v>94.450000000000017</v>
      </c>
      <c r="K27" s="276">
        <v>92.15</v>
      </c>
      <c r="L27" s="276">
        <v>90.05</v>
      </c>
      <c r="M27" s="276">
        <v>21.76961</v>
      </c>
    </row>
    <row r="28" spans="1:13">
      <c r="A28" s="267">
        <v>18</v>
      </c>
      <c r="B28" s="276" t="s">
        <v>228</v>
      </c>
      <c r="C28" s="277">
        <v>174.05</v>
      </c>
      <c r="D28" s="278">
        <v>173.5</v>
      </c>
      <c r="E28" s="278">
        <v>171.1</v>
      </c>
      <c r="F28" s="278">
        <v>168.15</v>
      </c>
      <c r="G28" s="278">
        <v>165.75</v>
      </c>
      <c r="H28" s="278">
        <v>176.45</v>
      </c>
      <c r="I28" s="278">
        <v>178.84999999999997</v>
      </c>
      <c r="J28" s="278">
        <v>181.79999999999998</v>
      </c>
      <c r="K28" s="276">
        <v>175.9</v>
      </c>
      <c r="L28" s="276">
        <v>170.55</v>
      </c>
      <c r="M28" s="276">
        <v>20.329699999999999</v>
      </c>
    </row>
    <row r="29" spans="1:13">
      <c r="A29" s="267">
        <v>19</v>
      </c>
      <c r="B29" s="276" t="s">
        <v>299</v>
      </c>
      <c r="C29" s="277">
        <v>320.85000000000002</v>
      </c>
      <c r="D29" s="278">
        <v>320.31666666666666</v>
      </c>
      <c r="E29" s="278">
        <v>315.63333333333333</v>
      </c>
      <c r="F29" s="278">
        <v>310.41666666666669</v>
      </c>
      <c r="G29" s="278">
        <v>305.73333333333335</v>
      </c>
      <c r="H29" s="278">
        <v>325.5333333333333</v>
      </c>
      <c r="I29" s="278">
        <v>330.21666666666658</v>
      </c>
      <c r="J29" s="278">
        <v>335.43333333333328</v>
      </c>
      <c r="K29" s="276">
        <v>325</v>
      </c>
      <c r="L29" s="276">
        <v>315.10000000000002</v>
      </c>
      <c r="M29" s="276">
        <v>1.0412300000000001</v>
      </c>
    </row>
    <row r="30" spans="1:13">
      <c r="A30" s="267">
        <v>20</v>
      </c>
      <c r="B30" s="276" t="s">
        <v>300</v>
      </c>
      <c r="C30" s="277">
        <v>270.89999999999998</v>
      </c>
      <c r="D30" s="278">
        <v>272.66666666666663</v>
      </c>
      <c r="E30" s="278">
        <v>266.63333333333327</v>
      </c>
      <c r="F30" s="278">
        <v>262.36666666666662</v>
      </c>
      <c r="G30" s="278">
        <v>256.33333333333326</v>
      </c>
      <c r="H30" s="278">
        <v>276.93333333333328</v>
      </c>
      <c r="I30" s="278">
        <v>282.96666666666658</v>
      </c>
      <c r="J30" s="278">
        <v>287.23333333333329</v>
      </c>
      <c r="K30" s="276">
        <v>278.7</v>
      </c>
      <c r="L30" s="276">
        <v>268.39999999999998</v>
      </c>
      <c r="M30" s="276">
        <v>3.2304900000000001</v>
      </c>
    </row>
    <row r="31" spans="1:13">
      <c r="A31" s="267">
        <v>21</v>
      </c>
      <c r="B31" s="276" t="s">
        <v>832</v>
      </c>
      <c r="C31" s="277">
        <v>3592.05</v>
      </c>
      <c r="D31" s="278">
        <v>3591.4333333333329</v>
      </c>
      <c r="E31" s="278">
        <v>3551.8666666666659</v>
      </c>
      <c r="F31" s="278">
        <v>3511.6833333333329</v>
      </c>
      <c r="G31" s="278">
        <v>3472.1166666666659</v>
      </c>
      <c r="H31" s="278">
        <v>3631.6166666666659</v>
      </c>
      <c r="I31" s="278">
        <v>3671.1833333333325</v>
      </c>
      <c r="J31" s="278">
        <v>3711.3666666666659</v>
      </c>
      <c r="K31" s="276">
        <v>3631</v>
      </c>
      <c r="L31" s="276">
        <v>3551.25</v>
      </c>
      <c r="M31" s="276">
        <v>0.94403999999999999</v>
      </c>
    </row>
    <row r="32" spans="1:13">
      <c r="A32" s="267">
        <v>22</v>
      </c>
      <c r="B32" s="276" t="s">
        <v>229</v>
      </c>
      <c r="C32" s="277">
        <v>1796.3</v>
      </c>
      <c r="D32" s="278">
        <v>1787.0333333333335</v>
      </c>
      <c r="E32" s="278">
        <v>1757.2666666666671</v>
      </c>
      <c r="F32" s="278">
        <v>1718.2333333333336</v>
      </c>
      <c r="G32" s="278">
        <v>1688.4666666666672</v>
      </c>
      <c r="H32" s="278">
        <v>1826.0666666666671</v>
      </c>
      <c r="I32" s="278">
        <v>1855.8333333333335</v>
      </c>
      <c r="J32" s="278">
        <v>1894.866666666667</v>
      </c>
      <c r="K32" s="276">
        <v>1816.8</v>
      </c>
      <c r="L32" s="276">
        <v>1748</v>
      </c>
      <c r="M32" s="276">
        <v>0.88192999999999999</v>
      </c>
    </row>
    <row r="33" spans="1:13">
      <c r="A33" s="267">
        <v>23</v>
      </c>
      <c r="B33" s="276" t="s">
        <v>301</v>
      </c>
      <c r="C33" s="277">
        <v>2342.4</v>
      </c>
      <c r="D33" s="278">
        <v>2330.5499999999997</v>
      </c>
      <c r="E33" s="278">
        <v>2296.1999999999994</v>
      </c>
      <c r="F33" s="278">
        <v>2249.9999999999995</v>
      </c>
      <c r="G33" s="278">
        <v>2215.6499999999992</v>
      </c>
      <c r="H33" s="278">
        <v>2376.7499999999995</v>
      </c>
      <c r="I33" s="278">
        <v>2411.1</v>
      </c>
      <c r="J33" s="278">
        <v>2457.2999999999997</v>
      </c>
      <c r="K33" s="276">
        <v>2364.9</v>
      </c>
      <c r="L33" s="276">
        <v>2284.35</v>
      </c>
      <c r="M33" s="276">
        <v>0.10671</v>
      </c>
    </row>
    <row r="34" spans="1:13">
      <c r="A34" s="267">
        <v>24</v>
      </c>
      <c r="B34" s="276" t="s">
        <v>863</v>
      </c>
      <c r="C34" s="277">
        <v>102.9</v>
      </c>
      <c r="D34" s="278">
        <v>102.45</v>
      </c>
      <c r="E34" s="278">
        <v>101</v>
      </c>
      <c r="F34" s="278">
        <v>99.1</v>
      </c>
      <c r="G34" s="278">
        <v>97.649999999999991</v>
      </c>
      <c r="H34" s="278">
        <v>104.35000000000001</v>
      </c>
      <c r="I34" s="278">
        <v>105.80000000000003</v>
      </c>
      <c r="J34" s="278">
        <v>107.70000000000002</v>
      </c>
      <c r="K34" s="276">
        <v>103.9</v>
      </c>
      <c r="L34" s="276">
        <v>100.55</v>
      </c>
      <c r="M34" s="276">
        <v>4.4307400000000001</v>
      </c>
    </row>
    <row r="35" spans="1:13">
      <c r="A35" s="267">
        <v>25</v>
      </c>
      <c r="B35" s="276" t="s">
        <v>302</v>
      </c>
      <c r="C35" s="277">
        <v>1030.7</v>
      </c>
      <c r="D35" s="278">
        <v>1049.7833333333333</v>
      </c>
      <c r="E35" s="278">
        <v>1007.5666666666666</v>
      </c>
      <c r="F35" s="278">
        <v>984.43333333333339</v>
      </c>
      <c r="G35" s="278">
        <v>942.2166666666667</v>
      </c>
      <c r="H35" s="278">
        <v>1072.9166666666665</v>
      </c>
      <c r="I35" s="278">
        <v>1115.1333333333332</v>
      </c>
      <c r="J35" s="278">
        <v>1138.2666666666664</v>
      </c>
      <c r="K35" s="276">
        <v>1092</v>
      </c>
      <c r="L35" s="276">
        <v>1026.6500000000001</v>
      </c>
      <c r="M35" s="276">
        <v>6.9370099999999999</v>
      </c>
    </row>
    <row r="36" spans="1:13">
      <c r="A36" s="267">
        <v>26</v>
      </c>
      <c r="B36" s="276" t="s">
        <v>230</v>
      </c>
      <c r="C36" s="277">
        <v>3052.85</v>
      </c>
      <c r="D36" s="278">
        <v>3053.1833333333329</v>
      </c>
      <c r="E36" s="278">
        <v>3022.3666666666659</v>
      </c>
      <c r="F36" s="278">
        <v>2991.8833333333328</v>
      </c>
      <c r="G36" s="278">
        <v>2961.0666666666657</v>
      </c>
      <c r="H36" s="278">
        <v>3083.6666666666661</v>
      </c>
      <c r="I36" s="278">
        <v>3114.4833333333327</v>
      </c>
      <c r="J36" s="278">
        <v>3144.9666666666662</v>
      </c>
      <c r="K36" s="276">
        <v>3084</v>
      </c>
      <c r="L36" s="276">
        <v>3022.7</v>
      </c>
      <c r="M36" s="276">
        <v>1.8194699999999999</v>
      </c>
    </row>
    <row r="37" spans="1:13">
      <c r="A37" s="267">
        <v>27</v>
      </c>
      <c r="B37" s="276" t="s">
        <v>870</v>
      </c>
      <c r="C37" s="277">
        <v>4759.05</v>
      </c>
      <c r="D37" s="278">
        <v>4761.9000000000005</v>
      </c>
      <c r="E37" s="278">
        <v>4711.1500000000015</v>
      </c>
      <c r="F37" s="278">
        <v>4663.2500000000009</v>
      </c>
      <c r="G37" s="278">
        <v>4612.5000000000018</v>
      </c>
      <c r="H37" s="278">
        <v>4809.8000000000011</v>
      </c>
      <c r="I37" s="278">
        <v>4860.5499999999993</v>
      </c>
      <c r="J37" s="278">
        <v>4908.4500000000007</v>
      </c>
      <c r="K37" s="276">
        <v>4812.6499999999996</v>
      </c>
      <c r="L37" s="276">
        <v>4714</v>
      </c>
      <c r="M37" s="276">
        <v>0.29431000000000002</v>
      </c>
    </row>
    <row r="38" spans="1:13">
      <c r="A38" s="267">
        <v>28</v>
      </c>
      <c r="B38" s="276" t="s">
        <v>3434</v>
      </c>
      <c r="C38" s="277">
        <v>22.35</v>
      </c>
      <c r="D38" s="278">
        <v>22.316666666666663</v>
      </c>
      <c r="E38" s="278">
        <v>21.683333333333326</v>
      </c>
      <c r="F38" s="278">
        <v>21.016666666666662</v>
      </c>
      <c r="G38" s="278">
        <v>20.383333333333326</v>
      </c>
      <c r="H38" s="278">
        <v>22.983333333333327</v>
      </c>
      <c r="I38" s="278">
        <v>23.616666666666667</v>
      </c>
      <c r="J38" s="278">
        <v>24.283333333333328</v>
      </c>
      <c r="K38" s="276">
        <v>22.95</v>
      </c>
      <c r="L38" s="276">
        <v>21.65</v>
      </c>
      <c r="M38" s="276">
        <v>214.98489000000001</v>
      </c>
    </row>
    <row r="39" spans="1:13">
      <c r="A39" s="267">
        <v>29</v>
      </c>
      <c r="B39" s="276" t="s">
        <v>45</v>
      </c>
      <c r="C39" s="277">
        <v>992.75</v>
      </c>
      <c r="D39" s="278">
        <v>986.13333333333321</v>
      </c>
      <c r="E39" s="278">
        <v>976.6666666666664</v>
      </c>
      <c r="F39" s="278">
        <v>960.58333333333314</v>
      </c>
      <c r="G39" s="278">
        <v>951.11666666666633</v>
      </c>
      <c r="H39" s="278">
        <v>1002.2166666666665</v>
      </c>
      <c r="I39" s="278">
        <v>1011.6833333333332</v>
      </c>
      <c r="J39" s="278">
        <v>1027.7666666666664</v>
      </c>
      <c r="K39" s="276">
        <v>995.6</v>
      </c>
      <c r="L39" s="276">
        <v>970.05</v>
      </c>
      <c r="M39" s="276">
        <v>5.8957499999999996</v>
      </c>
    </row>
    <row r="40" spans="1:13">
      <c r="A40" s="267">
        <v>30</v>
      </c>
      <c r="B40" s="276" t="s">
        <v>304</v>
      </c>
      <c r="C40" s="277">
        <v>2563.9</v>
      </c>
      <c r="D40" s="278">
        <v>2578.5333333333333</v>
      </c>
      <c r="E40" s="278">
        <v>2528.4666666666667</v>
      </c>
      <c r="F40" s="278">
        <v>2493.0333333333333</v>
      </c>
      <c r="G40" s="278">
        <v>2442.9666666666667</v>
      </c>
      <c r="H40" s="278">
        <v>2613.9666666666667</v>
      </c>
      <c r="I40" s="278">
        <v>2664.0333333333333</v>
      </c>
      <c r="J40" s="278">
        <v>2699.4666666666667</v>
      </c>
      <c r="K40" s="276">
        <v>2628.6</v>
      </c>
      <c r="L40" s="276">
        <v>2543.1</v>
      </c>
      <c r="M40" s="276">
        <v>0.79862</v>
      </c>
    </row>
    <row r="41" spans="1:13">
      <c r="A41" s="267">
        <v>31</v>
      </c>
      <c r="B41" s="276" t="s">
        <v>46</v>
      </c>
      <c r="C41" s="277">
        <v>261.95</v>
      </c>
      <c r="D41" s="278">
        <v>260.34999999999997</v>
      </c>
      <c r="E41" s="278">
        <v>257.89999999999992</v>
      </c>
      <c r="F41" s="278">
        <v>253.84999999999997</v>
      </c>
      <c r="G41" s="278">
        <v>251.39999999999992</v>
      </c>
      <c r="H41" s="278">
        <v>264.39999999999992</v>
      </c>
      <c r="I41" s="278">
        <v>266.84999999999997</v>
      </c>
      <c r="J41" s="278">
        <v>270.89999999999992</v>
      </c>
      <c r="K41" s="276">
        <v>262.8</v>
      </c>
      <c r="L41" s="276">
        <v>256.3</v>
      </c>
      <c r="M41" s="276">
        <v>36.851140000000001</v>
      </c>
    </row>
    <row r="42" spans="1:13">
      <c r="A42" s="267">
        <v>32</v>
      </c>
      <c r="B42" s="276" t="s">
        <v>47</v>
      </c>
      <c r="C42" s="277">
        <v>2645.5</v>
      </c>
      <c r="D42" s="278">
        <v>2628.1666666666665</v>
      </c>
      <c r="E42" s="278">
        <v>2597.333333333333</v>
      </c>
      <c r="F42" s="278">
        <v>2549.1666666666665</v>
      </c>
      <c r="G42" s="278">
        <v>2518.333333333333</v>
      </c>
      <c r="H42" s="278">
        <v>2676.333333333333</v>
      </c>
      <c r="I42" s="278">
        <v>2707.1666666666661</v>
      </c>
      <c r="J42" s="278">
        <v>2755.333333333333</v>
      </c>
      <c r="K42" s="276">
        <v>2659</v>
      </c>
      <c r="L42" s="276">
        <v>2580</v>
      </c>
      <c r="M42" s="276">
        <v>12.02289</v>
      </c>
    </row>
    <row r="43" spans="1:13">
      <c r="A43" s="267">
        <v>33</v>
      </c>
      <c r="B43" s="276" t="s">
        <v>48</v>
      </c>
      <c r="C43" s="277">
        <v>189.35</v>
      </c>
      <c r="D43" s="278">
        <v>186.6</v>
      </c>
      <c r="E43" s="278">
        <v>182.45</v>
      </c>
      <c r="F43" s="278">
        <v>175.54999999999998</v>
      </c>
      <c r="G43" s="278">
        <v>171.39999999999998</v>
      </c>
      <c r="H43" s="278">
        <v>193.5</v>
      </c>
      <c r="I43" s="278">
        <v>197.65000000000003</v>
      </c>
      <c r="J43" s="278">
        <v>204.55</v>
      </c>
      <c r="K43" s="276">
        <v>190.75</v>
      </c>
      <c r="L43" s="276">
        <v>179.7</v>
      </c>
      <c r="M43" s="276">
        <v>92.583119999999994</v>
      </c>
    </row>
    <row r="44" spans="1:13">
      <c r="A44" s="267">
        <v>34</v>
      </c>
      <c r="B44" s="276" t="s">
        <v>49</v>
      </c>
      <c r="C44" s="277">
        <v>118.65</v>
      </c>
      <c r="D44" s="278">
        <v>118.01666666666667</v>
      </c>
      <c r="E44" s="278">
        <v>116.33333333333333</v>
      </c>
      <c r="F44" s="278">
        <v>114.01666666666667</v>
      </c>
      <c r="G44" s="278">
        <v>112.33333333333333</v>
      </c>
      <c r="H44" s="278">
        <v>120.33333333333333</v>
      </c>
      <c r="I44" s="278">
        <v>122.01666666666667</v>
      </c>
      <c r="J44" s="278">
        <v>124.33333333333333</v>
      </c>
      <c r="K44" s="276">
        <v>119.7</v>
      </c>
      <c r="L44" s="276">
        <v>115.7</v>
      </c>
      <c r="M44" s="276">
        <v>279.58132000000001</v>
      </c>
    </row>
    <row r="45" spans="1:13">
      <c r="A45" s="267">
        <v>35</v>
      </c>
      <c r="B45" s="276" t="s">
        <v>306</v>
      </c>
      <c r="C45" s="277">
        <v>92.05</v>
      </c>
      <c r="D45" s="278">
        <v>92.683333333333323</v>
      </c>
      <c r="E45" s="278">
        <v>90.516666666666652</v>
      </c>
      <c r="F45" s="278">
        <v>88.983333333333334</v>
      </c>
      <c r="G45" s="278">
        <v>86.816666666666663</v>
      </c>
      <c r="H45" s="278">
        <v>94.21666666666664</v>
      </c>
      <c r="I45" s="278">
        <v>96.383333333333297</v>
      </c>
      <c r="J45" s="278">
        <v>97.916666666666629</v>
      </c>
      <c r="K45" s="276">
        <v>94.85</v>
      </c>
      <c r="L45" s="276">
        <v>91.15</v>
      </c>
      <c r="M45" s="276">
        <v>7.8134300000000003</v>
      </c>
    </row>
    <row r="46" spans="1:13">
      <c r="A46" s="267">
        <v>36</v>
      </c>
      <c r="B46" s="276" t="s">
        <v>51</v>
      </c>
      <c r="C46" s="277">
        <v>2645.05</v>
      </c>
      <c r="D46" s="278">
        <v>2637.2166666666667</v>
      </c>
      <c r="E46" s="278">
        <v>2597.8333333333335</v>
      </c>
      <c r="F46" s="278">
        <v>2550.6166666666668</v>
      </c>
      <c r="G46" s="278">
        <v>2511.2333333333336</v>
      </c>
      <c r="H46" s="278">
        <v>2684.4333333333334</v>
      </c>
      <c r="I46" s="278">
        <v>2723.8166666666666</v>
      </c>
      <c r="J46" s="278">
        <v>2771.0333333333333</v>
      </c>
      <c r="K46" s="276">
        <v>2676.6</v>
      </c>
      <c r="L46" s="276">
        <v>2590</v>
      </c>
      <c r="M46" s="276">
        <v>25.586929999999999</v>
      </c>
    </row>
    <row r="47" spans="1:13">
      <c r="A47" s="267">
        <v>37</v>
      </c>
      <c r="B47" s="276" t="s">
        <v>307</v>
      </c>
      <c r="C47" s="277">
        <v>160.65</v>
      </c>
      <c r="D47" s="278">
        <v>160.91666666666666</v>
      </c>
      <c r="E47" s="278">
        <v>159.83333333333331</v>
      </c>
      <c r="F47" s="278">
        <v>159.01666666666665</v>
      </c>
      <c r="G47" s="278">
        <v>157.93333333333331</v>
      </c>
      <c r="H47" s="278">
        <v>161.73333333333332</v>
      </c>
      <c r="I47" s="278">
        <v>162.81666666666663</v>
      </c>
      <c r="J47" s="278">
        <v>163.63333333333333</v>
      </c>
      <c r="K47" s="276">
        <v>162</v>
      </c>
      <c r="L47" s="276">
        <v>160.1</v>
      </c>
      <c r="M47" s="276">
        <v>0.73190999999999995</v>
      </c>
    </row>
    <row r="48" spans="1:13">
      <c r="A48" s="267">
        <v>38</v>
      </c>
      <c r="B48" s="276" t="s">
        <v>308</v>
      </c>
      <c r="C48" s="277">
        <v>4046.5</v>
      </c>
      <c r="D48" s="278">
        <v>4043.2666666666664</v>
      </c>
      <c r="E48" s="278">
        <v>4004.2333333333327</v>
      </c>
      <c r="F48" s="278">
        <v>3961.9666666666662</v>
      </c>
      <c r="G48" s="278">
        <v>3922.9333333333325</v>
      </c>
      <c r="H48" s="278">
        <v>4085.5333333333328</v>
      </c>
      <c r="I48" s="278">
        <v>4124.5666666666666</v>
      </c>
      <c r="J48" s="278">
        <v>4166.833333333333</v>
      </c>
      <c r="K48" s="276">
        <v>4082.3</v>
      </c>
      <c r="L48" s="276">
        <v>4001</v>
      </c>
      <c r="M48" s="276">
        <v>0.36745</v>
      </c>
    </row>
    <row r="49" spans="1:13">
      <c r="A49" s="267">
        <v>39</v>
      </c>
      <c r="B49" s="276" t="s">
        <v>309</v>
      </c>
      <c r="C49" s="277">
        <v>1647.35</v>
      </c>
      <c r="D49" s="278">
        <v>1642.8</v>
      </c>
      <c r="E49" s="278">
        <v>1619.6</v>
      </c>
      <c r="F49" s="278">
        <v>1591.85</v>
      </c>
      <c r="G49" s="278">
        <v>1568.6499999999999</v>
      </c>
      <c r="H49" s="278">
        <v>1670.55</v>
      </c>
      <c r="I49" s="278">
        <v>1693.7500000000002</v>
      </c>
      <c r="J49" s="278">
        <v>1721.5</v>
      </c>
      <c r="K49" s="276">
        <v>1666</v>
      </c>
      <c r="L49" s="276">
        <v>1615.05</v>
      </c>
      <c r="M49" s="276">
        <v>0.79422999999999999</v>
      </c>
    </row>
    <row r="50" spans="1:13">
      <c r="A50" s="267">
        <v>40</v>
      </c>
      <c r="B50" s="276" t="s">
        <v>310</v>
      </c>
      <c r="C50" s="277">
        <v>6532.2</v>
      </c>
      <c r="D50" s="278">
        <v>6557.3</v>
      </c>
      <c r="E50" s="278">
        <v>6486.6</v>
      </c>
      <c r="F50" s="278">
        <v>6441</v>
      </c>
      <c r="G50" s="278">
        <v>6370.3</v>
      </c>
      <c r="H50" s="278">
        <v>6602.9000000000005</v>
      </c>
      <c r="I50" s="278">
        <v>6673.5999999999995</v>
      </c>
      <c r="J50" s="278">
        <v>6719.2000000000007</v>
      </c>
      <c r="K50" s="276">
        <v>6628</v>
      </c>
      <c r="L50" s="276">
        <v>6511.7</v>
      </c>
      <c r="M50" s="276">
        <v>0.31076999999999999</v>
      </c>
    </row>
    <row r="51" spans="1:13">
      <c r="A51" s="267">
        <v>41</v>
      </c>
      <c r="B51" s="276" t="s">
        <v>53</v>
      </c>
      <c r="C51" s="277">
        <v>924.25</v>
      </c>
      <c r="D51" s="278">
        <v>924.61666666666679</v>
      </c>
      <c r="E51" s="278">
        <v>917.8333333333336</v>
      </c>
      <c r="F51" s="278">
        <v>911.41666666666686</v>
      </c>
      <c r="G51" s="278">
        <v>904.63333333333367</v>
      </c>
      <c r="H51" s="278">
        <v>931.03333333333353</v>
      </c>
      <c r="I51" s="278">
        <v>937.81666666666683</v>
      </c>
      <c r="J51" s="278">
        <v>944.23333333333346</v>
      </c>
      <c r="K51" s="276">
        <v>931.4</v>
      </c>
      <c r="L51" s="276">
        <v>918.2</v>
      </c>
      <c r="M51" s="276">
        <v>14.08821</v>
      </c>
    </row>
    <row r="52" spans="1:13">
      <c r="A52" s="267">
        <v>42</v>
      </c>
      <c r="B52" s="276" t="s">
        <v>311</v>
      </c>
      <c r="C52" s="277">
        <v>510.1</v>
      </c>
      <c r="D52" s="278">
        <v>511.36666666666662</v>
      </c>
      <c r="E52" s="278">
        <v>507.73333333333323</v>
      </c>
      <c r="F52" s="278">
        <v>505.36666666666662</v>
      </c>
      <c r="G52" s="278">
        <v>501.73333333333323</v>
      </c>
      <c r="H52" s="278">
        <v>513.73333333333323</v>
      </c>
      <c r="I52" s="278">
        <v>517.36666666666656</v>
      </c>
      <c r="J52" s="278">
        <v>519.73333333333323</v>
      </c>
      <c r="K52" s="276">
        <v>515</v>
      </c>
      <c r="L52" s="276">
        <v>509</v>
      </c>
      <c r="M52" s="276">
        <v>1.29908</v>
      </c>
    </row>
    <row r="53" spans="1:13">
      <c r="A53" s="267">
        <v>43</v>
      </c>
      <c r="B53" s="276" t="s">
        <v>231</v>
      </c>
      <c r="C53" s="277">
        <v>2778.4</v>
      </c>
      <c r="D53" s="278">
        <v>2782.3333333333335</v>
      </c>
      <c r="E53" s="278">
        <v>2746.0666666666671</v>
      </c>
      <c r="F53" s="278">
        <v>2713.7333333333336</v>
      </c>
      <c r="G53" s="278">
        <v>2677.4666666666672</v>
      </c>
      <c r="H53" s="278">
        <v>2814.666666666667</v>
      </c>
      <c r="I53" s="278">
        <v>2850.9333333333334</v>
      </c>
      <c r="J53" s="278">
        <v>2883.2666666666669</v>
      </c>
      <c r="K53" s="276">
        <v>2818.6</v>
      </c>
      <c r="L53" s="276">
        <v>2750</v>
      </c>
      <c r="M53" s="276">
        <v>3.1783299999999999</v>
      </c>
    </row>
    <row r="54" spans="1:13">
      <c r="A54" s="267">
        <v>44</v>
      </c>
      <c r="B54" s="276" t="s">
        <v>55</v>
      </c>
      <c r="C54" s="277">
        <v>668.75</v>
      </c>
      <c r="D54" s="278">
        <v>666.81666666666672</v>
      </c>
      <c r="E54" s="278">
        <v>661.68333333333339</v>
      </c>
      <c r="F54" s="278">
        <v>654.61666666666667</v>
      </c>
      <c r="G54" s="278">
        <v>649.48333333333335</v>
      </c>
      <c r="H54" s="278">
        <v>673.88333333333344</v>
      </c>
      <c r="I54" s="278">
        <v>679.01666666666688</v>
      </c>
      <c r="J54" s="278">
        <v>686.08333333333348</v>
      </c>
      <c r="K54" s="276">
        <v>671.95</v>
      </c>
      <c r="L54" s="276">
        <v>659.75</v>
      </c>
      <c r="M54" s="276">
        <v>90.10539</v>
      </c>
    </row>
    <row r="55" spans="1:13">
      <c r="A55" s="267">
        <v>45</v>
      </c>
      <c r="B55" s="276" t="s">
        <v>312</v>
      </c>
      <c r="C55" s="277">
        <v>1617.05</v>
      </c>
      <c r="D55" s="278">
        <v>1620.6666666666667</v>
      </c>
      <c r="E55" s="278">
        <v>1601.9333333333334</v>
      </c>
      <c r="F55" s="278">
        <v>1586.8166666666666</v>
      </c>
      <c r="G55" s="278">
        <v>1568.0833333333333</v>
      </c>
      <c r="H55" s="278">
        <v>1635.7833333333335</v>
      </c>
      <c r="I55" s="278">
        <v>1654.5166666666667</v>
      </c>
      <c r="J55" s="278">
        <v>1669.6333333333337</v>
      </c>
      <c r="K55" s="276">
        <v>1639.4</v>
      </c>
      <c r="L55" s="276">
        <v>1605.55</v>
      </c>
      <c r="M55" s="276">
        <v>0.14723</v>
      </c>
    </row>
    <row r="56" spans="1:13">
      <c r="A56" s="267">
        <v>46</v>
      </c>
      <c r="B56" s="276" t="s">
        <v>313</v>
      </c>
      <c r="C56" s="277">
        <v>928.4</v>
      </c>
      <c r="D56" s="278">
        <v>934.66666666666663</v>
      </c>
      <c r="E56" s="278">
        <v>919.83333333333326</v>
      </c>
      <c r="F56" s="278">
        <v>911.26666666666665</v>
      </c>
      <c r="G56" s="278">
        <v>896.43333333333328</v>
      </c>
      <c r="H56" s="278">
        <v>943.23333333333323</v>
      </c>
      <c r="I56" s="278">
        <v>958.06666666666649</v>
      </c>
      <c r="J56" s="278">
        <v>966.63333333333321</v>
      </c>
      <c r="K56" s="276">
        <v>949.5</v>
      </c>
      <c r="L56" s="276">
        <v>926.1</v>
      </c>
      <c r="M56" s="276">
        <v>3.2358199999999999</v>
      </c>
    </row>
    <row r="57" spans="1:13">
      <c r="A57" s="267">
        <v>47</v>
      </c>
      <c r="B57" s="276" t="s">
        <v>314</v>
      </c>
      <c r="C57" s="277">
        <v>618.5</v>
      </c>
      <c r="D57" s="278">
        <v>617.86666666666667</v>
      </c>
      <c r="E57" s="278">
        <v>614.23333333333335</v>
      </c>
      <c r="F57" s="278">
        <v>609.9666666666667</v>
      </c>
      <c r="G57" s="278">
        <v>606.33333333333337</v>
      </c>
      <c r="H57" s="278">
        <v>622.13333333333333</v>
      </c>
      <c r="I57" s="278">
        <v>625.76666666666677</v>
      </c>
      <c r="J57" s="278">
        <v>630.0333333333333</v>
      </c>
      <c r="K57" s="276">
        <v>621.5</v>
      </c>
      <c r="L57" s="276">
        <v>613.6</v>
      </c>
      <c r="M57" s="276">
        <v>1.26288</v>
      </c>
    </row>
    <row r="58" spans="1:13">
      <c r="A58" s="267">
        <v>48</v>
      </c>
      <c r="B58" s="276" t="s">
        <v>56</v>
      </c>
      <c r="C58" s="277">
        <v>3641</v>
      </c>
      <c r="D58" s="278">
        <v>3622.0333333333333</v>
      </c>
      <c r="E58" s="278">
        <v>3580.0666666666666</v>
      </c>
      <c r="F58" s="278">
        <v>3519.1333333333332</v>
      </c>
      <c r="G58" s="278">
        <v>3477.1666666666665</v>
      </c>
      <c r="H58" s="278">
        <v>3682.9666666666667</v>
      </c>
      <c r="I58" s="278">
        <v>3724.9333333333329</v>
      </c>
      <c r="J58" s="278">
        <v>3785.8666666666668</v>
      </c>
      <c r="K58" s="276">
        <v>3664</v>
      </c>
      <c r="L58" s="276">
        <v>3561.1</v>
      </c>
      <c r="M58" s="276">
        <v>5.8640999999999996</v>
      </c>
    </row>
    <row r="59" spans="1:13">
      <c r="A59" s="267">
        <v>49</v>
      </c>
      <c r="B59" s="276" t="s">
        <v>315</v>
      </c>
      <c r="C59" s="277">
        <v>221.8</v>
      </c>
      <c r="D59" s="278">
        <v>223.93333333333331</v>
      </c>
      <c r="E59" s="278">
        <v>217.86666666666662</v>
      </c>
      <c r="F59" s="278">
        <v>213.93333333333331</v>
      </c>
      <c r="G59" s="278">
        <v>207.86666666666662</v>
      </c>
      <c r="H59" s="278">
        <v>227.86666666666662</v>
      </c>
      <c r="I59" s="278">
        <v>233.93333333333328</v>
      </c>
      <c r="J59" s="278">
        <v>237.86666666666662</v>
      </c>
      <c r="K59" s="276">
        <v>230</v>
      </c>
      <c r="L59" s="276">
        <v>220</v>
      </c>
      <c r="M59" s="276">
        <v>5.2683999999999997</v>
      </c>
    </row>
    <row r="60" spans="1:13" ht="12" customHeight="1">
      <c r="A60" s="267">
        <v>50</v>
      </c>
      <c r="B60" s="276" t="s">
        <v>316</v>
      </c>
      <c r="C60" s="277">
        <v>750.65</v>
      </c>
      <c r="D60" s="278">
        <v>745.18333333333339</v>
      </c>
      <c r="E60" s="278">
        <v>725.36666666666679</v>
      </c>
      <c r="F60" s="278">
        <v>700.08333333333337</v>
      </c>
      <c r="G60" s="278">
        <v>680.26666666666677</v>
      </c>
      <c r="H60" s="278">
        <v>770.46666666666681</v>
      </c>
      <c r="I60" s="278">
        <v>790.28333333333342</v>
      </c>
      <c r="J60" s="278">
        <v>815.56666666666683</v>
      </c>
      <c r="K60" s="276">
        <v>765</v>
      </c>
      <c r="L60" s="276">
        <v>719.9</v>
      </c>
      <c r="M60" s="276">
        <v>2.6314700000000002</v>
      </c>
    </row>
    <row r="61" spans="1:13">
      <c r="A61" s="267">
        <v>51</v>
      </c>
      <c r="B61" s="276" t="s">
        <v>59</v>
      </c>
      <c r="C61" s="277">
        <v>4959.1499999999996</v>
      </c>
      <c r="D61" s="278">
        <v>4902.0333333333328</v>
      </c>
      <c r="E61" s="278">
        <v>4809.1166666666659</v>
      </c>
      <c r="F61" s="278">
        <v>4659.083333333333</v>
      </c>
      <c r="G61" s="278">
        <v>4566.1666666666661</v>
      </c>
      <c r="H61" s="278">
        <v>5052.0666666666657</v>
      </c>
      <c r="I61" s="278">
        <v>5144.9833333333336</v>
      </c>
      <c r="J61" s="278">
        <v>5295.0166666666655</v>
      </c>
      <c r="K61" s="276">
        <v>4994.95</v>
      </c>
      <c r="L61" s="276">
        <v>4752</v>
      </c>
      <c r="M61" s="276">
        <v>47.67465</v>
      </c>
    </row>
    <row r="62" spans="1:13">
      <c r="A62" s="267">
        <v>52</v>
      </c>
      <c r="B62" s="276" t="s">
        <v>58</v>
      </c>
      <c r="C62" s="277">
        <v>8924.15</v>
      </c>
      <c r="D62" s="278">
        <v>8767.3833333333332</v>
      </c>
      <c r="E62" s="278">
        <v>8556.7666666666664</v>
      </c>
      <c r="F62" s="278">
        <v>8189.3833333333332</v>
      </c>
      <c r="G62" s="278">
        <v>7978.7666666666664</v>
      </c>
      <c r="H62" s="278">
        <v>9134.7666666666664</v>
      </c>
      <c r="I62" s="278">
        <v>9345.3833333333314</v>
      </c>
      <c r="J62" s="278">
        <v>9712.7666666666664</v>
      </c>
      <c r="K62" s="276">
        <v>8978</v>
      </c>
      <c r="L62" s="276">
        <v>8400</v>
      </c>
      <c r="M62" s="276">
        <v>13.797180000000001</v>
      </c>
    </row>
    <row r="63" spans="1:13">
      <c r="A63" s="267">
        <v>53</v>
      </c>
      <c r="B63" s="276" t="s">
        <v>232</v>
      </c>
      <c r="C63" s="277">
        <v>3235.75</v>
      </c>
      <c r="D63" s="278">
        <v>3211.6166666666668</v>
      </c>
      <c r="E63" s="278">
        <v>3173.2333333333336</v>
      </c>
      <c r="F63" s="278">
        <v>3110.7166666666667</v>
      </c>
      <c r="G63" s="278">
        <v>3072.3333333333335</v>
      </c>
      <c r="H63" s="278">
        <v>3274.1333333333337</v>
      </c>
      <c r="I63" s="278">
        <v>3312.5166666666669</v>
      </c>
      <c r="J63" s="278">
        <v>3375.0333333333338</v>
      </c>
      <c r="K63" s="276">
        <v>3250</v>
      </c>
      <c r="L63" s="276">
        <v>3149.1</v>
      </c>
      <c r="M63" s="276">
        <v>0.75122</v>
      </c>
    </row>
    <row r="64" spans="1:13">
      <c r="A64" s="267">
        <v>54</v>
      </c>
      <c r="B64" s="276" t="s">
        <v>60</v>
      </c>
      <c r="C64" s="277">
        <v>1637.35</v>
      </c>
      <c r="D64" s="278">
        <v>1632.8999999999999</v>
      </c>
      <c r="E64" s="278">
        <v>1601.9999999999998</v>
      </c>
      <c r="F64" s="278">
        <v>1566.6499999999999</v>
      </c>
      <c r="G64" s="278">
        <v>1535.7499999999998</v>
      </c>
      <c r="H64" s="278">
        <v>1668.2499999999998</v>
      </c>
      <c r="I64" s="278">
        <v>1699.1499999999999</v>
      </c>
      <c r="J64" s="278">
        <v>1734.4999999999998</v>
      </c>
      <c r="K64" s="276">
        <v>1663.8</v>
      </c>
      <c r="L64" s="276">
        <v>1597.55</v>
      </c>
      <c r="M64" s="276">
        <v>5.2423299999999999</v>
      </c>
    </row>
    <row r="65" spans="1:13">
      <c r="A65" s="267">
        <v>55</v>
      </c>
      <c r="B65" s="276" t="s">
        <v>317</v>
      </c>
      <c r="C65" s="277">
        <v>122.45</v>
      </c>
      <c r="D65" s="278">
        <v>122.63333333333333</v>
      </c>
      <c r="E65" s="278">
        <v>121.26666666666665</v>
      </c>
      <c r="F65" s="278">
        <v>120.08333333333333</v>
      </c>
      <c r="G65" s="278">
        <v>118.71666666666665</v>
      </c>
      <c r="H65" s="278">
        <v>123.81666666666665</v>
      </c>
      <c r="I65" s="278">
        <v>125.18333333333332</v>
      </c>
      <c r="J65" s="278">
        <v>126.36666666666665</v>
      </c>
      <c r="K65" s="276">
        <v>124</v>
      </c>
      <c r="L65" s="276">
        <v>121.45</v>
      </c>
      <c r="M65" s="276">
        <v>2.3906800000000001</v>
      </c>
    </row>
    <row r="66" spans="1:13">
      <c r="A66" s="267">
        <v>56</v>
      </c>
      <c r="B66" s="276" t="s">
        <v>318</v>
      </c>
      <c r="C66" s="277">
        <v>182.2</v>
      </c>
      <c r="D66" s="278">
        <v>182.4</v>
      </c>
      <c r="E66" s="278">
        <v>179.85000000000002</v>
      </c>
      <c r="F66" s="278">
        <v>177.50000000000003</v>
      </c>
      <c r="G66" s="278">
        <v>174.95000000000005</v>
      </c>
      <c r="H66" s="278">
        <v>184.75</v>
      </c>
      <c r="I66" s="278">
        <v>187.3</v>
      </c>
      <c r="J66" s="278">
        <v>189.64999999999998</v>
      </c>
      <c r="K66" s="276">
        <v>184.95</v>
      </c>
      <c r="L66" s="276">
        <v>180.05</v>
      </c>
      <c r="M66" s="276">
        <v>6.4122599999999998</v>
      </c>
    </row>
    <row r="67" spans="1:13">
      <c r="A67" s="267">
        <v>57</v>
      </c>
      <c r="B67" s="276" t="s">
        <v>233</v>
      </c>
      <c r="C67" s="277">
        <v>362.3</v>
      </c>
      <c r="D67" s="278">
        <v>359.93333333333339</v>
      </c>
      <c r="E67" s="278">
        <v>355.46666666666681</v>
      </c>
      <c r="F67" s="278">
        <v>348.63333333333344</v>
      </c>
      <c r="G67" s="278">
        <v>344.16666666666686</v>
      </c>
      <c r="H67" s="278">
        <v>366.76666666666677</v>
      </c>
      <c r="I67" s="278">
        <v>371.23333333333335</v>
      </c>
      <c r="J67" s="278">
        <v>378.06666666666672</v>
      </c>
      <c r="K67" s="276">
        <v>364.4</v>
      </c>
      <c r="L67" s="276">
        <v>353.1</v>
      </c>
      <c r="M67" s="276">
        <v>141.06377000000001</v>
      </c>
    </row>
    <row r="68" spans="1:13">
      <c r="A68" s="267">
        <v>58</v>
      </c>
      <c r="B68" s="276" t="s">
        <v>61</v>
      </c>
      <c r="C68" s="277">
        <v>75.75</v>
      </c>
      <c r="D68" s="278">
        <v>74.966666666666654</v>
      </c>
      <c r="E68" s="278">
        <v>73.983333333333306</v>
      </c>
      <c r="F68" s="278">
        <v>72.216666666666654</v>
      </c>
      <c r="G68" s="278">
        <v>71.233333333333306</v>
      </c>
      <c r="H68" s="278">
        <v>76.733333333333306</v>
      </c>
      <c r="I68" s="278">
        <v>77.716666666666654</v>
      </c>
      <c r="J68" s="278">
        <v>79.483333333333306</v>
      </c>
      <c r="K68" s="276">
        <v>75.95</v>
      </c>
      <c r="L68" s="276">
        <v>73.2</v>
      </c>
      <c r="M68" s="276">
        <v>369.69600000000003</v>
      </c>
    </row>
    <row r="69" spans="1:13">
      <c r="A69" s="267">
        <v>59</v>
      </c>
      <c r="B69" s="276" t="s">
        <v>62</v>
      </c>
      <c r="C69" s="277">
        <v>53.25</v>
      </c>
      <c r="D69" s="278">
        <v>53.25</v>
      </c>
      <c r="E69" s="278">
        <v>52.35</v>
      </c>
      <c r="F69" s="278">
        <v>51.45</v>
      </c>
      <c r="G69" s="278">
        <v>50.550000000000004</v>
      </c>
      <c r="H69" s="278">
        <v>54.15</v>
      </c>
      <c r="I69" s="278">
        <v>55.050000000000004</v>
      </c>
      <c r="J69" s="278">
        <v>55.949999999999996</v>
      </c>
      <c r="K69" s="276">
        <v>54.15</v>
      </c>
      <c r="L69" s="276">
        <v>52.35</v>
      </c>
      <c r="M69" s="276">
        <v>41.326219999999999</v>
      </c>
    </row>
    <row r="70" spans="1:13">
      <c r="A70" s="267">
        <v>60</v>
      </c>
      <c r="B70" s="276" t="s">
        <v>319</v>
      </c>
      <c r="C70" s="277">
        <v>15.85</v>
      </c>
      <c r="D70" s="278">
        <v>15.616666666666667</v>
      </c>
      <c r="E70" s="278">
        <v>15.083333333333336</v>
      </c>
      <c r="F70" s="278">
        <v>14.316666666666668</v>
      </c>
      <c r="G70" s="278">
        <v>13.783333333333337</v>
      </c>
      <c r="H70" s="278">
        <v>16.383333333333333</v>
      </c>
      <c r="I70" s="278">
        <v>16.916666666666664</v>
      </c>
      <c r="J70" s="278">
        <v>17.683333333333334</v>
      </c>
      <c r="K70" s="276">
        <v>16.149999999999999</v>
      </c>
      <c r="L70" s="276">
        <v>14.85</v>
      </c>
      <c r="M70" s="276">
        <v>288.65672000000001</v>
      </c>
    </row>
    <row r="71" spans="1:13">
      <c r="A71" s="267">
        <v>61</v>
      </c>
      <c r="B71" s="276" t="s">
        <v>63</v>
      </c>
      <c r="C71" s="277">
        <v>1614.4</v>
      </c>
      <c r="D71" s="278">
        <v>1605.6333333333332</v>
      </c>
      <c r="E71" s="278">
        <v>1591.2666666666664</v>
      </c>
      <c r="F71" s="278">
        <v>1568.1333333333332</v>
      </c>
      <c r="G71" s="278">
        <v>1553.7666666666664</v>
      </c>
      <c r="H71" s="278">
        <v>1628.7666666666664</v>
      </c>
      <c r="I71" s="278">
        <v>1643.1333333333332</v>
      </c>
      <c r="J71" s="278">
        <v>1666.2666666666664</v>
      </c>
      <c r="K71" s="276">
        <v>1620</v>
      </c>
      <c r="L71" s="276">
        <v>1582.5</v>
      </c>
      <c r="M71" s="276">
        <v>7.5193300000000001</v>
      </c>
    </row>
    <row r="72" spans="1:13">
      <c r="A72" s="267">
        <v>62</v>
      </c>
      <c r="B72" s="276" t="s">
        <v>320</v>
      </c>
      <c r="C72" s="277">
        <v>5747.7</v>
      </c>
      <c r="D72" s="278">
        <v>5705.8833333333341</v>
      </c>
      <c r="E72" s="278">
        <v>5641.8166666666684</v>
      </c>
      <c r="F72" s="278">
        <v>5535.9333333333343</v>
      </c>
      <c r="G72" s="278">
        <v>5471.8666666666686</v>
      </c>
      <c r="H72" s="278">
        <v>5811.7666666666682</v>
      </c>
      <c r="I72" s="278">
        <v>5875.8333333333339</v>
      </c>
      <c r="J72" s="278">
        <v>5981.7166666666681</v>
      </c>
      <c r="K72" s="276">
        <v>5769.95</v>
      </c>
      <c r="L72" s="276">
        <v>5600</v>
      </c>
      <c r="M72" s="276">
        <v>0.92113</v>
      </c>
    </row>
    <row r="73" spans="1:13">
      <c r="A73" s="267">
        <v>63</v>
      </c>
      <c r="B73" s="276" t="s">
        <v>66</v>
      </c>
      <c r="C73" s="277">
        <v>789.5</v>
      </c>
      <c r="D73" s="278">
        <v>786.69999999999993</v>
      </c>
      <c r="E73" s="278">
        <v>777.59999999999991</v>
      </c>
      <c r="F73" s="278">
        <v>765.69999999999993</v>
      </c>
      <c r="G73" s="278">
        <v>756.59999999999991</v>
      </c>
      <c r="H73" s="278">
        <v>798.59999999999991</v>
      </c>
      <c r="I73" s="278">
        <v>807.7</v>
      </c>
      <c r="J73" s="278">
        <v>819.59999999999991</v>
      </c>
      <c r="K73" s="276">
        <v>795.8</v>
      </c>
      <c r="L73" s="276">
        <v>774.8</v>
      </c>
      <c r="M73" s="276">
        <v>12.48067</v>
      </c>
    </row>
    <row r="74" spans="1:13">
      <c r="A74" s="267">
        <v>64</v>
      </c>
      <c r="B74" s="276" t="s">
        <v>321</v>
      </c>
      <c r="C74" s="277">
        <v>341.2</v>
      </c>
      <c r="D74" s="278">
        <v>339.23333333333329</v>
      </c>
      <c r="E74" s="278">
        <v>335.81666666666661</v>
      </c>
      <c r="F74" s="278">
        <v>330.43333333333334</v>
      </c>
      <c r="G74" s="278">
        <v>327.01666666666665</v>
      </c>
      <c r="H74" s="278">
        <v>344.61666666666656</v>
      </c>
      <c r="I74" s="278">
        <v>348.03333333333319</v>
      </c>
      <c r="J74" s="278">
        <v>353.41666666666652</v>
      </c>
      <c r="K74" s="276">
        <v>342.65</v>
      </c>
      <c r="L74" s="276">
        <v>333.85</v>
      </c>
      <c r="M74" s="276">
        <v>3.0178600000000002</v>
      </c>
    </row>
    <row r="75" spans="1:13">
      <c r="A75" s="267">
        <v>65</v>
      </c>
      <c r="B75" s="276" t="s">
        <v>65</v>
      </c>
      <c r="C75" s="277">
        <v>137.05000000000001</v>
      </c>
      <c r="D75" s="278">
        <v>136.45000000000002</v>
      </c>
      <c r="E75" s="278">
        <v>134.70000000000005</v>
      </c>
      <c r="F75" s="278">
        <v>132.35000000000002</v>
      </c>
      <c r="G75" s="278">
        <v>130.60000000000005</v>
      </c>
      <c r="H75" s="278">
        <v>138.80000000000004</v>
      </c>
      <c r="I75" s="278">
        <v>140.54999999999998</v>
      </c>
      <c r="J75" s="278">
        <v>142.90000000000003</v>
      </c>
      <c r="K75" s="276">
        <v>138.19999999999999</v>
      </c>
      <c r="L75" s="276">
        <v>134.1</v>
      </c>
      <c r="M75" s="276">
        <v>214.63842</v>
      </c>
    </row>
    <row r="76" spans="1:13" s="16" customFormat="1">
      <c r="A76" s="267">
        <v>66</v>
      </c>
      <c r="B76" s="276" t="s">
        <v>67</v>
      </c>
      <c r="C76" s="277">
        <v>599.20000000000005</v>
      </c>
      <c r="D76" s="278">
        <v>596.55000000000007</v>
      </c>
      <c r="E76" s="278">
        <v>592.15000000000009</v>
      </c>
      <c r="F76" s="278">
        <v>585.1</v>
      </c>
      <c r="G76" s="278">
        <v>580.70000000000005</v>
      </c>
      <c r="H76" s="278">
        <v>603.60000000000014</v>
      </c>
      <c r="I76" s="278">
        <v>608</v>
      </c>
      <c r="J76" s="278">
        <v>615.05000000000018</v>
      </c>
      <c r="K76" s="276">
        <v>600.95000000000005</v>
      </c>
      <c r="L76" s="276">
        <v>589.5</v>
      </c>
      <c r="M76" s="276">
        <v>22.008510000000001</v>
      </c>
    </row>
    <row r="77" spans="1:13" s="16" customFormat="1">
      <c r="A77" s="267">
        <v>67</v>
      </c>
      <c r="B77" s="276" t="s">
        <v>70</v>
      </c>
      <c r="C77" s="277">
        <v>39.75</v>
      </c>
      <c r="D77" s="278">
        <v>39.283333333333331</v>
      </c>
      <c r="E77" s="278">
        <v>38.566666666666663</v>
      </c>
      <c r="F77" s="278">
        <v>37.383333333333333</v>
      </c>
      <c r="G77" s="278">
        <v>36.666666666666664</v>
      </c>
      <c r="H77" s="278">
        <v>40.466666666666661</v>
      </c>
      <c r="I77" s="278">
        <v>41.18333333333333</v>
      </c>
      <c r="J77" s="278">
        <v>42.36666666666666</v>
      </c>
      <c r="K77" s="276">
        <v>40</v>
      </c>
      <c r="L77" s="276">
        <v>38.1</v>
      </c>
      <c r="M77" s="276">
        <v>290.92687000000001</v>
      </c>
    </row>
    <row r="78" spans="1:13" s="16" customFormat="1">
      <c r="A78" s="267">
        <v>68</v>
      </c>
      <c r="B78" s="276" t="s">
        <v>74</v>
      </c>
      <c r="C78" s="277">
        <v>413.45</v>
      </c>
      <c r="D78" s="278">
        <v>413.23333333333335</v>
      </c>
      <c r="E78" s="278">
        <v>408.4666666666667</v>
      </c>
      <c r="F78" s="278">
        <v>403.48333333333335</v>
      </c>
      <c r="G78" s="278">
        <v>398.7166666666667</v>
      </c>
      <c r="H78" s="278">
        <v>418.2166666666667</v>
      </c>
      <c r="I78" s="278">
        <v>422.98333333333335</v>
      </c>
      <c r="J78" s="278">
        <v>427.9666666666667</v>
      </c>
      <c r="K78" s="276">
        <v>418</v>
      </c>
      <c r="L78" s="276">
        <v>408.25</v>
      </c>
      <c r="M78" s="276">
        <v>55.471069999999997</v>
      </c>
    </row>
    <row r="79" spans="1:13" s="16" customFormat="1">
      <c r="A79" s="267">
        <v>69</v>
      </c>
      <c r="B79" s="276" t="s">
        <v>1045</v>
      </c>
      <c r="C79" s="277">
        <v>10203.450000000001</v>
      </c>
      <c r="D79" s="278">
        <v>10227.266666666668</v>
      </c>
      <c r="E79" s="278">
        <v>10135.333333333336</v>
      </c>
      <c r="F79" s="278">
        <v>10067.216666666667</v>
      </c>
      <c r="G79" s="278">
        <v>9975.2833333333347</v>
      </c>
      <c r="H79" s="278">
        <v>10295.383333333337</v>
      </c>
      <c r="I79" s="278">
        <v>10387.316666666668</v>
      </c>
      <c r="J79" s="278">
        <v>10455.433333333338</v>
      </c>
      <c r="K79" s="276">
        <v>10319.200000000001</v>
      </c>
      <c r="L79" s="276">
        <v>10159.15</v>
      </c>
      <c r="M79" s="276">
        <v>1.8460000000000001E-2</v>
      </c>
    </row>
    <row r="80" spans="1:13" s="16" customFormat="1">
      <c r="A80" s="267">
        <v>70</v>
      </c>
      <c r="B80" s="276" t="s">
        <v>69</v>
      </c>
      <c r="C80" s="277">
        <v>592.29999999999995</v>
      </c>
      <c r="D80" s="278">
        <v>592.08333333333337</v>
      </c>
      <c r="E80" s="278">
        <v>586.7166666666667</v>
      </c>
      <c r="F80" s="278">
        <v>581.13333333333333</v>
      </c>
      <c r="G80" s="278">
        <v>575.76666666666665</v>
      </c>
      <c r="H80" s="278">
        <v>597.66666666666674</v>
      </c>
      <c r="I80" s="278">
        <v>603.0333333333333</v>
      </c>
      <c r="J80" s="278">
        <v>608.61666666666679</v>
      </c>
      <c r="K80" s="276">
        <v>597.45000000000005</v>
      </c>
      <c r="L80" s="276">
        <v>586.5</v>
      </c>
      <c r="M80" s="276">
        <v>108.30923</v>
      </c>
    </row>
    <row r="81" spans="1:13" s="16" customFormat="1">
      <c r="A81" s="267">
        <v>71</v>
      </c>
      <c r="B81" s="276" t="s">
        <v>71</v>
      </c>
      <c r="C81" s="277">
        <v>451.6</v>
      </c>
      <c r="D81" s="278">
        <v>452.5333333333333</v>
      </c>
      <c r="E81" s="278">
        <v>448.41666666666663</v>
      </c>
      <c r="F81" s="278">
        <v>445.23333333333335</v>
      </c>
      <c r="G81" s="278">
        <v>441.11666666666667</v>
      </c>
      <c r="H81" s="278">
        <v>455.71666666666658</v>
      </c>
      <c r="I81" s="278">
        <v>459.83333333333326</v>
      </c>
      <c r="J81" s="278">
        <v>463.01666666666654</v>
      </c>
      <c r="K81" s="276">
        <v>456.65</v>
      </c>
      <c r="L81" s="276">
        <v>449.35</v>
      </c>
      <c r="M81" s="276">
        <v>20.560580000000002</v>
      </c>
    </row>
    <row r="82" spans="1:13" s="16" customFormat="1">
      <c r="A82" s="267">
        <v>72</v>
      </c>
      <c r="B82" s="276" t="s">
        <v>322</v>
      </c>
      <c r="C82" s="277">
        <v>716.2</v>
      </c>
      <c r="D82" s="278">
        <v>714.7833333333333</v>
      </c>
      <c r="E82" s="278">
        <v>709.41666666666663</v>
      </c>
      <c r="F82" s="278">
        <v>702.63333333333333</v>
      </c>
      <c r="G82" s="278">
        <v>697.26666666666665</v>
      </c>
      <c r="H82" s="278">
        <v>721.56666666666661</v>
      </c>
      <c r="I82" s="278">
        <v>726.93333333333339</v>
      </c>
      <c r="J82" s="278">
        <v>733.71666666666658</v>
      </c>
      <c r="K82" s="276">
        <v>720.15</v>
      </c>
      <c r="L82" s="276">
        <v>708</v>
      </c>
      <c r="M82" s="276">
        <v>1.8218300000000001</v>
      </c>
    </row>
    <row r="83" spans="1:13" s="16" customFormat="1">
      <c r="A83" s="267">
        <v>73</v>
      </c>
      <c r="B83" s="276" t="s">
        <v>323</v>
      </c>
      <c r="C83" s="277">
        <v>254.9</v>
      </c>
      <c r="D83" s="278">
        <v>254.96666666666667</v>
      </c>
      <c r="E83" s="278">
        <v>250.93333333333334</v>
      </c>
      <c r="F83" s="278">
        <v>246.96666666666667</v>
      </c>
      <c r="G83" s="278">
        <v>242.93333333333334</v>
      </c>
      <c r="H83" s="278">
        <v>258.93333333333334</v>
      </c>
      <c r="I83" s="278">
        <v>262.9666666666667</v>
      </c>
      <c r="J83" s="278">
        <v>266.93333333333334</v>
      </c>
      <c r="K83" s="276">
        <v>259</v>
      </c>
      <c r="L83" s="276">
        <v>251</v>
      </c>
      <c r="M83" s="276">
        <v>7.2268800000000004</v>
      </c>
    </row>
    <row r="84" spans="1:13" s="16" customFormat="1">
      <c r="A84" s="267">
        <v>74</v>
      </c>
      <c r="B84" s="276" t="s">
        <v>324</v>
      </c>
      <c r="C84" s="277">
        <v>199.85</v>
      </c>
      <c r="D84" s="278">
        <v>199.98333333333335</v>
      </c>
      <c r="E84" s="278">
        <v>197.1166666666667</v>
      </c>
      <c r="F84" s="278">
        <v>194.38333333333335</v>
      </c>
      <c r="G84" s="278">
        <v>191.51666666666671</v>
      </c>
      <c r="H84" s="278">
        <v>202.7166666666667</v>
      </c>
      <c r="I84" s="278">
        <v>205.58333333333337</v>
      </c>
      <c r="J84" s="278">
        <v>208.31666666666669</v>
      </c>
      <c r="K84" s="276">
        <v>202.85</v>
      </c>
      <c r="L84" s="276">
        <v>197.25</v>
      </c>
      <c r="M84" s="276">
        <v>5.9251199999999997</v>
      </c>
    </row>
    <row r="85" spans="1:13" s="16" customFormat="1">
      <c r="A85" s="267">
        <v>75</v>
      </c>
      <c r="B85" s="276" t="s">
        <v>325</v>
      </c>
      <c r="C85" s="277">
        <v>3868.95</v>
      </c>
      <c r="D85" s="278">
        <v>3895.3333333333335</v>
      </c>
      <c r="E85" s="278">
        <v>3833.6166666666668</v>
      </c>
      <c r="F85" s="278">
        <v>3798.2833333333333</v>
      </c>
      <c r="G85" s="278">
        <v>3736.5666666666666</v>
      </c>
      <c r="H85" s="278">
        <v>3930.666666666667</v>
      </c>
      <c r="I85" s="278">
        <v>3992.3833333333332</v>
      </c>
      <c r="J85" s="278">
        <v>4027.7166666666672</v>
      </c>
      <c r="K85" s="276">
        <v>3957.05</v>
      </c>
      <c r="L85" s="276">
        <v>3860</v>
      </c>
      <c r="M85" s="276">
        <v>0.32071</v>
      </c>
    </row>
    <row r="86" spans="1:13" s="16" customFormat="1">
      <c r="A86" s="267">
        <v>76</v>
      </c>
      <c r="B86" s="276" t="s">
        <v>326</v>
      </c>
      <c r="C86" s="277">
        <v>769.35</v>
      </c>
      <c r="D86" s="278">
        <v>776.68333333333339</v>
      </c>
      <c r="E86" s="278">
        <v>758.66666666666674</v>
      </c>
      <c r="F86" s="278">
        <v>747.98333333333335</v>
      </c>
      <c r="G86" s="278">
        <v>729.9666666666667</v>
      </c>
      <c r="H86" s="278">
        <v>787.36666666666679</v>
      </c>
      <c r="I86" s="278">
        <v>805.38333333333344</v>
      </c>
      <c r="J86" s="278">
        <v>816.06666666666683</v>
      </c>
      <c r="K86" s="276">
        <v>794.7</v>
      </c>
      <c r="L86" s="276">
        <v>766</v>
      </c>
      <c r="M86" s="276">
        <v>0.74483999999999995</v>
      </c>
    </row>
    <row r="87" spans="1:13" s="16" customFormat="1">
      <c r="A87" s="267">
        <v>77</v>
      </c>
      <c r="B87" s="276" t="s">
        <v>234</v>
      </c>
      <c r="C87" s="277">
        <v>1264.75</v>
      </c>
      <c r="D87" s="278">
        <v>1266.9166666666667</v>
      </c>
      <c r="E87" s="278">
        <v>1254.8333333333335</v>
      </c>
      <c r="F87" s="278">
        <v>1244.9166666666667</v>
      </c>
      <c r="G87" s="278">
        <v>1232.8333333333335</v>
      </c>
      <c r="H87" s="278">
        <v>1276.8333333333335</v>
      </c>
      <c r="I87" s="278">
        <v>1288.916666666667</v>
      </c>
      <c r="J87" s="278">
        <v>1298.8333333333335</v>
      </c>
      <c r="K87" s="276">
        <v>1279</v>
      </c>
      <c r="L87" s="276">
        <v>1257</v>
      </c>
      <c r="M87" s="276">
        <v>0.38280999999999998</v>
      </c>
    </row>
    <row r="88" spans="1:13" s="16" customFormat="1">
      <c r="A88" s="267">
        <v>78</v>
      </c>
      <c r="B88" s="276" t="s">
        <v>327</v>
      </c>
      <c r="C88" s="277">
        <v>78.349999999999994</v>
      </c>
      <c r="D88" s="278">
        <v>78.033333333333331</v>
      </c>
      <c r="E88" s="278">
        <v>76.566666666666663</v>
      </c>
      <c r="F88" s="278">
        <v>74.783333333333331</v>
      </c>
      <c r="G88" s="278">
        <v>73.316666666666663</v>
      </c>
      <c r="H88" s="278">
        <v>79.816666666666663</v>
      </c>
      <c r="I88" s="278">
        <v>81.283333333333331</v>
      </c>
      <c r="J88" s="278">
        <v>83.066666666666663</v>
      </c>
      <c r="K88" s="276">
        <v>79.5</v>
      </c>
      <c r="L88" s="276">
        <v>76.25</v>
      </c>
      <c r="M88" s="276">
        <v>26.983930000000001</v>
      </c>
    </row>
    <row r="89" spans="1:13" s="16" customFormat="1">
      <c r="A89" s="267">
        <v>79</v>
      </c>
      <c r="B89" s="276" t="s">
        <v>72</v>
      </c>
      <c r="C89" s="277">
        <v>15182.5</v>
      </c>
      <c r="D89" s="278">
        <v>15027.5</v>
      </c>
      <c r="E89" s="278">
        <v>14805</v>
      </c>
      <c r="F89" s="278">
        <v>14427.5</v>
      </c>
      <c r="G89" s="278">
        <v>14205</v>
      </c>
      <c r="H89" s="278">
        <v>15405</v>
      </c>
      <c r="I89" s="278">
        <v>15627.5</v>
      </c>
      <c r="J89" s="278">
        <v>16005</v>
      </c>
      <c r="K89" s="276">
        <v>15250</v>
      </c>
      <c r="L89" s="276">
        <v>14650</v>
      </c>
      <c r="M89" s="276">
        <v>0.71779999999999999</v>
      </c>
    </row>
    <row r="90" spans="1:13" s="16" customFormat="1">
      <c r="A90" s="267">
        <v>80</v>
      </c>
      <c r="B90" s="276" t="s">
        <v>328</v>
      </c>
      <c r="C90" s="277">
        <v>261.25</v>
      </c>
      <c r="D90" s="278">
        <v>263</v>
      </c>
      <c r="E90" s="278">
        <v>256.39999999999998</v>
      </c>
      <c r="F90" s="278">
        <v>251.54999999999995</v>
      </c>
      <c r="G90" s="278">
        <v>244.94999999999993</v>
      </c>
      <c r="H90" s="278">
        <v>267.85000000000002</v>
      </c>
      <c r="I90" s="278">
        <v>274.45000000000005</v>
      </c>
      <c r="J90" s="278">
        <v>279.30000000000007</v>
      </c>
      <c r="K90" s="276">
        <v>269.60000000000002</v>
      </c>
      <c r="L90" s="276">
        <v>258.14999999999998</v>
      </c>
      <c r="M90" s="276">
        <v>2.8931800000000001</v>
      </c>
    </row>
    <row r="91" spans="1:13" s="16" customFormat="1">
      <c r="A91" s="267">
        <v>81</v>
      </c>
      <c r="B91" s="276" t="s">
        <v>75</v>
      </c>
      <c r="C91" s="277">
        <v>3601.25</v>
      </c>
      <c r="D91" s="278">
        <v>3612.7000000000003</v>
      </c>
      <c r="E91" s="278">
        <v>3575.5500000000006</v>
      </c>
      <c r="F91" s="278">
        <v>3549.8500000000004</v>
      </c>
      <c r="G91" s="278">
        <v>3512.7000000000007</v>
      </c>
      <c r="H91" s="278">
        <v>3638.4000000000005</v>
      </c>
      <c r="I91" s="278">
        <v>3675.55</v>
      </c>
      <c r="J91" s="278">
        <v>3701.2500000000005</v>
      </c>
      <c r="K91" s="276">
        <v>3649.85</v>
      </c>
      <c r="L91" s="276">
        <v>3587</v>
      </c>
      <c r="M91" s="276">
        <v>5.9409099999999997</v>
      </c>
    </row>
    <row r="92" spans="1:13" s="16" customFormat="1">
      <c r="A92" s="267">
        <v>82</v>
      </c>
      <c r="B92" s="276" t="s">
        <v>329</v>
      </c>
      <c r="C92" s="277">
        <v>513.35</v>
      </c>
      <c r="D92" s="278">
        <v>512.25000000000011</v>
      </c>
      <c r="E92" s="278">
        <v>505.55000000000018</v>
      </c>
      <c r="F92" s="278">
        <v>497.75000000000006</v>
      </c>
      <c r="G92" s="278">
        <v>491.05000000000013</v>
      </c>
      <c r="H92" s="278">
        <v>520.05000000000018</v>
      </c>
      <c r="I92" s="278">
        <v>526.75000000000023</v>
      </c>
      <c r="J92" s="278">
        <v>534.5500000000003</v>
      </c>
      <c r="K92" s="276">
        <v>518.95000000000005</v>
      </c>
      <c r="L92" s="276">
        <v>504.45</v>
      </c>
      <c r="M92" s="276">
        <v>1.3507</v>
      </c>
    </row>
    <row r="93" spans="1:13" s="16" customFormat="1">
      <c r="A93" s="267">
        <v>83</v>
      </c>
      <c r="B93" s="276" t="s">
        <v>330</v>
      </c>
      <c r="C93" s="277">
        <v>246.65</v>
      </c>
      <c r="D93" s="278">
        <v>247.38333333333333</v>
      </c>
      <c r="E93" s="278">
        <v>244.86666666666665</v>
      </c>
      <c r="F93" s="278">
        <v>243.08333333333331</v>
      </c>
      <c r="G93" s="278">
        <v>240.56666666666663</v>
      </c>
      <c r="H93" s="278">
        <v>249.16666666666666</v>
      </c>
      <c r="I93" s="278">
        <v>251.68333333333331</v>
      </c>
      <c r="J93" s="278">
        <v>253.46666666666667</v>
      </c>
      <c r="K93" s="276">
        <v>249.9</v>
      </c>
      <c r="L93" s="276">
        <v>245.6</v>
      </c>
      <c r="M93" s="276">
        <v>2.0638999999999998</v>
      </c>
    </row>
    <row r="94" spans="1:13" s="16" customFormat="1">
      <c r="A94" s="267">
        <v>84</v>
      </c>
      <c r="B94" s="276" t="s">
        <v>81</v>
      </c>
      <c r="C94" s="277">
        <v>701.45</v>
      </c>
      <c r="D94" s="278">
        <v>698.56666666666661</v>
      </c>
      <c r="E94" s="278">
        <v>692.63333333333321</v>
      </c>
      <c r="F94" s="278">
        <v>683.81666666666661</v>
      </c>
      <c r="G94" s="278">
        <v>677.88333333333321</v>
      </c>
      <c r="H94" s="278">
        <v>707.38333333333321</v>
      </c>
      <c r="I94" s="278">
        <v>713.31666666666661</v>
      </c>
      <c r="J94" s="278">
        <v>722.13333333333321</v>
      </c>
      <c r="K94" s="276">
        <v>704.5</v>
      </c>
      <c r="L94" s="276">
        <v>689.75</v>
      </c>
      <c r="M94" s="276">
        <v>6.3659400000000002</v>
      </c>
    </row>
    <row r="95" spans="1:13" s="16" customFormat="1">
      <c r="A95" s="267">
        <v>85</v>
      </c>
      <c r="B95" s="276" t="s">
        <v>331</v>
      </c>
      <c r="C95" s="277">
        <v>1920.6</v>
      </c>
      <c r="D95" s="278">
        <v>1918.8666666666668</v>
      </c>
      <c r="E95" s="278">
        <v>1908.7333333333336</v>
      </c>
      <c r="F95" s="278">
        <v>1896.8666666666668</v>
      </c>
      <c r="G95" s="278">
        <v>1886.7333333333336</v>
      </c>
      <c r="H95" s="278">
        <v>1930.7333333333336</v>
      </c>
      <c r="I95" s="278">
        <v>1940.8666666666668</v>
      </c>
      <c r="J95" s="278">
        <v>1952.7333333333336</v>
      </c>
      <c r="K95" s="276">
        <v>1929</v>
      </c>
      <c r="L95" s="276">
        <v>1907</v>
      </c>
      <c r="M95" s="276">
        <v>0.16420999999999999</v>
      </c>
    </row>
    <row r="96" spans="1:13" s="16" customFormat="1">
      <c r="A96" s="267">
        <v>86</v>
      </c>
      <c r="B96" s="276" t="s">
        <v>2995</v>
      </c>
      <c r="C96" s="277">
        <v>234.3</v>
      </c>
      <c r="D96" s="278">
        <v>236.36666666666667</v>
      </c>
      <c r="E96" s="278">
        <v>229.03333333333336</v>
      </c>
      <c r="F96" s="278">
        <v>223.76666666666668</v>
      </c>
      <c r="G96" s="278">
        <v>216.43333333333337</v>
      </c>
      <c r="H96" s="278">
        <v>241.63333333333335</v>
      </c>
      <c r="I96" s="278">
        <v>248.96666666666667</v>
      </c>
      <c r="J96" s="278">
        <v>254.23333333333335</v>
      </c>
      <c r="K96" s="276">
        <v>243.7</v>
      </c>
      <c r="L96" s="276">
        <v>231.1</v>
      </c>
      <c r="M96" s="276">
        <v>29.347840000000001</v>
      </c>
    </row>
    <row r="97" spans="1:13" s="16" customFormat="1">
      <c r="A97" s="267">
        <v>87</v>
      </c>
      <c r="B97" s="276" t="s">
        <v>76</v>
      </c>
      <c r="C97" s="277">
        <v>485.2</v>
      </c>
      <c r="D97" s="278">
        <v>482.10000000000008</v>
      </c>
      <c r="E97" s="278">
        <v>477.20000000000016</v>
      </c>
      <c r="F97" s="278">
        <v>469.2000000000001</v>
      </c>
      <c r="G97" s="278">
        <v>464.30000000000018</v>
      </c>
      <c r="H97" s="278">
        <v>490.10000000000014</v>
      </c>
      <c r="I97" s="278">
        <v>495.00000000000011</v>
      </c>
      <c r="J97" s="278">
        <v>503.00000000000011</v>
      </c>
      <c r="K97" s="276">
        <v>487</v>
      </c>
      <c r="L97" s="276">
        <v>474.1</v>
      </c>
      <c r="M97" s="276">
        <v>21.121980000000001</v>
      </c>
    </row>
    <row r="98" spans="1:13" s="16" customFormat="1">
      <c r="A98" s="267">
        <v>88</v>
      </c>
      <c r="B98" s="276" t="s">
        <v>332</v>
      </c>
      <c r="C98" s="277">
        <v>519.4</v>
      </c>
      <c r="D98" s="278">
        <v>515.2833333333333</v>
      </c>
      <c r="E98" s="278">
        <v>500.66666666666663</v>
      </c>
      <c r="F98" s="278">
        <v>481.93333333333334</v>
      </c>
      <c r="G98" s="278">
        <v>467.31666666666666</v>
      </c>
      <c r="H98" s="278">
        <v>534.01666666666665</v>
      </c>
      <c r="I98" s="278">
        <v>548.63333333333344</v>
      </c>
      <c r="J98" s="278">
        <v>567.36666666666656</v>
      </c>
      <c r="K98" s="276">
        <v>529.9</v>
      </c>
      <c r="L98" s="276">
        <v>496.55</v>
      </c>
      <c r="M98" s="276">
        <v>12.5237</v>
      </c>
    </row>
    <row r="99" spans="1:13" s="16" customFormat="1">
      <c r="A99" s="267">
        <v>89</v>
      </c>
      <c r="B99" s="276" t="s">
        <v>77</v>
      </c>
      <c r="C99" s="277">
        <v>138.55000000000001</v>
      </c>
      <c r="D99" s="278">
        <v>137.45000000000002</v>
      </c>
      <c r="E99" s="278">
        <v>134.95000000000005</v>
      </c>
      <c r="F99" s="278">
        <v>131.35000000000002</v>
      </c>
      <c r="G99" s="278">
        <v>128.85000000000005</v>
      </c>
      <c r="H99" s="278">
        <v>141.05000000000004</v>
      </c>
      <c r="I99" s="278">
        <v>143.54999999999998</v>
      </c>
      <c r="J99" s="278">
        <v>147.15000000000003</v>
      </c>
      <c r="K99" s="276">
        <v>139.94999999999999</v>
      </c>
      <c r="L99" s="276">
        <v>133.85</v>
      </c>
      <c r="M99" s="276">
        <v>214.59962999999999</v>
      </c>
    </row>
    <row r="100" spans="1:13" s="16" customFormat="1">
      <c r="A100" s="267">
        <v>90</v>
      </c>
      <c r="B100" s="276" t="s">
        <v>333</v>
      </c>
      <c r="C100" s="277">
        <v>493.65</v>
      </c>
      <c r="D100" s="278">
        <v>494.76666666666665</v>
      </c>
      <c r="E100" s="278">
        <v>481.93333333333328</v>
      </c>
      <c r="F100" s="278">
        <v>470.21666666666664</v>
      </c>
      <c r="G100" s="278">
        <v>457.38333333333327</v>
      </c>
      <c r="H100" s="278">
        <v>506.48333333333329</v>
      </c>
      <c r="I100" s="278">
        <v>519.31666666666661</v>
      </c>
      <c r="J100" s="278">
        <v>531.0333333333333</v>
      </c>
      <c r="K100" s="276">
        <v>507.6</v>
      </c>
      <c r="L100" s="276">
        <v>483.05</v>
      </c>
      <c r="M100" s="276">
        <v>3.31257</v>
      </c>
    </row>
    <row r="101" spans="1:13">
      <c r="A101" s="267">
        <v>91</v>
      </c>
      <c r="B101" s="276" t="s">
        <v>334</v>
      </c>
      <c r="C101" s="277">
        <v>360.1</v>
      </c>
      <c r="D101" s="278">
        <v>360.66666666666669</v>
      </c>
      <c r="E101" s="278">
        <v>354.93333333333339</v>
      </c>
      <c r="F101" s="278">
        <v>349.76666666666671</v>
      </c>
      <c r="G101" s="278">
        <v>344.03333333333342</v>
      </c>
      <c r="H101" s="278">
        <v>365.83333333333337</v>
      </c>
      <c r="I101" s="278">
        <v>371.56666666666661</v>
      </c>
      <c r="J101" s="278">
        <v>376.73333333333335</v>
      </c>
      <c r="K101" s="276">
        <v>366.4</v>
      </c>
      <c r="L101" s="276">
        <v>355.5</v>
      </c>
      <c r="M101" s="276">
        <v>1.05549</v>
      </c>
    </row>
    <row r="102" spans="1:13">
      <c r="A102" s="267">
        <v>92</v>
      </c>
      <c r="B102" s="276" t="s">
        <v>335</v>
      </c>
      <c r="C102" s="277">
        <v>409.95</v>
      </c>
      <c r="D102" s="278">
        <v>408.31666666666666</v>
      </c>
      <c r="E102" s="278">
        <v>403.63333333333333</v>
      </c>
      <c r="F102" s="278">
        <v>397.31666666666666</v>
      </c>
      <c r="G102" s="278">
        <v>392.63333333333333</v>
      </c>
      <c r="H102" s="278">
        <v>414.63333333333333</v>
      </c>
      <c r="I102" s="278">
        <v>419.31666666666661</v>
      </c>
      <c r="J102" s="278">
        <v>425.63333333333333</v>
      </c>
      <c r="K102" s="276">
        <v>413</v>
      </c>
      <c r="L102" s="276">
        <v>402</v>
      </c>
      <c r="M102" s="276">
        <v>0.8075</v>
      </c>
    </row>
    <row r="103" spans="1:13">
      <c r="A103" s="267">
        <v>93</v>
      </c>
      <c r="B103" s="276" t="s">
        <v>78</v>
      </c>
      <c r="C103" s="277">
        <v>128.5</v>
      </c>
      <c r="D103" s="278">
        <v>128.48333333333332</v>
      </c>
      <c r="E103" s="278">
        <v>127.56666666666663</v>
      </c>
      <c r="F103" s="278">
        <v>126.63333333333331</v>
      </c>
      <c r="G103" s="278">
        <v>125.71666666666663</v>
      </c>
      <c r="H103" s="278">
        <v>129.41666666666663</v>
      </c>
      <c r="I103" s="278">
        <v>130.33333333333331</v>
      </c>
      <c r="J103" s="278">
        <v>131.26666666666665</v>
      </c>
      <c r="K103" s="276">
        <v>129.4</v>
      </c>
      <c r="L103" s="276">
        <v>127.55</v>
      </c>
      <c r="M103" s="276">
        <v>11.73668</v>
      </c>
    </row>
    <row r="104" spans="1:13">
      <c r="A104" s="267">
        <v>94</v>
      </c>
      <c r="B104" s="276" t="s">
        <v>336</v>
      </c>
      <c r="C104" s="277">
        <v>1273.6500000000001</v>
      </c>
      <c r="D104" s="278">
        <v>1263.55</v>
      </c>
      <c r="E104" s="278">
        <v>1228.0999999999999</v>
      </c>
      <c r="F104" s="278">
        <v>1182.55</v>
      </c>
      <c r="G104" s="278">
        <v>1147.0999999999999</v>
      </c>
      <c r="H104" s="278">
        <v>1309.0999999999999</v>
      </c>
      <c r="I104" s="278">
        <v>1344.5500000000002</v>
      </c>
      <c r="J104" s="278">
        <v>1390.1</v>
      </c>
      <c r="K104" s="276">
        <v>1299</v>
      </c>
      <c r="L104" s="276">
        <v>1218</v>
      </c>
      <c r="M104" s="276">
        <v>15.440670000000001</v>
      </c>
    </row>
    <row r="105" spans="1:13">
      <c r="A105" s="267">
        <v>95</v>
      </c>
      <c r="B105" s="276" t="s">
        <v>337</v>
      </c>
      <c r="C105" s="277">
        <v>14</v>
      </c>
      <c r="D105" s="278">
        <v>14</v>
      </c>
      <c r="E105" s="278">
        <v>13.8</v>
      </c>
      <c r="F105" s="278">
        <v>13.600000000000001</v>
      </c>
      <c r="G105" s="278">
        <v>13.400000000000002</v>
      </c>
      <c r="H105" s="278">
        <v>14.2</v>
      </c>
      <c r="I105" s="278">
        <v>14.399999999999999</v>
      </c>
      <c r="J105" s="278">
        <v>14.599999999999998</v>
      </c>
      <c r="K105" s="276">
        <v>14.2</v>
      </c>
      <c r="L105" s="276">
        <v>13.8</v>
      </c>
      <c r="M105" s="276">
        <v>53.092190000000002</v>
      </c>
    </row>
    <row r="106" spans="1:13">
      <c r="A106" s="267">
        <v>96</v>
      </c>
      <c r="B106" s="276" t="s">
        <v>338</v>
      </c>
      <c r="C106" s="277">
        <v>522.85</v>
      </c>
      <c r="D106" s="278">
        <v>518.5333333333333</v>
      </c>
      <c r="E106" s="278">
        <v>512.31666666666661</v>
      </c>
      <c r="F106" s="278">
        <v>501.7833333333333</v>
      </c>
      <c r="G106" s="278">
        <v>495.56666666666661</v>
      </c>
      <c r="H106" s="278">
        <v>529.06666666666661</v>
      </c>
      <c r="I106" s="278">
        <v>535.2833333333333</v>
      </c>
      <c r="J106" s="278">
        <v>545.81666666666661</v>
      </c>
      <c r="K106" s="276">
        <v>524.75</v>
      </c>
      <c r="L106" s="276">
        <v>508</v>
      </c>
      <c r="M106" s="276">
        <v>7.0963000000000003</v>
      </c>
    </row>
    <row r="107" spans="1:13">
      <c r="A107" s="267">
        <v>97</v>
      </c>
      <c r="B107" s="276" t="s">
        <v>339</v>
      </c>
      <c r="C107" s="277">
        <v>253.8</v>
      </c>
      <c r="D107" s="278">
        <v>249.41666666666666</v>
      </c>
      <c r="E107" s="278">
        <v>241.43333333333334</v>
      </c>
      <c r="F107" s="278">
        <v>229.06666666666669</v>
      </c>
      <c r="G107" s="278">
        <v>221.08333333333337</v>
      </c>
      <c r="H107" s="278">
        <v>261.7833333333333</v>
      </c>
      <c r="I107" s="278">
        <v>269.76666666666659</v>
      </c>
      <c r="J107" s="278">
        <v>282.13333333333327</v>
      </c>
      <c r="K107" s="276">
        <v>257.39999999999998</v>
      </c>
      <c r="L107" s="276">
        <v>237.05</v>
      </c>
      <c r="M107" s="276">
        <v>7.3076499999999998</v>
      </c>
    </row>
    <row r="108" spans="1:13">
      <c r="A108" s="267">
        <v>98</v>
      </c>
      <c r="B108" s="284" t="s">
        <v>80</v>
      </c>
      <c r="C108" s="277">
        <v>415.2</v>
      </c>
      <c r="D108" s="278">
        <v>413.73333333333335</v>
      </c>
      <c r="E108" s="278">
        <v>405.4666666666667</v>
      </c>
      <c r="F108" s="278">
        <v>395.73333333333335</v>
      </c>
      <c r="G108" s="278">
        <v>387.4666666666667</v>
      </c>
      <c r="H108" s="278">
        <v>423.4666666666667</v>
      </c>
      <c r="I108" s="278">
        <v>431.73333333333335</v>
      </c>
      <c r="J108" s="278">
        <v>441.4666666666667</v>
      </c>
      <c r="K108" s="276">
        <v>422</v>
      </c>
      <c r="L108" s="276">
        <v>404</v>
      </c>
      <c r="M108" s="276">
        <v>6.9680900000000001</v>
      </c>
    </row>
    <row r="109" spans="1:13">
      <c r="A109" s="267">
        <v>99</v>
      </c>
      <c r="B109" s="276" t="s">
        <v>340</v>
      </c>
      <c r="C109" s="277">
        <v>3326.55</v>
      </c>
      <c r="D109" s="278">
        <v>3348.25</v>
      </c>
      <c r="E109" s="278">
        <v>3278.3</v>
      </c>
      <c r="F109" s="278">
        <v>3230.05</v>
      </c>
      <c r="G109" s="278">
        <v>3160.1000000000004</v>
      </c>
      <c r="H109" s="278">
        <v>3396.5</v>
      </c>
      <c r="I109" s="278">
        <v>3466.45</v>
      </c>
      <c r="J109" s="278">
        <v>3514.7</v>
      </c>
      <c r="K109" s="276">
        <v>3418.2</v>
      </c>
      <c r="L109" s="276">
        <v>3300</v>
      </c>
      <c r="M109" s="276">
        <v>5.4899999999999997E-2</v>
      </c>
    </row>
    <row r="110" spans="1:13">
      <c r="A110" s="267">
        <v>100</v>
      </c>
      <c r="B110" s="276" t="s">
        <v>341</v>
      </c>
      <c r="C110" s="277">
        <v>175.1</v>
      </c>
      <c r="D110" s="278">
        <v>175.31666666666669</v>
      </c>
      <c r="E110" s="278">
        <v>173.63333333333338</v>
      </c>
      <c r="F110" s="278">
        <v>172.16666666666669</v>
      </c>
      <c r="G110" s="278">
        <v>170.48333333333338</v>
      </c>
      <c r="H110" s="278">
        <v>176.78333333333339</v>
      </c>
      <c r="I110" s="278">
        <v>178.46666666666673</v>
      </c>
      <c r="J110" s="278">
        <v>179.93333333333339</v>
      </c>
      <c r="K110" s="276">
        <v>177</v>
      </c>
      <c r="L110" s="276">
        <v>173.85</v>
      </c>
      <c r="M110" s="276">
        <v>1.34683</v>
      </c>
    </row>
    <row r="111" spans="1:13">
      <c r="A111" s="267">
        <v>101</v>
      </c>
      <c r="B111" s="276" t="s">
        <v>342</v>
      </c>
      <c r="C111" s="277">
        <v>226.65</v>
      </c>
      <c r="D111" s="278">
        <v>226.98333333333335</v>
      </c>
      <c r="E111" s="278">
        <v>225.06666666666669</v>
      </c>
      <c r="F111" s="278">
        <v>223.48333333333335</v>
      </c>
      <c r="G111" s="278">
        <v>221.56666666666669</v>
      </c>
      <c r="H111" s="278">
        <v>228.56666666666669</v>
      </c>
      <c r="I111" s="278">
        <v>230.48333333333332</v>
      </c>
      <c r="J111" s="278">
        <v>232.06666666666669</v>
      </c>
      <c r="K111" s="276">
        <v>228.9</v>
      </c>
      <c r="L111" s="276">
        <v>225.4</v>
      </c>
      <c r="M111" s="276">
        <v>3.0070000000000001</v>
      </c>
    </row>
    <row r="112" spans="1:13">
      <c r="A112" s="267">
        <v>102</v>
      </c>
      <c r="B112" s="276" t="s">
        <v>343</v>
      </c>
      <c r="C112" s="277">
        <v>126.75</v>
      </c>
      <c r="D112" s="278">
        <v>125.73333333333333</v>
      </c>
      <c r="E112" s="278">
        <v>122.71666666666667</v>
      </c>
      <c r="F112" s="278">
        <v>118.68333333333334</v>
      </c>
      <c r="G112" s="278">
        <v>115.66666666666667</v>
      </c>
      <c r="H112" s="278">
        <v>129.76666666666665</v>
      </c>
      <c r="I112" s="278">
        <v>132.78333333333336</v>
      </c>
      <c r="J112" s="278">
        <v>136.81666666666666</v>
      </c>
      <c r="K112" s="276">
        <v>128.75</v>
      </c>
      <c r="L112" s="276">
        <v>121.7</v>
      </c>
      <c r="M112" s="276">
        <v>11.353809999999999</v>
      </c>
    </row>
    <row r="113" spans="1:13">
      <c r="A113" s="267">
        <v>103</v>
      </c>
      <c r="B113" s="276" t="s">
        <v>344</v>
      </c>
      <c r="C113" s="277">
        <v>546</v>
      </c>
      <c r="D113" s="278">
        <v>548.1</v>
      </c>
      <c r="E113" s="278">
        <v>539.20000000000005</v>
      </c>
      <c r="F113" s="278">
        <v>532.4</v>
      </c>
      <c r="G113" s="278">
        <v>523.5</v>
      </c>
      <c r="H113" s="278">
        <v>554.90000000000009</v>
      </c>
      <c r="I113" s="278">
        <v>563.79999999999995</v>
      </c>
      <c r="J113" s="278">
        <v>570.60000000000014</v>
      </c>
      <c r="K113" s="276">
        <v>557</v>
      </c>
      <c r="L113" s="276">
        <v>541.29999999999995</v>
      </c>
      <c r="M113" s="276">
        <v>12.05382</v>
      </c>
    </row>
    <row r="114" spans="1:13">
      <c r="A114" s="267">
        <v>104</v>
      </c>
      <c r="B114" s="276" t="s">
        <v>82</v>
      </c>
      <c r="C114" s="277">
        <v>437.95</v>
      </c>
      <c r="D114" s="278">
        <v>431.88333333333338</v>
      </c>
      <c r="E114" s="278">
        <v>416.76666666666677</v>
      </c>
      <c r="F114" s="278">
        <v>395.58333333333337</v>
      </c>
      <c r="G114" s="278">
        <v>380.46666666666675</v>
      </c>
      <c r="H114" s="278">
        <v>453.06666666666678</v>
      </c>
      <c r="I114" s="278">
        <v>468.18333333333345</v>
      </c>
      <c r="J114" s="278">
        <v>489.36666666666679</v>
      </c>
      <c r="K114" s="276">
        <v>447</v>
      </c>
      <c r="L114" s="276">
        <v>410.7</v>
      </c>
      <c r="M114" s="276">
        <v>137.34366</v>
      </c>
    </row>
    <row r="115" spans="1:13">
      <c r="A115" s="267">
        <v>105</v>
      </c>
      <c r="B115" s="276" t="s">
        <v>83</v>
      </c>
      <c r="C115" s="277">
        <v>822.45</v>
      </c>
      <c r="D115" s="278">
        <v>816.7833333333333</v>
      </c>
      <c r="E115" s="278">
        <v>808.16666666666663</v>
      </c>
      <c r="F115" s="278">
        <v>793.88333333333333</v>
      </c>
      <c r="G115" s="278">
        <v>785.26666666666665</v>
      </c>
      <c r="H115" s="278">
        <v>831.06666666666661</v>
      </c>
      <c r="I115" s="278">
        <v>839.68333333333339</v>
      </c>
      <c r="J115" s="278">
        <v>853.96666666666658</v>
      </c>
      <c r="K115" s="276">
        <v>825.4</v>
      </c>
      <c r="L115" s="276">
        <v>802.5</v>
      </c>
      <c r="M115" s="276">
        <v>37.913780000000003</v>
      </c>
    </row>
    <row r="116" spans="1:13">
      <c r="A116" s="267">
        <v>106</v>
      </c>
      <c r="B116" s="276" t="s">
        <v>235</v>
      </c>
      <c r="C116" s="277">
        <v>175.45</v>
      </c>
      <c r="D116" s="278">
        <v>174.75</v>
      </c>
      <c r="E116" s="278">
        <v>173.15</v>
      </c>
      <c r="F116" s="278">
        <v>170.85</v>
      </c>
      <c r="G116" s="278">
        <v>169.25</v>
      </c>
      <c r="H116" s="278">
        <v>177.05</v>
      </c>
      <c r="I116" s="278">
        <v>178.65000000000003</v>
      </c>
      <c r="J116" s="278">
        <v>180.95000000000002</v>
      </c>
      <c r="K116" s="276">
        <v>176.35</v>
      </c>
      <c r="L116" s="276">
        <v>172.45</v>
      </c>
      <c r="M116" s="276">
        <v>15.80073</v>
      </c>
    </row>
    <row r="117" spans="1:13">
      <c r="A117" s="267">
        <v>107</v>
      </c>
      <c r="B117" s="276" t="s">
        <v>84</v>
      </c>
      <c r="C117" s="277">
        <v>140.1</v>
      </c>
      <c r="D117" s="278">
        <v>140.53333333333333</v>
      </c>
      <c r="E117" s="278">
        <v>139.16666666666666</v>
      </c>
      <c r="F117" s="278">
        <v>138.23333333333332</v>
      </c>
      <c r="G117" s="278">
        <v>136.86666666666665</v>
      </c>
      <c r="H117" s="278">
        <v>141.46666666666667</v>
      </c>
      <c r="I117" s="278">
        <v>142.83333333333334</v>
      </c>
      <c r="J117" s="278">
        <v>143.76666666666668</v>
      </c>
      <c r="K117" s="276">
        <v>141.9</v>
      </c>
      <c r="L117" s="276">
        <v>139.6</v>
      </c>
      <c r="M117" s="276">
        <v>89.510750000000002</v>
      </c>
    </row>
    <row r="118" spans="1:13">
      <c r="A118" s="267">
        <v>108</v>
      </c>
      <c r="B118" s="276" t="s">
        <v>345</v>
      </c>
      <c r="C118" s="277">
        <v>366.25</v>
      </c>
      <c r="D118" s="278">
        <v>366.48333333333335</v>
      </c>
      <c r="E118" s="278">
        <v>363.9666666666667</v>
      </c>
      <c r="F118" s="278">
        <v>361.68333333333334</v>
      </c>
      <c r="G118" s="278">
        <v>359.16666666666669</v>
      </c>
      <c r="H118" s="278">
        <v>368.76666666666671</v>
      </c>
      <c r="I118" s="278">
        <v>371.28333333333336</v>
      </c>
      <c r="J118" s="278">
        <v>373.56666666666672</v>
      </c>
      <c r="K118" s="276">
        <v>369</v>
      </c>
      <c r="L118" s="276">
        <v>364.2</v>
      </c>
      <c r="M118" s="276">
        <v>1.1604399999999999</v>
      </c>
    </row>
    <row r="119" spans="1:13">
      <c r="A119" s="267">
        <v>109</v>
      </c>
      <c r="B119" s="276" t="s">
        <v>3633</v>
      </c>
      <c r="C119" s="277">
        <v>2517</v>
      </c>
      <c r="D119" s="278">
        <v>2515</v>
      </c>
      <c r="E119" s="278">
        <v>2477</v>
      </c>
      <c r="F119" s="278">
        <v>2437</v>
      </c>
      <c r="G119" s="278">
        <v>2399</v>
      </c>
      <c r="H119" s="278">
        <v>2555</v>
      </c>
      <c r="I119" s="278">
        <v>2593</v>
      </c>
      <c r="J119" s="278">
        <v>2633</v>
      </c>
      <c r="K119" s="276">
        <v>2553</v>
      </c>
      <c r="L119" s="276">
        <v>2475</v>
      </c>
      <c r="M119" s="276">
        <v>4.2560000000000002</v>
      </c>
    </row>
    <row r="120" spans="1:13">
      <c r="A120" s="267">
        <v>110</v>
      </c>
      <c r="B120" s="276" t="s">
        <v>85</v>
      </c>
      <c r="C120" s="277">
        <v>1556.1</v>
      </c>
      <c r="D120" s="278">
        <v>1550.3666666666668</v>
      </c>
      <c r="E120" s="278">
        <v>1537.7333333333336</v>
      </c>
      <c r="F120" s="278">
        <v>1519.3666666666668</v>
      </c>
      <c r="G120" s="278">
        <v>1506.7333333333336</v>
      </c>
      <c r="H120" s="278">
        <v>1568.7333333333336</v>
      </c>
      <c r="I120" s="278">
        <v>1581.3666666666668</v>
      </c>
      <c r="J120" s="278">
        <v>1599.7333333333336</v>
      </c>
      <c r="K120" s="276">
        <v>1563</v>
      </c>
      <c r="L120" s="276">
        <v>1532</v>
      </c>
      <c r="M120" s="276">
        <v>5.0205900000000003</v>
      </c>
    </row>
    <row r="121" spans="1:13">
      <c r="A121" s="267">
        <v>111</v>
      </c>
      <c r="B121" s="276" t="s">
        <v>86</v>
      </c>
      <c r="C121" s="277">
        <v>437</v>
      </c>
      <c r="D121" s="278">
        <v>434.81666666666666</v>
      </c>
      <c r="E121" s="278">
        <v>429.0333333333333</v>
      </c>
      <c r="F121" s="278">
        <v>421.06666666666666</v>
      </c>
      <c r="G121" s="278">
        <v>415.2833333333333</v>
      </c>
      <c r="H121" s="278">
        <v>442.7833333333333</v>
      </c>
      <c r="I121" s="278">
        <v>448.56666666666672</v>
      </c>
      <c r="J121" s="278">
        <v>456.5333333333333</v>
      </c>
      <c r="K121" s="276">
        <v>440.6</v>
      </c>
      <c r="L121" s="276">
        <v>426.85</v>
      </c>
      <c r="M121" s="276">
        <v>16.64611</v>
      </c>
    </row>
    <row r="122" spans="1:13">
      <c r="A122" s="267">
        <v>112</v>
      </c>
      <c r="B122" s="276" t="s">
        <v>236</v>
      </c>
      <c r="C122" s="277">
        <v>836.25</v>
      </c>
      <c r="D122" s="278">
        <v>832.38333333333321</v>
      </c>
      <c r="E122" s="278">
        <v>822.9166666666664</v>
      </c>
      <c r="F122" s="278">
        <v>809.58333333333314</v>
      </c>
      <c r="G122" s="278">
        <v>800.11666666666633</v>
      </c>
      <c r="H122" s="278">
        <v>845.71666666666647</v>
      </c>
      <c r="I122" s="278">
        <v>855.18333333333317</v>
      </c>
      <c r="J122" s="278">
        <v>868.51666666666654</v>
      </c>
      <c r="K122" s="276">
        <v>841.85</v>
      </c>
      <c r="L122" s="276">
        <v>819.05</v>
      </c>
      <c r="M122" s="276">
        <v>6.5479200000000004</v>
      </c>
    </row>
    <row r="123" spans="1:13">
      <c r="A123" s="267">
        <v>113</v>
      </c>
      <c r="B123" s="276" t="s">
        <v>346</v>
      </c>
      <c r="C123" s="277">
        <v>750</v>
      </c>
      <c r="D123" s="278">
        <v>756.13333333333333</v>
      </c>
      <c r="E123" s="278">
        <v>743.31666666666661</v>
      </c>
      <c r="F123" s="278">
        <v>736.63333333333333</v>
      </c>
      <c r="G123" s="278">
        <v>723.81666666666661</v>
      </c>
      <c r="H123" s="278">
        <v>762.81666666666661</v>
      </c>
      <c r="I123" s="278">
        <v>775.63333333333344</v>
      </c>
      <c r="J123" s="278">
        <v>782.31666666666661</v>
      </c>
      <c r="K123" s="276">
        <v>768.95</v>
      </c>
      <c r="L123" s="276">
        <v>749.45</v>
      </c>
      <c r="M123" s="276">
        <v>0.86477999999999999</v>
      </c>
    </row>
    <row r="124" spans="1:13">
      <c r="A124" s="267">
        <v>114</v>
      </c>
      <c r="B124" s="276" t="s">
        <v>237</v>
      </c>
      <c r="C124" s="277">
        <v>395.25</v>
      </c>
      <c r="D124" s="278">
        <v>392.83333333333331</v>
      </c>
      <c r="E124" s="278">
        <v>383.76666666666665</v>
      </c>
      <c r="F124" s="278">
        <v>372.28333333333336</v>
      </c>
      <c r="G124" s="278">
        <v>363.2166666666667</v>
      </c>
      <c r="H124" s="278">
        <v>404.31666666666661</v>
      </c>
      <c r="I124" s="278">
        <v>413.38333333333333</v>
      </c>
      <c r="J124" s="278">
        <v>424.86666666666656</v>
      </c>
      <c r="K124" s="276">
        <v>401.9</v>
      </c>
      <c r="L124" s="276">
        <v>381.35</v>
      </c>
      <c r="M124" s="276">
        <v>9.8828800000000001</v>
      </c>
    </row>
    <row r="125" spans="1:13">
      <c r="A125" s="267">
        <v>115</v>
      </c>
      <c r="B125" s="276" t="s">
        <v>87</v>
      </c>
      <c r="C125" s="277">
        <v>617.35</v>
      </c>
      <c r="D125" s="278">
        <v>610.76666666666677</v>
      </c>
      <c r="E125" s="278">
        <v>601.58333333333348</v>
      </c>
      <c r="F125" s="278">
        <v>585.81666666666672</v>
      </c>
      <c r="G125" s="278">
        <v>576.63333333333344</v>
      </c>
      <c r="H125" s="278">
        <v>626.53333333333353</v>
      </c>
      <c r="I125" s="278">
        <v>635.7166666666667</v>
      </c>
      <c r="J125" s="278">
        <v>651.48333333333358</v>
      </c>
      <c r="K125" s="276">
        <v>619.95000000000005</v>
      </c>
      <c r="L125" s="276">
        <v>595</v>
      </c>
      <c r="M125" s="276">
        <v>13.641999999999999</v>
      </c>
    </row>
    <row r="126" spans="1:13">
      <c r="A126" s="267">
        <v>116</v>
      </c>
      <c r="B126" s="276" t="s">
        <v>347</v>
      </c>
      <c r="C126" s="277">
        <v>489.5</v>
      </c>
      <c r="D126" s="278">
        <v>488.13333333333338</v>
      </c>
      <c r="E126" s="278">
        <v>481.36666666666679</v>
      </c>
      <c r="F126" s="278">
        <v>473.23333333333341</v>
      </c>
      <c r="G126" s="278">
        <v>466.46666666666681</v>
      </c>
      <c r="H126" s="278">
        <v>496.26666666666677</v>
      </c>
      <c r="I126" s="278">
        <v>503.0333333333333</v>
      </c>
      <c r="J126" s="278">
        <v>511.16666666666674</v>
      </c>
      <c r="K126" s="276">
        <v>494.9</v>
      </c>
      <c r="L126" s="276">
        <v>480</v>
      </c>
      <c r="M126" s="276">
        <v>3.3765299999999998</v>
      </c>
    </row>
    <row r="127" spans="1:13">
      <c r="A127" s="267">
        <v>117</v>
      </c>
      <c r="B127" s="276" t="s">
        <v>348</v>
      </c>
      <c r="C127" s="277">
        <v>81.849999999999994</v>
      </c>
      <c r="D127" s="278">
        <v>82.316666666666663</v>
      </c>
      <c r="E127" s="278">
        <v>81.083333333333329</v>
      </c>
      <c r="F127" s="278">
        <v>80.316666666666663</v>
      </c>
      <c r="G127" s="278">
        <v>79.083333333333329</v>
      </c>
      <c r="H127" s="278">
        <v>83.083333333333329</v>
      </c>
      <c r="I127" s="278">
        <v>84.316666666666677</v>
      </c>
      <c r="J127" s="278">
        <v>85.083333333333329</v>
      </c>
      <c r="K127" s="276">
        <v>83.55</v>
      </c>
      <c r="L127" s="276">
        <v>81.55</v>
      </c>
      <c r="M127" s="276">
        <v>2.3230599999999999</v>
      </c>
    </row>
    <row r="128" spans="1:13">
      <c r="A128" s="267">
        <v>118</v>
      </c>
      <c r="B128" s="276" t="s">
        <v>349</v>
      </c>
      <c r="C128" s="277">
        <v>118.6</v>
      </c>
      <c r="D128" s="278">
        <v>118.28333333333335</v>
      </c>
      <c r="E128" s="278">
        <v>117.16666666666669</v>
      </c>
      <c r="F128" s="278">
        <v>115.73333333333333</v>
      </c>
      <c r="G128" s="278">
        <v>114.61666666666667</v>
      </c>
      <c r="H128" s="278">
        <v>119.7166666666667</v>
      </c>
      <c r="I128" s="278">
        <v>120.83333333333334</v>
      </c>
      <c r="J128" s="278">
        <v>122.26666666666671</v>
      </c>
      <c r="K128" s="276">
        <v>119.4</v>
      </c>
      <c r="L128" s="276">
        <v>116.85</v>
      </c>
      <c r="M128" s="276">
        <v>9.1867400000000004</v>
      </c>
    </row>
    <row r="129" spans="1:13">
      <c r="A129" s="267">
        <v>119</v>
      </c>
      <c r="B129" s="276" t="s">
        <v>350</v>
      </c>
      <c r="C129" s="277">
        <v>414</v>
      </c>
      <c r="D129" s="278">
        <v>415.26666666666665</v>
      </c>
      <c r="E129" s="278">
        <v>401.73333333333329</v>
      </c>
      <c r="F129" s="278">
        <v>389.46666666666664</v>
      </c>
      <c r="G129" s="278">
        <v>375.93333333333328</v>
      </c>
      <c r="H129" s="278">
        <v>427.5333333333333</v>
      </c>
      <c r="I129" s="278">
        <v>441.06666666666661</v>
      </c>
      <c r="J129" s="278">
        <v>453.33333333333331</v>
      </c>
      <c r="K129" s="276">
        <v>428.8</v>
      </c>
      <c r="L129" s="276">
        <v>403</v>
      </c>
      <c r="M129" s="276">
        <v>6.3378899999999998</v>
      </c>
    </row>
    <row r="130" spans="1:13">
      <c r="A130" s="267">
        <v>120</v>
      </c>
      <c r="B130" s="276" t="s">
        <v>93</v>
      </c>
      <c r="C130" s="277">
        <v>289</v>
      </c>
      <c r="D130" s="278">
        <v>289.06666666666666</v>
      </c>
      <c r="E130" s="278">
        <v>278.63333333333333</v>
      </c>
      <c r="F130" s="278">
        <v>268.26666666666665</v>
      </c>
      <c r="G130" s="278">
        <v>257.83333333333331</v>
      </c>
      <c r="H130" s="278">
        <v>299.43333333333334</v>
      </c>
      <c r="I130" s="278">
        <v>309.86666666666662</v>
      </c>
      <c r="J130" s="278">
        <v>320.23333333333335</v>
      </c>
      <c r="K130" s="276">
        <v>299.5</v>
      </c>
      <c r="L130" s="276">
        <v>278.7</v>
      </c>
      <c r="M130" s="276">
        <v>456.30675000000002</v>
      </c>
    </row>
    <row r="131" spans="1:13">
      <c r="A131" s="267">
        <v>121</v>
      </c>
      <c r="B131" s="276" t="s">
        <v>88</v>
      </c>
      <c r="C131" s="277">
        <v>541.4</v>
      </c>
      <c r="D131" s="278">
        <v>542.61666666666667</v>
      </c>
      <c r="E131" s="278">
        <v>537.7833333333333</v>
      </c>
      <c r="F131" s="278">
        <v>534.16666666666663</v>
      </c>
      <c r="G131" s="278">
        <v>529.33333333333326</v>
      </c>
      <c r="H131" s="278">
        <v>546.23333333333335</v>
      </c>
      <c r="I131" s="278">
        <v>551.06666666666661</v>
      </c>
      <c r="J131" s="278">
        <v>554.68333333333339</v>
      </c>
      <c r="K131" s="276">
        <v>547.45000000000005</v>
      </c>
      <c r="L131" s="276">
        <v>539</v>
      </c>
      <c r="M131" s="276">
        <v>21.741610000000001</v>
      </c>
    </row>
    <row r="132" spans="1:13">
      <c r="A132" s="267">
        <v>122</v>
      </c>
      <c r="B132" s="276" t="s">
        <v>238</v>
      </c>
      <c r="C132" s="277">
        <v>1138.95</v>
      </c>
      <c r="D132" s="278">
        <v>1134.8333333333333</v>
      </c>
      <c r="E132" s="278">
        <v>1119.6666666666665</v>
      </c>
      <c r="F132" s="278">
        <v>1100.3833333333332</v>
      </c>
      <c r="G132" s="278">
        <v>1085.2166666666665</v>
      </c>
      <c r="H132" s="278">
        <v>1154.1166666666666</v>
      </c>
      <c r="I132" s="278">
        <v>1169.2833333333331</v>
      </c>
      <c r="J132" s="278">
        <v>1188.5666666666666</v>
      </c>
      <c r="K132" s="276">
        <v>1150</v>
      </c>
      <c r="L132" s="276">
        <v>1115.55</v>
      </c>
      <c r="M132" s="276">
        <v>1.0365899999999999</v>
      </c>
    </row>
    <row r="133" spans="1:13">
      <c r="A133" s="267">
        <v>123</v>
      </c>
      <c r="B133" s="276" t="s">
        <v>351</v>
      </c>
      <c r="C133" s="277">
        <v>1014.5</v>
      </c>
      <c r="D133" s="278">
        <v>1018.8333333333334</v>
      </c>
      <c r="E133" s="278">
        <v>1006.6666666666667</v>
      </c>
      <c r="F133" s="278">
        <v>998.83333333333337</v>
      </c>
      <c r="G133" s="278">
        <v>986.66666666666674</v>
      </c>
      <c r="H133" s="278">
        <v>1026.6666666666667</v>
      </c>
      <c r="I133" s="278">
        <v>1038.8333333333335</v>
      </c>
      <c r="J133" s="278">
        <v>1046.6666666666667</v>
      </c>
      <c r="K133" s="276">
        <v>1031</v>
      </c>
      <c r="L133" s="276">
        <v>1011</v>
      </c>
      <c r="M133" s="276">
        <v>9.3426899999999993</v>
      </c>
    </row>
    <row r="134" spans="1:13">
      <c r="A134" s="267">
        <v>124</v>
      </c>
      <c r="B134" s="276" t="s">
        <v>352</v>
      </c>
      <c r="C134" s="277">
        <v>149.80000000000001</v>
      </c>
      <c r="D134" s="278">
        <v>150.03333333333333</v>
      </c>
      <c r="E134" s="278">
        <v>148.16666666666666</v>
      </c>
      <c r="F134" s="278">
        <v>146.53333333333333</v>
      </c>
      <c r="G134" s="278">
        <v>144.66666666666666</v>
      </c>
      <c r="H134" s="278">
        <v>151.66666666666666</v>
      </c>
      <c r="I134" s="278">
        <v>153.53333333333333</v>
      </c>
      <c r="J134" s="278">
        <v>155.16666666666666</v>
      </c>
      <c r="K134" s="276">
        <v>151.9</v>
      </c>
      <c r="L134" s="276">
        <v>148.4</v>
      </c>
      <c r="M134" s="276">
        <v>8.5800699999999992</v>
      </c>
    </row>
    <row r="135" spans="1:13">
      <c r="A135" s="267">
        <v>125</v>
      </c>
      <c r="B135" s="276" t="s">
        <v>3759</v>
      </c>
      <c r="C135" s="277">
        <v>346.15</v>
      </c>
      <c r="D135" s="278">
        <v>347.45</v>
      </c>
      <c r="E135" s="278">
        <v>337.34999999999997</v>
      </c>
      <c r="F135" s="278">
        <v>328.54999999999995</v>
      </c>
      <c r="G135" s="278">
        <v>318.44999999999993</v>
      </c>
      <c r="H135" s="278">
        <v>356.25</v>
      </c>
      <c r="I135" s="278">
        <v>366.35</v>
      </c>
      <c r="J135" s="278">
        <v>375.15000000000003</v>
      </c>
      <c r="K135" s="276">
        <v>357.55</v>
      </c>
      <c r="L135" s="276">
        <v>338.65</v>
      </c>
      <c r="M135" s="276">
        <v>7.7277899999999997</v>
      </c>
    </row>
    <row r="136" spans="1:13">
      <c r="A136" s="267">
        <v>126</v>
      </c>
      <c r="B136" s="276" t="s">
        <v>1220</v>
      </c>
      <c r="C136" s="277">
        <v>783</v>
      </c>
      <c r="D136" s="278">
        <v>784.01666666666677</v>
      </c>
      <c r="E136" s="278">
        <v>774.03333333333353</v>
      </c>
      <c r="F136" s="278">
        <v>765.06666666666672</v>
      </c>
      <c r="G136" s="278">
        <v>755.08333333333348</v>
      </c>
      <c r="H136" s="278">
        <v>792.98333333333358</v>
      </c>
      <c r="I136" s="278">
        <v>802.96666666666692</v>
      </c>
      <c r="J136" s="278">
        <v>811.93333333333362</v>
      </c>
      <c r="K136" s="276">
        <v>794</v>
      </c>
      <c r="L136" s="276">
        <v>775.05</v>
      </c>
      <c r="M136" s="276">
        <v>0.29399999999999998</v>
      </c>
    </row>
    <row r="137" spans="1:13">
      <c r="A137" s="267">
        <v>127</v>
      </c>
      <c r="B137" s="276" t="s">
        <v>355</v>
      </c>
      <c r="C137" s="277">
        <v>420.05</v>
      </c>
      <c r="D137" s="278">
        <v>421.01666666666665</v>
      </c>
      <c r="E137" s="278">
        <v>417.0333333333333</v>
      </c>
      <c r="F137" s="278">
        <v>414.01666666666665</v>
      </c>
      <c r="G137" s="278">
        <v>410.0333333333333</v>
      </c>
      <c r="H137" s="278">
        <v>424.0333333333333</v>
      </c>
      <c r="I137" s="278">
        <v>428.01666666666665</v>
      </c>
      <c r="J137" s="278">
        <v>431.0333333333333</v>
      </c>
      <c r="K137" s="276">
        <v>425</v>
      </c>
      <c r="L137" s="276">
        <v>418</v>
      </c>
      <c r="M137" s="276">
        <v>2.4485100000000002</v>
      </c>
    </row>
    <row r="138" spans="1:13">
      <c r="A138" s="267">
        <v>128</v>
      </c>
      <c r="B138" s="276" t="s">
        <v>90</v>
      </c>
      <c r="C138" s="277">
        <v>12.7</v>
      </c>
      <c r="D138" s="278">
        <v>12.75</v>
      </c>
      <c r="E138" s="278">
        <v>12.5</v>
      </c>
      <c r="F138" s="278">
        <v>12.3</v>
      </c>
      <c r="G138" s="278">
        <v>12.05</v>
      </c>
      <c r="H138" s="278">
        <v>12.95</v>
      </c>
      <c r="I138" s="278">
        <v>13.2</v>
      </c>
      <c r="J138" s="278">
        <v>13.399999999999999</v>
      </c>
      <c r="K138" s="276">
        <v>13</v>
      </c>
      <c r="L138" s="276">
        <v>12.55</v>
      </c>
      <c r="M138" s="276">
        <v>117.74303</v>
      </c>
    </row>
    <row r="139" spans="1:13">
      <c r="A139" s="267">
        <v>129</v>
      </c>
      <c r="B139" s="276" t="s">
        <v>356</v>
      </c>
      <c r="C139" s="277">
        <v>142.55000000000001</v>
      </c>
      <c r="D139" s="278">
        <v>142.88333333333333</v>
      </c>
      <c r="E139" s="278">
        <v>140.26666666666665</v>
      </c>
      <c r="F139" s="278">
        <v>137.98333333333332</v>
      </c>
      <c r="G139" s="278">
        <v>135.36666666666665</v>
      </c>
      <c r="H139" s="278">
        <v>145.16666666666666</v>
      </c>
      <c r="I139" s="278">
        <v>147.78333333333333</v>
      </c>
      <c r="J139" s="278">
        <v>150.06666666666666</v>
      </c>
      <c r="K139" s="276">
        <v>145.5</v>
      </c>
      <c r="L139" s="276">
        <v>140.6</v>
      </c>
      <c r="M139" s="276">
        <v>6.8624400000000003</v>
      </c>
    </row>
    <row r="140" spans="1:13">
      <c r="A140" s="267">
        <v>130</v>
      </c>
      <c r="B140" s="276" t="s">
        <v>91</v>
      </c>
      <c r="C140" s="277">
        <v>3599.45</v>
      </c>
      <c r="D140" s="278">
        <v>3595.2166666666667</v>
      </c>
      <c r="E140" s="278">
        <v>3559.4333333333334</v>
      </c>
      <c r="F140" s="278">
        <v>3519.4166666666665</v>
      </c>
      <c r="G140" s="278">
        <v>3483.6333333333332</v>
      </c>
      <c r="H140" s="278">
        <v>3635.2333333333336</v>
      </c>
      <c r="I140" s="278">
        <v>3671.0166666666673</v>
      </c>
      <c r="J140" s="278">
        <v>3711.0333333333338</v>
      </c>
      <c r="K140" s="276">
        <v>3631</v>
      </c>
      <c r="L140" s="276">
        <v>3555.2</v>
      </c>
      <c r="M140" s="276">
        <v>8.3402100000000008</v>
      </c>
    </row>
    <row r="141" spans="1:13">
      <c r="A141" s="267">
        <v>131</v>
      </c>
      <c r="B141" s="276" t="s">
        <v>357</v>
      </c>
      <c r="C141" s="277">
        <v>15270.75</v>
      </c>
      <c r="D141" s="278">
        <v>15350.916666666666</v>
      </c>
      <c r="E141" s="278">
        <v>15101.833333333332</v>
      </c>
      <c r="F141" s="278">
        <v>14932.916666666666</v>
      </c>
      <c r="G141" s="278">
        <v>14683.833333333332</v>
      </c>
      <c r="H141" s="278">
        <v>15519.833333333332</v>
      </c>
      <c r="I141" s="278">
        <v>15768.916666666664</v>
      </c>
      <c r="J141" s="278">
        <v>15937.833333333332</v>
      </c>
      <c r="K141" s="276">
        <v>15600</v>
      </c>
      <c r="L141" s="276">
        <v>15182</v>
      </c>
      <c r="M141" s="276">
        <v>0.87670999999999999</v>
      </c>
    </row>
    <row r="142" spans="1:13">
      <c r="A142" s="267">
        <v>132</v>
      </c>
      <c r="B142" s="276" t="s">
        <v>358</v>
      </c>
      <c r="C142" s="277">
        <v>2271.1</v>
      </c>
      <c r="D142" s="278">
        <v>2259.5333333333333</v>
      </c>
      <c r="E142" s="278">
        <v>2223.5666666666666</v>
      </c>
      <c r="F142" s="278">
        <v>2176.0333333333333</v>
      </c>
      <c r="G142" s="278">
        <v>2140.0666666666666</v>
      </c>
      <c r="H142" s="278">
        <v>2307.0666666666666</v>
      </c>
      <c r="I142" s="278">
        <v>2343.0333333333328</v>
      </c>
      <c r="J142" s="278">
        <v>2390.5666666666666</v>
      </c>
      <c r="K142" s="276">
        <v>2295.5</v>
      </c>
      <c r="L142" s="276">
        <v>2212</v>
      </c>
      <c r="M142" s="276">
        <v>0.97241999999999995</v>
      </c>
    </row>
    <row r="143" spans="1:13">
      <c r="A143" s="267">
        <v>133</v>
      </c>
      <c r="B143" s="276" t="s">
        <v>94</v>
      </c>
      <c r="C143" s="277">
        <v>5088.8999999999996</v>
      </c>
      <c r="D143" s="278">
        <v>5076.7999999999993</v>
      </c>
      <c r="E143" s="278">
        <v>5048.6499999999987</v>
      </c>
      <c r="F143" s="278">
        <v>5008.3999999999996</v>
      </c>
      <c r="G143" s="278">
        <v>4980.2499999999991</v>
      </c>
      <c r="H143" s="278">
        <v>5117.0499999999984</v>
      </c>
      <c r="I143" s="278">
        <v>5145.2</v>
      </c>
      <c r="J143" s="278">
        <v>5185.449999999998</v>
      </c>
      <c r="K143" s="276">
        <v>5104.95</v>
      </c>
      <c r="L143" s="276">
        <v>5036.55</v>
      </c>
      <c r="M143" s="276">
        <v>7.9809900000000003</v>
      </c>
    </row>
    <row r="144" spans="1:13">
      <c r="A144" s="267">
        <v>134</v>
      </c>
      <c r="B144" s="276" t="s">
        <v>359</v>
      </c>
      <c r="C144" s="277">
        <v>338.65</v>
      </c>
      <c r="D144" s="278">
        <v>339.65000000000003</v>
      </c>
      <c r="E144" s="278">
        <v>336.30000000000007</v>
      </c>
      <c r="F144" s="278">
        <v>333.95000000000005</v>
      </c>
      <c r="G144" s="278">
        <v>330.60000000000008</v>
      </c>
      <c r="H144" s="278">
        <v>342.00000000000006</v>
      </c>
      <c r="I144" s="278">
        <v>345.35000000000008</v>
      </c>
      <c r="J144" s="278">
        <v>347.70000000000005</v>
      </c>
      <c r="K144" s="276">
        <v>343</v>
      </c>
      <c r="L144" s="276">
        <v>337.3</v>
      </c>
      <c r="M144" s="276">
        <v>0.77134000000000003</v>
      </c>
    </row>
    <row r="145" spans="1:13">
      <c r="A145" s="267">
        <v>135</v>
      </c>
      <c r="B145" s="276" t="s">
        <v>360</v>
      </c>
      <c r="C145" s="277">
        <v>94.65</v>
      </c>
      <c r="D145" s="278">
        <v>94.616666666666674</v>
      </c>
      <c r="E145" s="278">
        <v>93.733333333333348</v>
      </c>
      <c r="F145" s="278">
        <v>92.816666666666677</v>
      </c>
      <c r="G145" s="278">
        <v>91.933333333333351</v>
      </c>
      <c r="H145" s="278">
        <v>95.533333333333346</v>
      </c>
      <c r="I145" s="278">
        <v>96.416666666666671</v>
      </c>
      <c r="J145" s="278">
        <v>97.333333333333343</v>
      </c>
      <c r="K145" s="276">
        <v>95.5</v>
      </c>
      <c r="L145" s="276">
        <v>93.7</v>
      </c>
      <c r="M145" s="276">
        <v>2.9752100000000001</v>
      </c>
    </row>
    <row r="146" spans="1:13">
      <c r="A146" s="267">
        <v>136</v>
      </c>
      <c r="B146" s="276" t="s">
        <v>3760</v>
      </c>
      <c r="C146" s="277">
        <v>259.05</v>
      </c>
      <c r="D146" s="278">
        <v>260.95</v>
      </c>
      <c r="E146" s="278">
        <v>255</v>
      </c>
      <c r="F146" s="278">
        <v>250.95</v>
      </c>
      <c r="G146" s="278">
        <v>245</v>
      </c>
      <c r="H146" s="278">
        <v>265</v>
      </c>
      <c r="I146" s="278">
        <v>270.94999999999993</v>
      </c>
      <c r="J146" s="278">
        <v>275</v>
      </c>
      <c r="K146" s="276">
        <v>266.89999999999998</v>
      </c>
      <c r="L146" s="276">
        <v>256.89999999999998</v>
      </c>
      <c r="M146" s="276">
        <v>4.0609799999999998</v>
      </c>
    </row>
    <row r="147" spans="1:13">
      <c r="A147" s="267">
        <v>137</v>
      </c>
      <c r="B147" s="276" t="s">
        <v>1297</v>
      </c>
      <c r="C147" s="277">
        <v>1768.95</v>
      </c>
      <c r="D147" s="278">
        <v>1783.0666666666666</v>
      </c>
      <c r="E147" s="278">
        <v>1746.1333333333332</v>
      </c>
      <c r="F147" s="278">
        <v>1723.3166666666666</v>
      </c>
      <c r="G147" s="278">
        <v>1686.3833333333332</v>
      </c>
      <c r="H147" s="278">
        <v>1805.8833333333332</v>
      </c>
      <c r="I147" s="278">
        <v>1842.8166666666666</v>
      </c>
      <c r="J147" s="278">
        <v>1865.6333333333332</v>
      </c>
      <c r="K147" s="276">
        <v>1820</v>
      </c>
      <c r="L147" s="276">
        <v>1760.25</v>
      </c>
      <c r="M147" s="276">
        <v>2.3550000000000001E-2</v>
      </c>
    </row>
    <row r="148" spans="1:13">
      <c r="A148" s="267">
        <v>138</v>
      </c>
      <c r="B148" s="276" t="s">
        <v>239</v>
      </c>
      <c r="C148" s="277">
        <v>68.75</v>
      </c>
      <c r="D148" s="278">
        <v>68.633333333333326</v>
      </c>
      <c r="E148" s="278">
        <v>67.066666666666649</v>
      </c>
      <c r="F148" s="278">
        <v>65.383333333333326</v>
      </c>
      <c r="G148" s="278">
        <v>63.816666666666649</v>
      </c>
      <c r="H148" s="278">
        <v>70.316666666666649</v>
      </c>
      <c r="I148" s="278">
        <v>71.883333333333312</v>
      </c>
      <c r="J148" s="278">
        <v>73.566666666666649</v>
      </c>
      <c r="K148" s="276">
        <v>70.2</v>
      </c>
      <c r="L148" s="276">
        <v>66.95</v>
      </c>
      <c r="M148" s="276">
        <v>6.32409</v>
      </c>
    </row>
    <row r="149" spans="1:13">
      <c r="A149" s="267">
        <v>139</v>
      </c>
      <c r="B149" s="276" t="s">
        <v>95</v>
      </c>
      <c r="C149" s="277">
        <v>2883.5</v>
      </c>
      <c r="D149" s="278">
        <v>2888.2166666666667</v>
      </c>
      <c r="E149" s="278">
        <v>2847.4333333333334</v>
      </c>
      <c r="F149" s="278">
        <v>2811.3666666666668</v>
      </c>
      <c r="G149" s="278">
        <v>2770.5833333333335</v>
      </c>
      <c r="H149" s="278">
        <v>2924.2833333333333</v>
      </c>
      <c r="I149" s="278">
        <v>2965.0666666666671</v>
      </c>
      <c r="J149" s="278">
        <v>3001.1333333333332</v>
      </c>
      <c r="K149" s="276">
        <v>2929</v>
      </c>
      <c r="L149" s="276">
        <v>2852.15</v>
      </c>
      <c r="M149" s="276">
        <v>14.47495</v>
      </c>
    </row>
    <row r="150" spans="1:13">
      <c r="A150" s="267">
        <v>140</v>
      </c>
      <c r="B150" s="276" t="s">
        <v>361</v>
      </c>
      <c r="C150" s="277">
        <v>165</v>
      </c>
      <c r="D150" s="278">
        <v>165.04999999999998</v>
      </c>
      <c r="E150" s="278">
        <v>163.94999999999996</v>
      </c>
      <c r="F150" s="278">
        <v>162.89999999999998</v>
      </c>
      <c r="G150" s="278">
        <v>161.79999999999995</v>
      </c>
      <c r="H150" s="278">
        <v>166.09999999999997</v>
      </c>
      <c r="I150" s="278">
        <v>167.2</v>
      </c>
      <c r="J150" s="278">
        <v>168.24999999999997</v>
      </c>
      <c r="K150" s="276">
        <v>166.15</v>
      </c>
      <c r="L150" s="276">
        <v>164</v>
      </c>
      <c r="M150" s="276">
        <v>2.2124000000000001</v>
      </c>
    </row>
    <row r="151" spans="1:13">
      <c r="A151" s="267">
        <v>141</v>
      </c>
      <c r="B151" s="276" t="s">
        <v>240</v>
      </c>
      <c r="C151" s="277">
        <v>481.35</v>
      </c>
      <c r="D151" s="278">
        <v>483.18333333333334</v>
      </c>
      <c r="E151" s="278">
        <v>473.16666666666669</v>
      </c>
      <c r="F151" s="278">
        <v>464.98333333333335</v>
      </c>
      <c r="G151" s="278">
        <v>454.9666666666667</v>
      </c>
      <c r="H151" s="278">
        <v>491.36666666666667</v>
      </c>
      <c r="I151" s="278">
        <v>501.38333333333333</v>
      </c>
      <c r="J151" s="278">
        <v>509.56666666666666</v>
      </c>
      <c r="K151" s="276">
        <v>493.2</v>
      </c>
      <c r="L151" s="276">
        <v>475</v>
      </c>
      <c r="M151" s="276">
        <v>6.9501299999999997</v>
      </c>
    </row>
    <row r="152" spans="1:13">
      <c r="A152" s="267">
        <v>142</v>
      </c>
      <c r="B152" s="276" t="s">
        <v>241</v>
      </c>
      <c r="C152" s="277">
        <v>1319.75</v>
      </c>
      <c r="D152" s="278">
        <v>1317.7</v>
      </c>
      <c r="E152" s="278">
        <v>1302.4000000000001</v>
      </c>
      <c r="F152" s="278">
        <v>1285.05</v>
      </c>
      <c r="G152" s="278">
        <v>1269.75</v>
      </c>
      <c r="H152" s="278">
        <v>1335.0500000000002</v>
      </c>
      <c r="I152" s="278">
        <v>1350.35</v>
      </c>
      <c r="J152" s="278">
        <v>1367.7000000000003</v>
      </c>
      <c r="K152" s="276">
        <v>1333</v>
      </c>
      <c r="L152" s="276">
        <v>1300.3499999999999</v>
      </c>
      <c r="M152" s="276">
        <v>0.73477999999999999</v>
      </c>
    </row>
    <row r="153" spans="1:13">
      <c r="A153" s="267">
        <v>143</v>
      </c>
      <c r="B153" s="276" t="s">
        <v>242</v>
      </c>
      <c r="C153" s="277">
        <v>78.5</v>
      </c>
      <c r="D153" s="278">
        <v>78.083333333333329</v>
      </c>
      <c r="E153" s="278">
        <v>77.466666666666654</v>
      </c>
      <c r="F153" s="278">
        <v>76.433333333333323</v>
      </c>
      <c r="G153" s="278">
        <v>75.816666666666649</v>
      </c>
      <c r="H153" s="278">
        <v>79.11666666666666</v>
      </c>
      <c r="I153" s="278">
        <v>79.733333333333334</v>
      </c>
      <c r="J153" s="278">
        <v>80.766666666666666</v>
      </c>
      <c r="K153" s="276">
        <v>78.7</v>
      </c>
      <c r="L153" s="276">
        <v>77.05</v>
      </c>
      <c r="M153" s="276">
        <v>13.962820000000001</v>
      </c>
    </row>
    <row r="154" spans="1:13">
      <c r="A154" s="267">
        <v>144</v>
      </c>
      <c r="B154" s="276" t="s">
        <v>96</v>
      </c>
      <c r="C154" s="277">
        <v>75.150000000000006</v>
      </c>
      <c r="D154" s="278">
        <v>75.416666666666671</v>
      </c>
      <c r="E154" s="278">
        <v>74.433333333333337</v>
      </c>
      <c r="F154" s="278">
        <v>73.716666666666669</v>
      </c>
      <c r="G154" s="278">
        <v>72.733333333333334</v>
      </c>
      <c r="H154" s="278">
        <v>76.13333333333334</v>
      </c>
      <c r="I154" s="278">
        <v>77.11666666666666</v>
      </c>
      <c r="J154" s="278">
        <v>77.833333333333343</v>
      </c>
      <c r="K154" s="276">
        <v>76.400000000000006</v>
      </c>
      <c r="L154" s="276">
        <v>74.7</v>
      </c>
      <c r="M154" s="276">
        <v>12.35543</v>
      </c>
    </row>
    <row r="155" spans="1:13">
      <c r="A155" s="267">
        <v>145</v>
      </c>
      <c r="B155" s="276" t="s">
        <v>362</v>
      </c>
      <c r="C155" s="277">
        <v>615.75</v>
      </c>
      <c r="D155" s="278">
        <v>616.93333333333328</v>
      </c>
      <c r="E155" s="278">
        <v>609.61666666666656</v>
      </c>
      <c r="F155" s="278">
        <v>603.48333333333323</v>
      </c>
      <c r="G155" s="278">
        <v>596.16666666666652</v>
      </c>
      <c r="H155" s="278">
        <v>623.06666666666661</v>
      </c>
      <c r="I155" s="278">
        <v>630.38333333333344</v>
      </c>
      <c r="J155" s="278">
        <v>636.51666666666665</v>
      </c>
      <c r="K155" s="276">
        <v>624.25</v>
      </c>
      <c r="L155" s="276">
        <v>610.79999999999995</v>
      </c>
      <c r="M155" s="276">
        <v>0.40903</v>
      </c>
    </row>
    <row r="156" spans="1:13">
      <c r="A156" s="267">
        <v>146</v>
      </c>
      <c r="B156" s="276" t="s">
        <v>97</v>
      </c>
      <c r="C156" s="277">
        <v>1274.5999999999999</v>
      </c>
      <c r="D156" s="278">
        <v>1279.7833333333335</v>
      </c>
      <c r="E156" s="278">
        <v>1261.616666666667</v>
      </c>
      <c r="F156" s="278">
        <v>1248.6333333333334</v>
      </c>
      <c r="G156" s="278">
        <v>1230.4666666666669</v>
      </c>
      <c r="H156" s="278">
        <v>1292.7666666666671</v>
      </c>
      <c r="I156" s="278">
        <v>1310.9333333333336</v>
      </c>
      <c r="J156" s="278">
        <v>1323.9166666666672</v>
      </c>
      <c r="K156" s="276">
        <v>1297.95</v>
      </c>
      <c r="L156" s="276">
        <v>1266.8</v>
      </c>
      <c r="M156" s="276">
        <v>13.69538</v>
      </c>
    </row>
    <row r="157" spans="1:13">
      <c r="A157" s="267">
        <v>147</v>
      </c>
      <c r="B157" s="276" t="s">
        <v>98</v>
      </c>
      <c r="C157" s="277">
        <v>199.3</v>
      </c>
      <c r="D157" s="278">
        <v>198.06666666666669</v>
      </c>
      <c r="E157" s="278">
        <v>196.23333333333338</v>
      </c>
      <c r="F157" s="278">
        <v>193.16666666666669</v>
      </c>
      <c r="G157" s="278">
        <v>191.33333333333337</v>
      </c>
      <c r="H157" s="278">
        <v>201.13333333333338</v>
      </c>
      <c r="I157" s="278">
        <v>202.9666666666667</v>
      </c>
      <c r="J157" s="278">
        <v>206.03333333333339</v>
      </c>
      <c r="K157" s="276">
        <v>199.9</v>
      </c>
      <c r="L157" s="276">
        <v>195</v>
      </c>
      <c r="M157" s="276">
        <v>30.334720000000001</v>
      </c>
    </row>
    <row r="158" spans="1:13">
      <c r="A158" s="267">
        <v>148</v>
      </c>
      <c r="B158" s="276" t="s">
        <v>364</v>
      </c>
      <c r="C158" s="277">
        <v>322.2</v>
      </c>
      <c r="D158" s="278">
        <v>323</v>
      </c>
      <c r="E158" s="278">
        <v>320.2</v>
      </c>
      <c r="F158" s="278">
        <v>318.2</v>
      </c>
      <c r="G158" s="278">
        <v>315.39999999999998</v>
      </c>
      <c r="H158" s="278">
        <v>325</v>
      </c>
      <c r="I158" s="278">
        <v>327.79999999999995</v>
      </c>
      <c r="J158" s="278">
        <v>329.8</v>
      </c>
      <c r="K158" s="276">
        <v>325.8</v>
      </c>
      <c r="L158" s="276">
        <v>321</v>
      </c>
      <c r="M158" s="276">
        <v>0.50783999999999996</v>
      </c>
    </row>
    <row r="159" spans="1:13">
      <c r="A159" s="267">
        <v>149</v>
      </c>
      <c r="B159" s="276" t="s">
        <v>99</v>
      </c>
      <c r="C159" s="277">
        <v>75.400000000000006</v>
      </c>
      <c r="D159" s="278">
        <v>74.333333333333329</v>
      </c>
      <c r="E159" s="278">
        <v>73.066666666666663</v>
      </c>
      <c r="F159" s="278">
        <v>70.733333333333334</v>
      </c>
      <c r="G159" s="278">
        <v>69.466666666666669</v>
      </c>
      <c r="H159" s="278">
        <v>76.666666666666657</v>
      </c>
      <c r="I159" s="278">
        <v>77.933333333333337</v>
      </c>
      <c r="J159" s="278">
        <v>80.266666666666652</v>
      </c>
      <c r="K159" s="276">
        <v>75.599999999999994</v>
      </c>
      <c r="L159" s="276">
        <v>72</v>
      </c>
      <c r="M159" s="276">
        <v>282.61556000000002</v>
      </c>
    </row>
    <row r="160" spans="1:13">
      <c r="A160" s="267">
        <v>150</v>
      </c>
      <c r="B160" s="276" t="s">
        <v>366</v>
      </c>
      <c r="C160" s="277">
        <v>2482.35</v>
      </c>
      <c r="D160" s="278">
        <v>2470.35</v>
      </c>
      <c r="E160" s="278">
        <v>2444</v>
      </c>
      <c r="F160" s="278">
        <v>2405.65</v>
      </c>
      <c r="G160" s="278">
        <v>2379.3000000000002</v>
      </c>
      <c r="H160" s="278">
        <v>2508.6999999999998</v>
      </c>
      <c r="I160" s="278">
        <v>2535.0499999999993</v>
      </c>
      <c r="J160" s="278">
        <v>2573.3999999999996</v>
      </c>
      <c r="K160" s="276">
        <v>2496.6999999999998</v>
      </c>
      <c r="L160" s="276">
        <v>2432</v>
      </c>
      <c r="M160" s="276">
        <v>0.10577</v>
      </c>
    </row>
    <row r="161" spans="1:13">
      <c r="A161" s="267">
        <v>151</v>
      </c>
      <c r="B161" s="276" t="s">
        <v>367</v>
      </c>
      <c r="C161" s="277">
        <v>379.6</v>
      </c>
      <c r="D161" s="278">
        <v>378.7</v>
      </c>
      <c r="E161" s="278">
        <v>371.9</v>
      </c>
      <c r="F161" s="278">
        <v>364.2</v>
      </c>
      <c r="G161" s="278">
        <v>357.4</v>
      </c>
      <c r="H161" s="278">
        <v>386.4</v>
      </c>
      <c r="I161" s="278">
        <v>393.20000000000005</v>
      </c>
      <c r="J161" s="278">
        <v>400.9</v>
      </c>
      <c r="K161" s="276">
        <v>385.5</v>
      </c>
      <c r="L161" s="276">
        <v>371</v>
      </c>
      <c r="M161" s="276">
        <v>1.7525299999999999</v>
      </c>
    </row>
    <row r="162" spans="1:13">
      <c r="A162" s="267">
        <v>152</v>
      </c>
      <c r="B162" s="276" t="s">
        <v>368</v>
      </c>
      <c r="C162" s="277">
        <v>622.75</v>
      </c>
      <c r="D162" s="278">
        <v>621.13333333333333</v>
      </c>
      <c r="E162" s="278">
        <v>613.41666666666663</v>
      </c>
      <c r="F162" s="278">
        <v>604.08333333333326</v>
      </c>
      <c r="G162" s="278">
        <v>596.36666666666656</v>
      </c>
      <c r="H162" s="278">
        <v>630.4666666666667</v>
      </c>
      <c r="I162" s="278">
        <v>638.18333333333339</v>
      </c>
      <c r="J162" s="278">
        <v>647.51666666666677</v>
      </c>
      <c r="K162" s="276">
        <v>628.85</v>
      </c>
      <c r="L162" s="276">
        <v>611.79999999999995</v>
      </c>
      <c r="M162" s="276">
        <v>2.6981000000000002</v>
      </c>
    </row>
    <row r="163" spans="1:13">
      <c r="A163" s="267">
        <v>153</v>
      </c>
      <c r="B163" s="276" t="s">
        <v>369</v>
      </c>
      <c r="C163" s="277">
        <v>91.95</v>
      </c>
      <c r="D163" s="278">
        <v>92.466666666666654</v>
      </c>
      <c r="E163" s="278">
        <v>90.483333333333306</v>
      </c>
      <c r="F163" s="278">
        <v>89.016666666666652</v>
      </c>
      <c r="G163" s="278">
        <v>87.033333333333303</v>
      </c>
      <c r="H163" s="278">
        <v>93.933333333333309</v>
      </c>
      <c r="I163" s="278">
        <v>95.916666666666657</v>
      </c>
      <c r="J163" s="278">
        <v>97.383333333333312</v>
      </c>
      <c r="K163" s="276">
        <v>94.45</v>
      </c>
      <c r="L163" s="276">
        <v>91</v>
      </c>
      <c r="M163" s="276">
        <v>16.633150000000001</v>
      </c>
    </row>
    <row r="164" spans="1:13">
      <c r="A164" s="267">
        <v>154</v>
      </c>
      <c r="B164" s="276" t="s">
        <v>370</v>
      </c>
      <c r="C164" s="277">
        <v>168.8</v>
      </c>
      <c r="D164" s="278">
        <v>167.91666666666666</v>
      </c>
      <c r="E164" s="278">
        <v>166.13333333333333</v>
      </c>
      <c r="F164" s="278">
        <v>163.46666666666667</v>
      </c>
      <c r="G164" s="278">
        <v>161.68333333333334</v>
      </c>
      <c r="H164" s="278">
        <v>170.58333333333331</v>
      </c>
      <c r="I164" s="278">
        <v>172.36666666666667</v>
      </c>
      <c r="J164" s="278">
        <v>175.0333333333333</v>
      </c>
      <c r="K164" s="276">
        <v>169.7</v>
      </c>
      <c r="L164" s="276">
        <v>165.25</v>
      </c>
      <c r="M164" s="276">
        <v>16.468820000000001</v>
      </c>
    </row>
    <row r="165" spans="1:13">
      <c r="A165" s="267">
        <v>155</v>
      </c>
      <c r="B165" s="276" t="s">
        <v>243</v>
      </c>
      <c r="C165" s="277">
        <v>7.85</v>
      </c>
      <c r="D165" s="278">
        <v>7.8833333333333329</v>
      </c>
      <c r="E165" s="278">
        <v>7.7666666666666657</v>
      </c>
      <c r="F165" s="278">
        <v>7.6833333333333327</v>
      </c>
      <c r="G165" s="278">
        <v>7.5666666666666655</v>
      </c>
      <c r="H165" s="278">
        <v>7.9666666666666659</v>
      </c>
      <c r="I165" s="278">
        <v>8.0833333333333321</v>
      </c>
      <c r="J165" s="278">
        <v>8.1666666666666661</v>
      </c>
      <c r="K165" s="276">
        <v>8</v>
      </c>
      <c r="L165" s="276">
        <v>7.8</v>
      </c>
      <c r="M165" s="276">
        <v>56.721530000000001</v>
      </c>
    </row>
    <row r="166" spans="1:13">
      <c r="A166" s="267">
        <v>156</v>
      </c>
      <c r="B166" s="276" t="s">
        <v>244</v>
      </c>
      <c r="C166" s="277">
        <v>74.099999999999994</v>
      </c>
      <c r="D166" s="278">
        <v>74.3</v>
      </c>
      <c r="E166" s="278">
        <v>73.649999999999991</v>
      </c>
      <c r="F166" s="278">
        <v>73.199999999999989</v>
      </c>
      <c r="G166" s="278">
        <v>72.549999999999983</v>
      </c>
      <c r="H166" s="278">
        <v>74.75</v>
      </c>
      <c r="I166" s="278">
        <v>75.400000000000006</v>
      </c>
      <c r="J166" s="278">
        <v>75.850000000000009</v>
      </c>
      <c r="K166" s="276">
        <v>74.95</v>
      </c>
      <c r="L166" s="276">
        <v>73.849999999999994</v>
      </c>
      <c r="M166" s="276">
        <v>9.8240599999999993</v>
      </c>
    </row>
    <row r="167" spans="1:13">
      <c r="A167" s="267">
        <v>157</v>
      </c>
      <c r="B167" s="276" t="s">
        <v>100</v>
      </c>
      <c r="C167" s="277">
        <v>139.65</v>
      </c>
      <c r="D167" s="278">
        <v>139.86666666666667</v>
      </c>
      <c r="E167" s="278">
        <v>138.33333333333334</v>
      </c>
      <c r="F167" s="278">
        <v>137.01666666666668</v>
      </c>
      <c r="G167" s="278">
        <v>135.48333333333335</v>
      </c>
      <c r="H167" s="278">
        <v>141.18333333333334</v>
      </c>
      <c r="I167" s="278">
        <v>142.71666666666664</v>
      </c>
      <c r="J167" s="278">
        <v>144.03333333333333</v>
      </c>
      <c r="K167" s="276">
        <v>141.4</v>
      </c>
      <c r="L167" s="276">
        <v>138.55000000000001</v>
      </c>
      <c r="M167" s="276">
        <v>165.54617999999999</v>
      </c>
    </row>
    <row r="168" spans="1:13">
      <c r="A168" s="267">
        <v>158</v>
      </c>
      <c r="B168" s="276" t="s">
        <v>372</v>
      </c>
      <c r="C168" s="277">
        <v>280.7</v>
      </c>
      <c r="D168" s="278">
        <v>280.76666666666665</v>
      </c>
      <c r="E168" s="278">
        <v>274.98333333333329</v>
      </c>
      <c r="F168" s="278">
        <v>269.26666666666665</v>
      </c>
      <c r="G168" s="278">
        <v>263.48333333333329</v>
      </c>
      <c r="H168" s="278">
        <v>286.48333333333329</v>
      </c>
      <c r="I168" s="278">
        <v>292.26666666666659</v>
      </c>
      <c r="J168" s="278">
        <v>297.98333333333329</v>
      </c>
      <c r="K168" s="276">
        <v>286.55</v>
      </c>
      <c r="L168" s="276">
        <v>275.05</v>
      </c>
      <c r="M168" s="276">
        <v>0.94506999999999997</v>
      </c>
    </row>
    <row r="169" spans="1:13">
      <c r="A169" s="267">
        <v>159</v>
      </c>
      <c r="B169" s="276" t="s">
        <v>374</v>
      </c>
      <c r="C169" s="277">
        <v>208.2</v>
      </c>
      <c r="D169" s="278">
        <v>209.06666666666669</v>
      </c>
      <c r="E169" s="278">
        <v>206.63333333333338</v>
      </c>
      <c r="F169" s="278">
        <v>205.06666666666669</v>
      </c>
      <c r="G169" s="278">
        <v>202.63333333333338</v>
      </c>
      <c r="H169" s="278">
        <v>210.63333333333338</v>
      </c>
      <c r="I169" s="278">
        <v>213.06666666666672</v>
      </c>
      <c r="J169" s="278">
        <v>214.63333333333338</v>
      </c>
      <c r="K169" s="276">
        <v>211.5</v>
      </c>
      <c r="L169" s="276">
        <v>207.5</v>
      </c>
      <c r="M169" s="276">
        <v>0.97333999999999998</v>
      </c>
    </row>
    <row r="170" spans="1:13">
      <c r="A170" s="267">
        <v>160</v>
      </c>
      <c r="B170" s="276" t="s">
        <v>1396</v>
      </c>
      <c r="C170" s="277">
        <v>3759.85</v>
      </c>
      <c r="D170" s="278">
        <v>3761.9500000000003</v>
      </c>
      <c r="E170" s="278">
        <v>3727.9000000000005</v>
      </c>
      <c r="F170" s="278">
        <v>3695.9500000000003</v>
      </c>
      <c r="G170" s="278">
        <v>3661.9000000000005</v>
      </c>
      <c r="H170" s="278">
        <v>3793.9000000000005</v>
      </c>
      <c r="I170" s="278">
        <v>3827.9500000000007</v>
      </c>
      <c r="J170" s="278">
        <v>3859.9000000000005</v>
      </c>
      <c r="K170" s="276">
        <v>3796</v>
      </c>
      <c r="L170" s="276">
        <v>3730</v>
      </c>
      <c r="M170" s="276">
        <v>0.26790999999999998</v>
      </c>
    </row>
    <row r="171" spans="1:13">
      <c r="A171" s="267">
        <v>161</v>
      </c>
      <c r="B171" s="276" t="s">
        <v>103</v>
      </c>
      <c r="C171" s="277">
        <v>27.05</v>
      </c>
      <c r="D171" s="278">
        <v>26.783333333333331</v>
      </c>
      <c r="E171" s="278">
        <v>26.366666666666664</v>
      </c>
      <c r="F171" s="278">
        <v>25.683333333333334</v>
      </c>
      <c r="G171" s="278">
        <v>25.266666666666666</v>
      </c>
      <c r="H171" s="278">
        <v>27.466666666666661</v>
      </c>
      <c r="I171" s="278">
        <v>27.883333333333333</v>
      </c>
      <c r="J171" s="278">
        <v>28.566666666666659</v>
      </c>
      <c r="K171" s="276">
        <v>27.2</v>
      </c>
      <c r="L171" s="276">
        <v>26.1</v>
      </c>
      <c r="M171" s="276">
        <v>150.59555</v>
      </c>
    </row>
    <row r="172" spans="1:13">
      <c r="A172" s="267">
        <v>162</v>
      </c>
      <c r="B172" s="276" t="s">
        <v>375</v>
      </c>
      <c r="C172" s="277">
        <v>2140.65</v>
      </c>
      <c r="D172" s="278">
        <v>2137.5499999999997</v>
      </c>
      <c r="E172" s="278">
        <v>2100.0999999999995</v>
      </c>
      <c r="F172" s="278">
        <v>2059.5499999999997</v>
      </c>
      <c r="G172" s="278">
        <v>2022.0999999999995</v>
      </c>
      <c r="H172" s="278">
        <v>2178.0999999999995</v>
      </c>
      <c r="I172" s="278">
        <v>2215.5499999999993</v>
      </c>
      <c r="J172" s="278">
        <v>2256.0999999999995</v>
      </c>
      <c r="K172" s="276">
        <v>2175</v>
      </c>
      <c r="L172" s="276">
        <v>2097</v>
      </c>
      <c r="M172" s="276">
        <v>0.14663000000000001</v>
      </c>
    </row>
    <row r="173" spans="1:13">
      <c r="A173" s="267">
        <v>163</v>
      </c>
      <c r="B173" s="276" t="s">
        <v>1439</v>
      </c>
      <c r="C173" s="277">
        <v>192</v>
      </c>
      <c r="D173" s="278">
        <v>193.6</v>
      </c>
      <c r="E173" s="278">
        <v>190</v>
      </c>
      <c r="F173" s="278">
        <v>188</v>
      </c>
      <c r="G173" s="278">
        <v>184.4</v>
      </c>
      <c r="H173" s="278">
        <v>195.6</v>
      </c>
      <c r="I173" s="278">
        <v>199.19999999999996</v>
      </c>
      <c r="J173" s="278">
        <v>201.2</v>
      </c>
      <c r="K173" s="276">
        <v>197.2</v>
      </c>
      <c r="L173" s="276">
        <v>191.6</v>
      </c>
      <c r="M173" s="276">
        <v>1.3736999999999999</v>
      </c>
    </row>
    <row r="174" spans="1:13">
      <c r="A174" s="267">
        <v>164</v>
      </c>
      <c r="B174" s="276" t="s">
        <v>376</v>
      </c>
      <c r="C174" s="277">
        <v>2191.65</v>
      </c>
      <c r="D174" s="278">
        <v>2197.7333333333331</v>
      </c>
      <c r="E174" s="278">
        <v>2165.4666666666662</v>
      </c>
      <c r="F174" s="278">
        <v>2139.2833333333333</v>
      </c>
      <c r="G174" s="278">
        <v>2107.0166666666664</v>
      </c>
      <c r="H174" s="278">
        <v>2223.9166666666661</v>
      </c>
      <c r="I174" s="278">
        <v>2256.1833333333334</v>
      </c>
      <c r="J174" s="278">
        <v>2282.3666666666659</v>
      </c>
      <c r="K174" s="276">
        <v>2230</v>
      </c>
      <c r="L174" s="276">
        <v>2171.5500000000002</v>
      </c>
      <c r="M174" s="276">
        <v>0.11323</v>
      </c>
    </row>
    <row r="175" spans="1:13">
      <c r="A175" s="267">
        <v>165</v>
      </c>
      <c r="B175" s="276" t="s">
        <v>245</v>
      </c>
      <c r="C175" s="277">
        <v>140.05000000000001</v>
      </c>
      <c r="D175" s="278">
        <v>140.55000000000001</v>
      </c>
      <c r="E175" s="278">
        <v>138.70000000000002</v>
      </c>
      <c r="F175" s="278">
        <v>137.35</v>
      </c>
      <c r="G175" s="278">
        <v>135.5</v>
      </c>
      <c r="H175" s="278">
        <v>141.90000000000003</v>
      </c>
      <c r="I175" s="278">
        <v>143.75000000000006</v>
      </c>
      <c r="J175" s="278">
        <v>145.10000000000005</v>
      </c>
      <c r="K175" s="276">
        <v>142.4</v>
      </c>
      <c r="L175" s="276">
        <v>139.19999999999999</v>
      </c>
      <c r="M175" s="276">
        <v>3.5815999999999999</v>
      </c>
    </row>
    <row r="176" spans="1:13">
      <c r="A176" s="267">
        <v>166</v>
      </c>
      <c r="B176" s="276" t="s">
        <v>378</v>
      </c>
      <c r="C176" s="277">
        <v>5875.4</v>
      </c>
      <c r="D176" s="278">
        <v>5874.0666666666657</v>
      </c>
      <c r="E176" s="278">
        <v>5830.6833333333316</v>
      </c>
      <c r="F176" s="278">
        <v>5785.9666666666662</v>
      </c>
      <c r="G176" s="278">
        <v>5742.5833333333321</v>
      </c>
      <c r="H176" s="278">
        <v>5918.783333333331</v>
      </c>
      <c r="I176" s="278">
        <v>5962.1666666666661</v>
      </c>
      <c r="J176" s="278">
        <v>6006.8833333333305</v>
      </c>
      <c r="K176" s="276">
        <v>5917.45</v>
      </c>
      <c r="L176" s="276">
        <v>5829.35</v>
      </c>
      <c r="M176" s="276">
        <v>8.9380000000000001E-2</v>
      </c>
    </row>
    <row r="177" spans="1:13">
      <c r="A177" s="267">
        <v>167</v>
      </c>
      <c r="B177" s="276" t="s">
        <v>379</v>
      </c>
      <c r="C177" s="277">
        <v>1541.15</v>
      </c>
      <c r="D177" s="278">
        <v>1543.7166666666665</v>
      </c>
      <c r="E177" s="278">
        <v>1527.4333333333329</v>
      </c>
      <c r="F177" s="278">
        <v>1513.7166666666665</v>
      </c>
      <c r="G177" s="278">
        <v>1497.4333333333329</v>
      </c>
      <c r="H177" s="278">
        <v>1557.4333333333329</v>
      </c>
      <c r="I177" s="278">
        <v>1573.7166666666662</v>
      </c>
      <c r="J177" s="278">
        <v>1587.4333333333329</v>
      </c>
      <c r="K177" s="276">
        <v>1560</v>
      </c>
      <c r="L177" s="276">
        <v>1530</v>
      </c>
      <c r="M177" s="276">
        <v>0.43217</v>
      </c>
    </row>
    <row r="178" spans="1:13">
      <c r="A178" s="267">
        <v>168</v>
      </c>
      <c r="B178" s="276" t="s">
        <v>101</v>
      </c>
      <c r="C178" s="277">
        <v>504.35</v>
      </c>
      <c r="D178" s="278">
        <v>502.36666666666662</v>
      </c>
      <c r="E178" s="278">
        <v>498.03333333333325</v>
      </c>
      <c r="F178" s="278">
        <v>491.71666666666664</v>
      </c>
      <c r="G178" s="278">
        <v>487.38333333333327</v>
      </c>
      <c r="H178" s="278">
        <v>508.68333333333322</v>
      </c>
      <c r="I178" s="278">
        <v>513.01666666666665</v>
      </c>
      <c r="J178" s="278">
        <v>519.33333333333326</v>
      </c>
      <c r="K178" s="276">
        <v>506.7</v>
      </c>
      <c r="L178" s="276">
        <v>496.05</v>
      </c>
      <c r="M178" s="276">
        <v>11.71344</v>
      </c>
    </row>
    <row r="179" spans="1:13">
      <c r="A179" s="267">
        <v>169</v>
      </c>
      <c r="B179" s="276" t="s">
        <v>380</v>
      </c>
      <c r="C179" s="277">
        <v>965.7</v>
      </c>
      <c r="D179" s="278">
        <v>965.9</v>
      </c>
      <c r="E179" s="278">
        <v>958.3</v>
      </c>
      <c r="F179" s="278">
        <v>950.9</v>
      </c>
      <c r="G179" s="278">
        <v>943.3</v>
      </c>
      <c r="H179" s="278">
        <v>973.3</v>
      </c>
      <c r="I179" s="278">
        <v>980.90000000000009</v>
      </c>
      <c r="J179" s="278">
        <v>988.3</v>
      </c>
      <c r="K179" s="276">
        <v>973.5</v>
      </c>
      <c r="L179" s="276">
        <v>958.5</v>
      </c>
      <c r="M179" s="276">
        <v>0.58811999999999998</v>
      </c>
    </row>
    <row r="180" spans="1:13">
      <c r="A180" s="267">
        <v>170</v>
      </c>
      <c r="B180" s="276" t="s">
        <v>246</v>
      </c>
      <c r="C180" s="277">
        <v>544.1</v>
      </c>
      <c r="D180" s="278">
        <v>543.16666666666663</v>
      </c>
      <c r="E180" s="278">
        <v>538.33333333333326</v>
      </c>
      <c r="F180" s="278">
        <v>532.56666666666661</v>
      </c>
      <c r="G180" s="278">
        <v>527.73333333333323</v>
      </c>
      <c r="H180" s="278">
        <v>548.93333333333328</v>
      </c>
      <c r="I180" s="278">
        <v>553.76666666666654</v>
      </c>
      <c r="J180" s="278">
        <v>559.5333333333333</v>
      </c>
      <c r="K180" s="276">
        <v>548</v>
      </c>
      <c r="L180" s="276">
        <v>537.4</v>
      </c>
      <c r="M180" s="276">
        <v>1.4373800000000001</v>
      </c>
    </row>
    <row r="181" spans="1:13">
      <c r="A181" s="267">
        <v>171</v>
      </c>
      <c r="B181" s="276" t="s">
        <v>104</v>
      </c>
      <c r="C181" s="277">
        <v>786.7</v>
      </c>
      <c r="D181" s="278">
        <v>787.56666666666661</v>
      </c>
      <c r="E181" s="278">
        <v>779.13333333333321</v>
      </c>
      <c r="F181" s="278">
        <v>771.56666666666661</v>
      </c>
      <c r="G181" s="278">
        <v>763.13333333333321</v>
      </c>
      <c r="H181" s="278">
        <v>795.13333333333321</v>
      </c>
      <c r="I181" s="278">
        <v>803.56666666666661</v>
      </c>
      <c r="J181" s="278">
        <v>811.13333333333321</v>
      </c>
      <c r="K181" s="276">
        <v>796</v>
      </c>
      <c r="L181" s="276">
        <v>780</v>
      </c>
      <c r="M181" s="276">
        <v>15.789630000000001</v>
      </c>
    </row>
    <row r="182" spans="1:13">
      <c r="A182" s="267">
        <v>172</v>
      </c>
      <c r="B182" s="276" t="s">
        <v>247</v>
      </c>
      <c r="C182" s="277">
        <v>417.3</v>
      </c>
      <c r="D182" s="278">
        <v>418.26666666666665</v>
      </c>
      <c r="E182" s="278">
        <v>412.08333333333331</v>
      </c>
      <c r="F182" s="278">
        <v>406.86666666666667</v>
      </c>
      <c r="G182" s="278">
        <v>400.68333333333334</v>
      </c>
      <c r="H182" s="278">
        <v>423.48333333333329</v>
      </c>
      <c r="I182" s="278">
        <v>429.66666666666669</v>
      </c>
      <c r="J182" s="278">
        <v>434.88333333333327</v>
      </c>
      <c r="K182" s="276">
        <v>424.45</v>
      </c>
      <c r="L182" s="276">
        <v>413.05</v>
      </c>
      <c r="M182" s="276">
        <v>5.4178800000000003</v>
      </c>
    </row>
    <row r="183" spans="1:13">
      <c r="A183" s="267">
        <v>173</v>
      </c>
      <c r="B183" s="276" t="s">
        <v>248</v>
      </c>
      <c r="C183" s="277">
        <v>1406.65</v>
      </c>
      <c r="D183" s="278">
        <v>1391.4833333333333</v>
      </c>
      <c r="E183" s="278">
        <v>1368.9666666666667</v>
      </c>
      <c r="F183" s="278">
        <v>1331.2833333333333</v>
      </c>
      <c r="G183" s="278">
        <v>1308.7666666666667</v>
      </c>
      <c r="H183" s="278">
        <v>1429.1666666666667</v>
      </c>
      <c r="I183" s="278">
        <v>1451.6833333333336</v>
      </c>
      <c r="J183" s="278">
        <v>1489.3666666666668</v>
      </c>
      <c r="K183" s="276">
        <v>1414</v>
      </c>
      <c r="L183" s="276">
        <v>1353.8</v>
      </c>
      <c r="M183" s="276">
        <v>13.215490000000001</v>
      </c>
    </row>
    <row r="184" spans="1:13">
      <c r="A184" s="267">
        <v>174</v>
      </c>
      <c r="B184" s="276" t="s">
        <v>381</v>
      </c>
      <c r="C184" s="277">
        <v>350.35</v>
      </c>
      <c r="D184" s="278">
        <v>350.15000000000003</v>
      </c>
      <c r="E184" s="278">
        <v>346.25000000000006</v>
      </c>
      <c r="F184" s="278">
        <v>342.15000000000003</v>
      </c>
      <c r="G184" s="278">
        <v>338.25000000000006</v>
      </c>
      <c r="H184" s="278">
        <v>354.25000000000006</v>
      </c>
      <c r="I184" s="278">
        <v>358.15000000000003</v>
      </c>
      <c r="J184" s="278">
        <v>362.25000000000006</v>
      </c>
      <c r="K184" s="276">
        <v>354.05</v>
      </c>
      <c r="L184" s="276">
        <v>346.05</v>
      </c>
      <c r="M184" s="276">
        <v>5.9149200000000004</v>
      </c>
    </row>
    <row r="185" spans="1:13">
      <c r="A185" s="267">
        <v>175</v>
      </c>
      <c r="B185" s="276" t="s">
        <v>249</v>
      </c>
      <c r="C185" s="277">
        <v>323.3</v>
      </c>
      <c r="D185" s="278">
        <v>320.36666666666667</v>
      </c>
      <c r="E185" s="278">
        <v>315.03333333333336</v>
      </c>
      <c r="F185" s="278">
        <v>306.76666666666671</v>
      </c>
      <c r="G185" s="278">
        <v>301.43333333333339</v>
      </c>
      <c r="H185" s="278">
        <v>328.63333333333333</v>
      </c>
      <c r="I185" s="278">
        <v>333.96666666666658</v>
      </c>
      <c r="J185" s="278">
        <v>342.23333333333329</v>
      </c>
      <c r="K185" s="276">
        <v>325.7</v>
      </c>
      <c r="L185" s="276">
        <v>312.10000000000002</v>
      </c>
      <c r="M185" s="276">
        <v>11.32042</v>
      </c>
    </row>
    <row r="186" spans="1:13">
      <c r="A186" s="267">
        <v>176</v>
      </c>
      <c r="B186" s="276" t="s">
        <v>105</v>
      </c>
      <c r="C186" s="277">
        <v>1031.9000000000001</v>
      </c>
      <c r="D186" s="278">
        <v>1028.8</v>
      </c>
      <c r="E186" s="278">
        <v>1005.0999999999999</v>
      </c>
      <c r="F186" s="278">
        <v>978.3</v>
      </c>
      <c r="G186" s="278">
        <v>954.59999999999991</v>
      </c>
      <c r="H186" s="278">
        <v>1055.5999999999999</v>
      </c>
      <c r="I186" s="278">
        <v>1079.3000000000002</v>
      </c>
      <c r="J186" s="278">
        <v>1106.0999999999999</v>
      </c>
      <c r="K186" s="276">
        <v>1052.5</v>
      </c>
      <c r="L186" s="276">
        <v>1002</v>
      </c>
      <c r="M186" s="276">
        <v>40.590400000000002</v>
      </c>
    </row>
    <row r="187" spans="1:13">
      <c r="A187" s="267">
        <v>177</v>
      </c>
      <c r="B187" s="276" t="s">
        <v>382</v>
      </c>
      <c r="C187" s="277">
        <v>270.2</v>
      </c>
      <c r="D187" s="278">
        <v>271.7</v>
      </c>
      <c r="E187" s="278">
        <v>268</v>
      </c>
      <c r="F187" s="278">
        <v>265.8</v>
      </c>
      <c r="G187" s="278">
        <v>262.10000000000002</v>
      </c>
      <c r="H187" s="278">
        <v>273.89999999999998</v>
      </c>
      <c r="I187" s="278">
        <v>277.59999999999991</v>
      </c>
      <c r="J187" s="278">
        <v>279.79999999999995</v>
      </c>
      <c r="K187" s="276">
        <v>275.39999999999998</v>
      </c>
      <c r="L187" s="276">
        <v>269.5</v>
      </c>
      <c r="M187" s="276">
        <v>0.45756000000000002</v>
      </c>
    </row>
    <row r="188" spans="1:13">
      <c r="A188" s="267">
        <v>178</v>
      </c>
      <c r="B188" s="276" t="s">
        <v>383</v>
      </c>
      <c r="C188" s="277">
        <v>93.25</v>
      </c>
      <c r="D188" s="278">
        <v>92.883333333333326</v>
      </c>
      <c r="E188" s="278">
        <v>91.466666666666654</v>
      </c>
      <c r="F188" s="278">
        <v>89.683333333333323</v>
      </c>
      <c r="G188" s="278">
        <v>88.266666666666652</v>
      </c>
      <c r="H188" s="278">
        <v>94.666666666666657</v>
      </c>
      <c r="I188" s="278">
        <v>96.083333333333343</v>
      </c>
      <c r="J188" s="278">
        <v>97.86666666666666</v>
      </c>
      <c r="K188" s="276">
        <v>94.3</v>
      </c>
      <c r="L188" s="276">
        <v>91.1</v>
      </c>
      <c r="M188" s="276">
        <v>11.1067</v>
      </c>
    </row>
    <row r="189" spans="1:13">
      <c r="A189" s="267">
        <v>179</v>
      </c>
      <c r="B189" s="276" t="s">
        <v>384</v>
      </c>
      <c r="C189" s="277">
        <v>729.8</v>
      </c>
      <c r="D189" s="278">
        <v>724.5333333333333</v>
      </c>
      <c r="E189" s="278">
        <v>705.06666666666661</v>
      </c>
      <c r="F189" s="278">
        <v>680.33333333333326</v>
      </c>
      <c r="G189" s="278">
        <v>660.86666666666656</v>
      </c>
      <c r="H189" s="278">
        <v>749.26666666666665</v>
      </c>
      <c r="I189" s="278">
        <v>768.73333333333335</v>
      </c>
      <c r="J189" s="278">
        <v>793.4666666666667</v>
      </c>
      <c r="K189" s="276">
        <v>744</v>
      </c>
      <c r="L189" s="276">
        <v>699.8</v>
      </c>
      <c r="M189" s="276">
        <v>0.47421999999999997</v>
      </c>
    </row>
    <row r="190" spans="1:13">
      <c r="A190" s="267">
        <v>180</v>
      </c>
      <c r="B190" s="276" t="s">
        <v>385</v>
      </c>
      <c r="C190" s="277">
        <v>339.6</v>
      </c>
      <c r="D190" s="278">
        <v>340.18333333333334</v>
      </c>
      <c r="E190" s="278">
        <v>337.01666666666665</v>
      </c>
      <c r="F190" s="278">
        <v>334.43333333333334</v>
      </c>
      <c r="G190" s="278">
        <v>331.26666666666665</v>
      </c>
      <c r="H190" s="278">
        <v>342.76666666666665</v>
      </c>
      <c r="I190" s="278">
        <v>345.93333333333328</v>
      </c>
      <c r="J190" s="278">
        <v>348.51666666666665</v>
      </c>
      <c r="K190" s="276">
        <v>343.35</v>
      </c>
      <c r="L190" s="276">
        <v>337.6</v>
      </c>
      <c r="M190" s="276">
        <v>0.69655999999999996</v>
      </c>
    </row>
    <row r="191" spans="1:13">
      <c r="A191" s="267">
        <v>181</v>
      </c>
      <c r="B191" s="276" t="s">
        <v>1343</v>
      </c>
      <c r="C191" s="277">
        <v>141.35</v>
      </c>
      <c r="D191" s="278">
        <v>141.76666666666665</v>
      </c>
      <c r="E191" s="278">
        <v>139.73333333333329</v>
      </c>
      <c r="F191" s="278">
        <v>138.11666666666665</v>
      </c>
      <c r="G191" s="278">
        <v>136.08333333333329</v>
      </c>
      <c r="H191" s="278">
        <v>143.3833333333333</v>
      </c>
      <c r="I191" s="278">
        <v>145.41666666666666</v>
      </c>
      <c r="J191" s="278">
        <v>147.0333333333333</v>
      </c>
      <c r="K191" s="276">
        <v>143.80000000000001</v>
      </c>
      <c r="L191" s="276">
        <v>140.15</v>
      </c>
      <c r="M191" s="276">
        <v>3.2980299999999998</v>
      </c>
    </row>
    <row r="192" spans="1:13">
      <c r="A192" s="267">
        <v>182</v>
      </c>
      <c r="B192" s="276" t="s">
        <v>2940</v>
      </c>
      <c r="C192" s="277">
        <v>600.6</v>
      </c>
      <c r="D192" s="278">
        <v>605.01666666666665</v>
      </c>
      <c r="E192" s="278">
        <v>588.38333333333333</v>
      </c>
      <c r="F192" s="278">
        <v>576.16666666666663</v>
      </c>
      <c r="G192" s="278">
        <v>559.5333333333333</v>
      </c>
      <c r="H192" s="278">
        <v>617.23333333333335</v>
      </c>
      <c r="I192" s="278">
        <v>633.86666666666656</v>
      </c>
      <c r="J192" s="278">
        <v>646.08333333333337</v>
      </c>
      <c r="K192" s="276">
        <v>621.65</v>
      </c>
      <c r="L192" s="276">
        <v>592.79999999999995</v>
      </c>
      <c r="M192" s="276">
        <v>0.69801000000000002</v>
      </c>
    </row>
    <row r="193" spans="1:13">
      <c r="A193" s="267">
        <v>183</v>
      </c>
      <c r="B193" s="276" t="s">
        <v>386</v>
      </c>
      <c r="C193" s="277">
        <v>368.65</v>
      </c>
      <c r="D193" s="278">
        <v>368.23333333333335</v>
      </c>
      <c r="E193" s="278">
        <v>366.66666666666669</v>
      </c>
      <c r="F193" s="278">
        <v>364.68333333333334</v>
      </c>
      <c r="G193" s="278">
        <v>363.11666666666667</v>
      </c>
      <c r="H193" s="278">
        <v>370.2166666666667</v>
      </c>
      <c r="I193" s="278">
        <v>371.7833333333333</v>
      </c>
      <c r="J193" s="278">
        <v>373.76666666666671</v>
      </c>
      <c r="K193" s="276">
        <v>369.8</v>
      </c>
      <c r="L193" s="276">
        <v>366.25</v>
      </c>
      <c r="M193" s="276">
        <v>2.7929300000000001</v>
      </c>
    </row>
    <row r="194" spans="1:13">
      <c r="A194" s="267">
        <v>184</v>
      </c>
      <c r="B194" s="276" t="s">
        <v>387</v>
      </c>
      <c r="C194" s="277">
        <v>60.4</v>
      </c>
      <c r="D194" s="278">
        <v>60.033333333333339</v>
      </c>
      <c r="E194" s="278">
        <v>59.066666666666677</v>
      </c>
      <c r="F194" s="278">
        <v>57.733333333333341</v>
      </c>
      <c r="G194" s="278">
        <v>56.76666666666668</v>
      </c>
      <c r="H194" s="278">
        <v>61.366666666666674</v>
      </c>
      <c r="I194" s="278">
        <v>62.333333333333329</v>
      </c>
      <c r="J194" s="278">
        <v>63.666666666666671</v>
      </c>
      <c r="K194" s="276">
        <v>61</v>
      </c>
      <c r="L194" s="276">
        <v>58.7</v>
      </c>
      <c r="M194" s="276">
        <v>9.8600300000000001</v>
      </c>
    </row>
    <row r="195" spans="1:13">
      <c r="A195" s="267">
        <v>185</v>
      </c>
      <c r="B195" s="276" t="s">
        <v>388</v>
      </c>
      <c r="C195" s="277">
        <v>210.85</v>
      </c>
      <c r="D195" s="278">
        <v>211.48333333333335</v>
      </c>
      <c r="E195" s="278">
        <v>207.9666666666667</v>
      </c>
      <c r="F195" s="278">
        <v>205.08333333333334</v>
      </c>
      <c r="G195" s="278">
        <v>201.56666666666669</v>
      </c>
      <c r="H195" s="278">
        <v>214.3666666666667</v>
      </c>
      <c r="I195" s="278">
        <v>217.88333333333335</v>
      </c>
      <c r="J195" s="278">
        <v>220.76666666666671</v>
      </c>
      <c r="K195" s="276">
        <v>215</v>
      </c>
      <c r="L195" s="276">
        <v>208.6</v>
      </c>
      <c r="M195" s="276">
        <v>6.1780900000000001</v>
      </c>
    </row>
    <row r="196" spans="1:13">
      <c r="A196" s="267">
        <v>186</v>
      </c>
      <c r="B196" s="276" t="s">
        <v>389</v>
      </c>
      <c r="C196" s="277">
        <v>89.4</v>
      </c>
      <c r="D196" s="278">
        <v>89.233333333333348</v>
      </c>
      <c r="E196" s="278">
        <v>88.066666666666691</v>
      </c>
      <c r="F196" s="278">
        <v>86.733333333333348</v>
      </c>
      <c r="G196" s="278">
        <v>85.566666666666691</v>
      </c>
      <c r="H196" s="278">
        <v>90.566666666666691</v>
      </c>
      <c r="I196" s="278">
        <v>91.733333333333348</v>
      </c>
      <c r="J196" s="278">
        <v>93.066666666666691</v>
      </c>
      <c r="K196" s="276">
        <v>90.4</v>
      </c>
      <c r="L196" s="276">
        <v>87.9</v>
      </c>
      <c r="M196" s="276">
        <v>18.58052</v>
      </c>
    </row>
    <row r="197" spans="1:13">
      <c r="A197" s="267">
        <v>187</v>
      </c>
      <c r="B197" s="276" t="s">
        <v>390</v>
      </c>
      <c r="C197" s="277">
        <v>78.55</v>
      </c>
      <c r="D197" s="278">
        <v>79.283333333333331</v>
      </c>
      <c r="E197" s="278">
        <v>77.36666666666666</v>
      </c>
      <c r="F197" s="278">
        <v>76.183333333333323</v>
      </c>
      <c r="G197" s="278">
        <v>74.266666666666652</v>
      </c>
      <c r="H197" s="278">
        <v>80.466666666666669</v>
      </c>
      <c r="I197" s="278">
        <v>82.383333333333354</v>
      </c>
      <c r="J197" s="278">
        <v>83.566666666666677</v>
      </c>
      <c r="K197" s="276">
        <v>81.2</v>
      </c>
      <c r="L197" s="276">
        <v>78.099999999999994</v>
      </c>
      <c r="M197" s="276">
        <v>11.343780000000001</v>
      </c>
    </row>
    <row r="198" spans="1:13">
      <c r="A198" s="267">
        <v>188</v>
      </c>
      <c r="B198" s="276" t="s">
        <v>250</v>
      </c>
      <c r="C198" s="277">
        <v>208.3</v>
      </c>
      <c r="D198" s="278">
        <v>209.26666666666665</v>
      </c>
      <c r="E198" s="278">
        <v>206.5333333333333</v>
      </c>
      <c r="F198" s="278">
        <v>204.76666666666665</v>
      </c>
      <c r="G198" s="278">
        <v>202.0333333333333</v>
      </c>
      <c r="H198" s="278">
        <v>211.0333333333333</v>
      </c>
      <c r="I198" s="278">
        <v>213.76666666666665</v>
      </c>
      <c r="J198" s="278">
        <v>215.5333333333333</v>
      </c>
      <c r="K198" s="276">
        <v>212</v>
      </c>
      <c r="L198" s="276">
        <v>207.5</v>
      </c>
      <c r="M198" s="276">
        <v>7.5443699999999998</v>
      </c>
    </row>
    <row r="199" spans="1:13">
      <c r="A199" s="267">
        <v>189</v>
      </c>
      <c r="B199" s="276" t="s">
        <v>391</v>
      </c>
      <c r="C199" s="277">
        <v>714.25</v>
      </c>
      <c r="D199" s="278">
        <v>716.75</v>
      </c>
      <c r="E199" s="278">
        <v>708.5</v>
      </c>
      <c r="F199" s="278">
        <v>702.75</v>
      </c>
      <c r="G199" s="278">
        <v>694.5</v>
      </c>
      <c r="H199" s="278">
        <v>722.5</v>
      </c>
      <c r="I199" s="278">
        <v>730.75</v>
      </c>
      <c r="J199" s="278">
        <v>736.5</v>
      </c>
      <c r="K199" s="276">
        <v>725</v>
      </c>
      <c r="L199" s="276">
        <v>711</v>
      </c>
      <c r="M199" s="276">
        <v>0.14981</v>
      </c>
    </row>
    <row r="200" spans="1:13">
      <c r="A200" s="267">
        <v>190</v>
      </c>
      <c r="B200" s="276" t="s">
        <v>251</v>
      </c>
      <c r="C200" s="277">
        <v>980</v>
      </c>
      <c r="D200" s="278">
        <v>975.88333333333333</v>
      </c>
      <c r="E200" s="278">
        <v>962.76666666666665</v>
      </c>
      <c r="F200" s="278">
        <v>945.5333333333333</v>
      </c>
      <c r="G200" s="278">
        <v>932.41666666666663</v>
      </c>
      <c r="H200" s="278">
        <v>993.11666666666667</v>
      </c>
      <c r="I200" s="278">
        <v>1006.2333333333332</v>
      </c>
      <c r="J200" s="278">
        <v>1023.4666666666667</v>
      </c>
      <c r="K200" s="276">
        <v>989</v>
      </c>
      <c r="L200" s="276">
        <v>958.65</v>
      </c>
      <c r="M200" s="276">
        <v>4.1547599999999996</v>
      </c>
    </row>
    <row r="201" spans="1:13">
      <c r="A201" s="267">
        <v>191</v>
      </c>
      <c r="B201" s="276" t="s">
        <v>108</v>
      </c>
      <c r="C201" s="277">
        <v>983.85</v>
      </c>
      <c r="D201" s="278">
        <v>986.73333333333323</v>
      </c>
      <c r="E201" s="278">
        <v>976.46666666666647</v>
      </c>
      <c r="F201" s="278">
        <v>969.08333333333326</v>
      </c>
      <c r="G201" s="278">
        <v>958.81666666666649</v>
      </c>
      <c r="H201" s="278">
        <v>994.11666666666645</v>
      </c>
      <c r="I201" s="278">
        <v>1004.3833333333331</v>
      </c>
      <c r="J201" s="278">
        <v>1011.7666666666664</v>
      </c>
      <c r="K201" s="276">
        <v>997</v>
      </c>
      <c r="L201" s="276">
        <v>979.35</v>
      </c>
      <c r="M201" s="276">
        <v>63.87923</v>
      </c>
    </row>
    <row r="202" spans="1:13">
      <c r="A202" s="267">
        <v>192</v>
      </c>
      <c r="B202" s="276" t="s">
        <v>252</v>
      </c>
      <c r="C202" s="277">
        <v>3204.6</v>
      </c>
      <c r="D202" s="278">
        <v>3197.2000000000003</v>
      </c>
      <c r="E202" s="278">
        <v>3168.4000000000005</v>
      </c>
      <c r="F202" s="278">
        <v>3132.2000000000003</v>
      </c>
      <c r="G202" s="278">
        <v>3103.4000000000005</v>
      </c>
      <c r="H202" s="278">
        <v>3233.4000000000005</v>
      </c>
      <c r="I202" s="278">
        <v>3262.2000000000007</v>
      </c>
      <c r="J202" s="278">
        <v>3298.4000000000005</v>
      </c>
      <c r="K202" s="276">
        <v>3226</v>
      </c>
      <c r="L202" s="276">
        <v>3161</v>
      </c>
      <c r="M202" s="276">
        <v>2.9156200000000001</v>
      </c>
    </row>
    <row r="203" spans="1:13">
      <c r="A203" s="267">
        <v>193</v>
      </c>
      <c r="B203" s="276" t="s">
        <v>110</v>
      </c>
      <c r="C203" s="277">
        <v>1503.85</v>
      </c>
      <c r="D203" s="278">
        <v>1494.1666666666667</v>
      </c>
      <c r="E203" s="278">
        <v>1476.6833333333334</v>
      </c>
      <c r="F203" s="278">
        <v>1449.5166666666667</v>
      </c>
      <c r="G203" s="278">
        <v>1432.0333333333333</v>
      </c>
      <c r="H203" s="278">
        <v>1521.3333333333335</v>
      </c>
      <c r="I203" s="278">
        <v>1538.8166666666666</v>
      </c>
      <c r="J203" s="278">
        <v>1565.9833333333336</v>
      </c>
      <c r="K203" s="276">
        <v>1511.65</v>
      </c>
      <c r="L203" s="276">
        <v>1467</v>
      </c>
      <c r="M203" s="276">
        <v>86.801270000000002</v>
      </c>
    </row>
    <row r="204" spans="1:13">
      <c r="A204" s="267">
        <v>194</v>
      </c>
      <c r="B204" s="276" t="s">
        <v>253</v>
      </c>
      <c r="C204" s="277">
        <v>698.55</v>
      </c>
      <c r="D204" s="278">
        <v>697.93333333333339</v>
      </c>
      <c r="E204" s="278">
        <v>694.31666666666683</v>
      </c>
      <c r="F204" s="278">
        <v>690.08333333333348</v>
      </c>
      <c r="G204" s="278">
        <v>686.46666666666692</v>
      </c>
      <c r="H204" s="278">
        <v>702.16666666666674</v>
      </c>
      <c r="I204" s="278">
        <v>705.7833333333333</v>
      </c>
      <c r="J204" s="278">
        <v>710.01666666666665</v>
      </c>
      <c r="K204" s="276">
        <v>701.55</v>
      </c>
      <c r="L204" s="276">
        <v>693.7</v>
      </c>
      <c r="M204" s="276">
        <v>20.165849999999999</v>
      </c>
    </row>
    <row r="205" spans="1:13">
      <c r="A205" s="267">
        <v>195</v>
      </c>
      <c r="B205" s="276" t="s">
        <v>396</v>
      </c>
      <c r="C205" s="277">
        <v>32.799999999999997</v>
      </c>
      <c r="D205" s="278">
        <v>32.266666666666666</v>
      </c>
      <c r="E205" s="278">
        <v>31.083333333333329</v>
      </c>
      <c r="F205" s="278">
        <v>29.366666666666664</v>
      </c>
      <c r="G205" s="278">
        <v>28.183333333333326</v>
      </c>
      <c r="H205" s="278">
        <v>33.983333333333334</v>
      </c>
      <c r="I205" s="278">
        <v>35.166666666666671</v>
      </c>
      <c r="J205" s="278">
        <v>36.883333333333333</v>
      </c>
      <c r="K205" s="276">
        <v>33.450000000000003</v>
      </c>
      <c r="L205" s="276">
        <v>30.55</v>
      </c>
      <c r="M205" s="276">
        <v>273.89418999999998</v>
      </c>
    </row>
    <row r="206" spans="1:13">
      <c r="A206" s="267">
        <v>196</v>
      </c>
      <c r="B206" s="276" t="s">
        <v>392</v>
      </c>
      <c r="C206" s="277">
        <v>32.450000000000003</v>
      </c>
      <c r="D206" s="278">
        <v>32.583333333333336</v>
      </c>
      <c r="E206" s="278">
        <v>32.116666666666674</v>
      </c>
      <c r="F206" s="278">
        <v>31.783333333333339</v>
      </c>
      <c r="G206" s="278">
        <v>31.316666666666677</v>
      </c>
      <c r="H206" s="278">
        <v>32.916666666666671</v>
      </c>
      <c r="I206" s="278">
        <v>33.383333333333326</v>
      </c>
      <c r="J206" s="278">
        <v>33.716666666666669</v>
      </c>
      <c r="K206" s="276">
        <v>33.049999999999997</v>
      </c>
      <c r="L206" s="276">
        <v>32.25</v>
      </c>
      <c r="M206" s="276">
        <v>4.7291699999999999</v>
      </c>
    </row>
    <row r="207" spans="1:13">
      <c r="A207" s="267">
        <v>197</v>
      </c>
      <c r="B207" s="276" t="s">
        <v>393</v>
      </c>
      <c r="C207" s="277">
        <v>752.95</v>
      </c>
      <c r="D207" s="278">
        <v>744.98333333333323</v>
      </c>
      <c r="E207" s="278">
        <v>712.96666666666647</v>
      </c>
      <c r="F207" s="278">
        <v>672.98333333333323</v>
      </c>
      <c r="G207" s="278">
        <v>640.96666666666647</v>
      </c>
      <c r="H207" s="278">
        <v>784.96666666666647</v>
      </c>
      <c r="I207" s="278">
        <v>816.98333333333312</v>
      </c>
      <c r="J207" s="278">
        <v>856.96666666666647</v>
      </c>
      <c r="K207" s="276">
        <v>777</v>
      </c>
      <c r="L207" s="276">
        <v>705</v>
      </c>
      <c r="M207" s="276">
        <v>8.2804300000000008</v>
      </c>
    </row>
    <row r="208" spans="1:13">
      <c r="A208" s="267">
        <v>198</v>
      </c>
      <c r="B208" s="276" t="s">
        <v>106</v>
      </c>
      <c r="C208" s="277">
        <v>1019.2</v>
      </c>
      <c r="D208" s="278">
        <v>1009.1666666666666</v>
      </c>
      <c r="E208" s="278">
        <v>994.33333333333326</v>
      </c>
      <c r="F208" s="278">
        <v>969.46666666666658</v>
      </c>
      <c r="G208" s="278">
        <v>954.63333333333321</v>
      </c>
      <c r="H208" s="278">
        <v>1034.0333333333333</v>
      </c>
      <c r="I208" s="278">
        <v>1048.8666666666666</v>
      </c>
      <c r="J208" s="278">
        <v>1073.7333333333333</v>
      </c>
      <c r="K208" s="276">
        <v>1024</v>
      </c>
      <c r="L208" s="276">
        <v>984.3</v>
      </c>
      <c r="M208" s="276">
        <v>18.753599999999999</v>
      </c>
    </row>
    <row r="209" spans="1:13">
      <c r="A209" s="267">
        <v>199</v>
      </c>
      <c r="B209" s="276" t="s">
        <v>394</v>
      </c>
      <c r="C209" s="277">
        <v>218.5</v>
      </c>
      <c r="D209" s="278">
        <v>219.79999999999998</v>
      </c>
      <c r="E209" s="278">
        <v>214.69999999999996</v>
      </c>
      <c r="F209" s="278">
        <v>210.89999999999998</v>
      </c>
      <c r="G209" s="278">
        <v>205.79999999999995</v>
      </c>
      <c r="H209" s="278">
        <v>223.59999999999997</v>
      </c>
      <c r="I209" s="278">
        <v>228.7</v>
      </c>
      <c r="J209" s="278">
        <v>232.49999999999997</v>
      </c>
      <c r="K209" s="276">
        <v>224.9</v>
      </c>
      <c r="L209" s="276">
        <v>216</v>
      </c>
      <c r="M209" s="276">
        <v>1.6874899999999999</v>
      </c>
    </row>
    <row r="210" spans="1:13">
      <c r="A210" s="267">
        <v>200</v>
      </c>
      <c r="B210" s="276" t="s">
        <v>395</v>
      </c>
      <c r="C210" s="277">
        <v>299.2</v>
      </c>
      <c r="D210" s="278">
        <v>300.0333333333333</v>
      </c>
      <c r="E210" s="278">
        <v>296.21666666666658</v>
      </c>
      <c r="F210" s="278">
        <v>293.23333333333329</v>
      </c>
      <c r="G210" s="278">
        <v>289.41666666666657</v>
      </c>
      <c r="H210" s="278">
        <v>303.01666666666659</v>
      </c>
      <c r="I210" s="278">
        <v>306.83333333333331</v>
      </c>
      <c r="J210" s="278">
        <v>309.81666666666661</v>
      </c>
      <c r="K210" s="276">
        <v>303.85000000000002</v>
      </c>
      <c r="L210" s="276">
        <v>297.05</v>
      </c>
      <c r="M210" s="276">
        <v>0.71874000000000005</v>
      </c>
    </row>
    <row r="211" spans="1:13">
      <c r="A211" s="267">
        <v>201</v>
      </c>
      <c r="B211" s="276" t="s">
        <v>111</v>
      </c>
      <c r="C211" s="277">
        <v>3232.9</v>
      </c>
      <c r="D211" s="278">
        <v>3214.7166666666667</v>
      </c>
      <c r="E211" s="278">
        <v>3188.6833333333334</v>
      </c>
      <c r="F211" s="278">
        <v>3144.4666666666667</v>
      </c>
      <c r="G211" s="278">
        <v>3118.4333333333334</v>
      </c>
      <c r="H211" s="278">
        <v>3258.9333333333334</v>
      </c>
      <c r="I211" s="278">
        <v>3284.9666666666672</v>
      </c>
      <c r="J211" s="278">
        <v>3329.1833333333334</v>
      </c>
      <c r="K211" s="276">
        <v>3240.75</v>
      </c>
      <c r="L211" s="276">
        <v>3170.5</v>
      </c>
      <c r="M211" s="276">
        <v>7.7083199999999996</v>
      </c>
    </row>
    <row r="212" spans="1:13">
      <c r="A212" s="267">
        <v>202</v>
      </c>
      <c r="B212" s="276" t="s">
        <v>397</v>
      </c>
      <c r="C212" s="277">
        <v>49.35</v>
      </c>
      <c r="D212" s="278">
        <v>49.366666666666667</v>
      </c>
      <c r="E212" s="278">
        <v>48.833333333333336</v>
      </c>
      <c r="F212" s="278">
        <v>48.31666666666667</v>
      </c>
      <c r="G212" s="278">
        <v>47.783333333333339</v>
      </c>
      <c r="H212" s="278">
        <v>49.883333333333333</v>
      </c>
      <c r="I212" s="278">
        <v>50.416666666666664</v>
      </c>
      <c r="J212" s="278">
        <v>50.93333333333333</v>
      </c>
      <c r="K212" s="276">
        <v>49.9</v>
      </c>
      <c r="L212" s="276">
        <v>48.85</v>
      </c>
      <c r="M212" s="276">
        <v>26.882020000000001</v>
      </c>
    </row>
    <row r="213" spans="1:13">
      <c r="A213" s="267">
        <v>203</v>
      </c>
      <c r="B213" s="276" t="s">
        <v>114</v>
      </c>
      <c r="C213" s="277">
        <v>251.55</v>
      </c>
      <c r="D213" s="278">
        <v>249.18333333333337</v>
      </c>
      <c r="E213" s="278">
        <v>245.71666666666673</v>
      </c>
      <c r="F213" s="278">
        <v>239.88333333333335</v>
      </c>
      <c r="G213" s="278">
        <v>236.41666666666671</v>
      </c>
      <c r="H213" s="278">
        <v>255.01666666666674</v>
      </c>
      <c r="I213" s="278">
        <v>258.48333333333335</v>
      </c>
      <c r="J213" s="278">
        <v>264.31666666666672</v>
      </c>
      <c r="K213" s="276">
        <v>252.65</v>
      </c>
      <c r="L213" s="276">
        <v>243.35</v>
      </c>
      <c r="M213" s="276">
        <v>102.54337</v>
      </c>
    </row>
    <row r="214" spans="1:13">
      <c r="A214" s="267">
        <v>204</v>
      </c>
      <c r="B214" s="276" t="s">
        <v>399</v>
      </c>
      <c r="C214" s="277">
        <v>970.15</v>
      </c>
      <c r="D214" s="278">
        <v>975.19999999999993</v>
      </c>
      <c r="E214" s="278">
        <v>960.94999999999982</v>
      </c>
      <c r="F214" s="278">
        <v>951.74999999999989</v>
      </c>
      <c r="G214" s="278">
        <v>937.49999999999977</v>
      </c>
      <c r="H214" s="278">
        <v>984.39999999999986</v>
      </c>
      <c r="I214" s="278">
        <v>998.65000000000009</v>
      </c>
      <c r="J214" s="278">
        <v>1007.8499999999999</v>
      </c>
      <c r="K214" s="276">
        <v>989.45</v>
      </c>
      <c r="L214" s="276">
        <v>966</v>
      </c>
      <c r="M214" s="276">
        <v>3.6452100000000001</v>
      </c>
    </row>
    <row r="215" spans="1:13">
      <c r="A215" s="267">
        <v>205</v>
      </c>
      <c r="B215" s="276" t="s">
        <v>400</v>
      </c>
      <c r="C215" s="277">
        <v>62.85</v>
      </c>
      <c r="D215" s="278">
        <v>62.266666666666673</v>
      </c>
      <c r="E215" s="278">
        <v>61.233333333333348</v>
      </c>
      <c r="F215" s="278">
        <v>59.616666666666674</v>
      </c>
      <c r="G215" s="278">
        <v>58.58333333333335</v>
      </c>
      <c r="H215" s="278">
        <v>63.883333333333347</v>
      </c>
      <c r="I215" s="278">
        <v>64.916666666666657</v>
      </c>
      <c r="J215" s="278">
        <v>66.533333333333346</v>
      </c>
      <c r="K215" s="276">
        <v>63.3</v>
      </c>
      <c r="L215" s="276">
        <v>60.65</v>
      </c>
      <c r="M215" s="276">
        <v>18.674910000000001</v>
      </c>
    </row>
    <row r="216" spans="1:13">
      <c r="A216" s="267">
        <v>206</v>
      </c>
      <c r="B216" s="276" t="s">
        <v>115</v>
      </c>
      <c r="C216" s="277">
        <v>231.9</v>
      </c>
      <c r="D216" s="278">
        <v>232.15</v>
      </c>
      <c r="E216" s="278">
        <v>228.75</v>
      </c>
      <c r="F216" s="278">
        <v>225.6</v>
      </c>
      <c r="G216" s="278">
        <v>222.2</v>
      </c>
      <c r="H216" s="278">
        <v>235.3</v>
      </c>
      <c r="I216" s="278">
        <v>238.70000000000005</v>
      </c>
      <c r="J216" s="278">
        <v>241.85000000000002</v>
      </c>
      <c r="K216" s="276">
        <v>235.55</v>
      </c>
      <c r="L216" s="276">
        <v>229</v>
      </c>
      <c r="M216" s="276">
        <v>71.152780000000007</v>
      </c>
    </row>
    <row r="217" spans="1:13">
      <c r="A217" s="267">
        <v>207</v>
      </c>
      <c r="B217" s="276" t="s">
        <v>116</v>
      </c>
      <c r="C217" s="277">
        <v>2363.15</v>
      </c>
      <c r="D217" s="278">
        <v>2356.1666666666665</v>
      </c>
      <c r="E217" s="278">
        <v>2330.2333333333331</v>
      </c>
      <c r="F217" s="278">
        <v>2297.3166666666666</v>
      </c>
      <c r="G217" s="278">
        <v>2271.3833333333332</v>
      </c>
      <c r="H217" s="278">
        <v>2389.083333333333</v>
      </c>
      <c r="I217" s="278">
        <v>2415.0166666666664</v>
      </c>
      <c r="J217" s="278">
        <v>2447.9333333333329</v>
      </c>
      <c r="K217" s="276">
        <v>2382.1</v>
      </c>
      <c r="L217" s="276">
        <v>2323.25</v>
      </c>
      <c r="M217" s="276">
        <v>14.95269</v>
      </c>
    </row>
    <row r="218" spans="1:13">
      <c r="A218" s="267">
        <v>208</v>
      </c>
      <c r="B218" s="276" t="s">
        <v>254</v>
      </c>
      <c r="C218" s="277">
        <v>298.8</v>
      </c>
      <c r="D218" s="278">
        <v>291.26666666666671</v>
      </c>
      <c r="E218" s="278">
        <v>276.13333333333344</v>
      </c>
      <c r="F218" s="278">
        <v>253.46666666666675</v>
      </c>
      <c r="G218" s="278">
        <v>238.33333333333348</v>
      </c>
      <c r="H218" s="278">
        <v>313.93333333333339</v>
      </c>
      <c r="I218" s="278">
        <v>329.06666666666672</v>
      </c>
      <c r="J218" s="278">
        <v>351.73333333333335</v>
      </c>
      <c r="K218" s="276">
        <v>306.39999999999998</v>
      </c>
      <c r="L218" s="276">
        <v>268.60000000000002</v>
      </c>
      <c r="M218" s="276">
        <v>45.29372</v>
      </c>
    </row>
    <row r="219" spans="1:13">
      <c r="A219" s="267">
        <v>209</v>
      </c>
      <c r="B219" s="276" t="s">
        <v>401</v>
      </c>
      <c r="C219" s="277">
        <v>39687.699999999997</v>
      </c>
      <c r="D219" s="278">
        <v>39604.73333333333</v>
      </c>
      <c r="E219" s="278">
        <v>39093.96666666666</v>
      </c>
      <c r="F219" s="278">
        <v>38500.23333333333</v>
      </c>
      <c r="G219" s="278">
        <v>37989.46666666666</v>
      </c>
      <c r="H219" s="278">
        <v>40198.46666666666</v>
      </c>
      <c r="I219" s="278">
        <v>40709.233333333337</v>
      </c>
      <c r="J219" s="278">
        <v>41302.96666666666</v>
      </c>
      <c r="K219" s="276">
        <v>40115.5</v>
      </c>
      <c r="L219" s="276">
        <v>39011</v>
      </c>
      <c r="M219" s="276">
        <v>5.1749999999999997E-2</v>
      </c>
    </row>
    <row r="220" spans="1:13">
      <c r="A220" s="267">
        <v>210</v>
      </c>
      <c r="B220" s="276" t="s">
        <v>255</v>
      </c>
      <c r="C220" s="277">
        <v>44.3</v>
      </c>
      <c r="D220" s="278">
        <v>44.300000000000004</v>
      </c>
      <c r="E220" s="278">
        <v>43.350000000000009</v>
      </c>
      <c r="F220" s="278">
        <v>42.400000000000006</v>
      </c>
      <c r="G220" s="278">
        <v>41.45000000000001</v>
      </c>
      <c r="H220" s="278">
        <v>45.250000000000007</v>
      </c>
      <c r="I220" s="278">
        <v>46.20000000000001</v>
      </c>
      <c r="J220" s="278">
        <v>47.150000000000006</v>
      </c>
      <c r="K220" s="276">
        <v>45.25</v>
      </c>
      <c r="L220" s="276">
        <v>43.35</v>
      </c>
      <c r="M220" s="276">
        <v>26.66075</v>
      </c>
    </row>
    <row r="221" spans="1:13">
      <c r="A221" s="267">
        <v>211</v>
      </c>
      <c r="B221" s="276" t="s">
        <v>109</v>
      </c>
      <c r="C221" s="277">
        <v>2656.95</v>
      </c>
      <c r="D221" s="278">
        <v>2637.5833333333335</v>
      </c>
      <c r="E221" s="278">
        <v>2594.3666666666668</v>
      </c>
      <c r="F221" s="278">
        <v>2531.7833333333333</v>
      </c>
      <c r="G221" s="278">
        <v>2488.5666666666666</v>
      </c>
      <c r="H221" s="278">
        <v>2700.166666666667</v>
      </c>
      <c r="I221" s="278">
        <v>2743.3833333333332</v>
      </c>
      <c r="J221" s="278">
        <v>2805.9666666666672</v>
      </c>
      <c r="K221" s="276">
        <v>2680.8</v>
      </c>
      <c r="L221" s="276">
        <v>2575</v>
      </c>
      <c r="M221" s="276">
        <v>35.69359</v>
      </c>
    </row>
    <row r="222" spans="1:13">
      <c r="A222" s="267">
        <v>212</v>
      </c>
      <c r="B222" s="276" t="s">
        <v>3761</v>
      </c>
      <c r="C222" s="277">
        <v>306.89999999999998</v>
      </c>
      <c r="D222" s="278">
        <v>306.28333333333336</v>
      </c>
      <c r="E222" s="278">
        <v>302.7166666666667</v>
      </c>
      <c r="F222" s="278">
        <v>298.53333333333336</v>
      </c>
      <c r="G222" s="278">
        <v>294.9666666666667</v>
      </c>
      <c r="H222" s="278">
        <v>310.4666666666667</v>
      </c>
      <c r="I222" s="278">
        <v>314.03333333333342</v>
      </c>
      <c r="J222" s="278">
        <v>318.2166666666667</v>
      </c>
      <c r="K222" s="276">
        <v>309.85000000000002</v>
      </c>
      <c r="L222" s="276">
        <v>302.10000000000002</v>
      </c>
      <c r="M222" s="276">
        <v>0.42355999999999999</v>
      </c>
    </row>
    <row r="223" spans="1:13">
      <c r="A223" s="267">
        <v>213</v>
      </c>
      <c r="B223" s="276" t="s">
        <v>118</v>
      </c>
      <c r="C223" s="277">
        <v>546.45000000000005</v>
      </c>
      <c r="D223" s="278">
        <v>542.69999999999993</v>
      </c>
      <c r="E223" s="278">
        <v>537.64999999999986</v>
      </c>
      <c r="F223" s="278">
        <v>528.84999999999991</v>
      </c>
      <c r="G223" s="278">
        <v>523.79999999999984</v>
      </c>
      <c r="H223" s="278">
        <v>551.49999999999989</v>
      </c>
      <c r="I223" s="278">
        <v>556.54999999999984</v>
      </c>
      <c r="J223" s="278">
        <v>565.34999999999991</v>
      </c>
      <c r="K223" s="276">
        <v>547.75</v>
      </c>
      <c r="L223" s="276">
        <v>533.9</v>
      </c>
      <c r="M223" s="276">
        <v>205.75358</v>
      </c>
    </row>
    <row r="224" spans="1:13">
      <c r="A224" s="267">
        <v>214</v>
      </c>
      <c r="B224" s="276" t="s">
        <v>256</v>
      </c>
      <c r="C224" s="277">
        <v>1510</v>
      </c>
      <c r="D224" s="278">
        <v>1525.5833333333333</v>
      </c>
      <c r="E224" s="278">
        <v>1491.2666666666664</v>
      </c>
      <c r="F224" s="278">
        <v>1472.5333333333331</v>
      </c>
      <c r="G224" s="278">
        <v>1438.2166666666662</v>
      </c>
      <c r="H224" s="278">
        <v>1544.3166666666666</v>
      </c>
      <c r="I224" s="278">
        <v>1578.6333333333337</v>
      </c>
      <c r="J224" s="278">
        <v>1597.3666666666668</v>
      </c>
      <c r="K224" s="276">
        <v>1559.9</v>
      </c>
      <c r="L224" s="276">
        <v>1506.85</v>
      </c>
      <c r="M224" s="276">
        <v>6.9351000000000003</v>
      </c>
    </row>
    <row r="225" spans="1:13">
      <c r="A225" s="267">
        <v>215</v>
      </c>
      <c r="B225" s="276" t="s">
        <v>119</v>
      </c>
      <c r="C225" s="277">
        <v>515.54999999999995</v>
      </c>
      <c r="D225" s="278">
        <v>514.35</v>
      </c>
      <c r="E225" s="278">
        <v>510.20000000000005</v>
      </c>
      <c r="F225" s="278">
        <v>504.85</v>
      </c>
      <c r="G225" s="278">
        <v>500.70000000000005</v>
      </c>
      <c r="H225" s="278">
        <v>519.70000000000005</v>
      </c>
      <c r="I225" s="278">
        <v>523.84999999999991</v>
      </c>
      <c r="J225" s="278">
        <v>529.20000000000005</v>
      </c>
      <c r="K225" s="276">
        <v>518.5</v>
      </c>
      <c r="L225" s="276">
        <v>509</v>
      </c>
      <c r="M225" s="276">
        <v>19.482749999999999</v>
      </c>
    </row>
    <row r="226" spans="1:13">
      <c r="A226" s="267">
        <v>216</v>
      </c>
      <c r="B226" s="276" t="s">
        <v>402</v>
      </c>
      <c r="C226" s="277">
        <v>434.45</v>
      </c>
      <c r="D226" s="278">
        <v>432.29999999999995</v>
      </c>
      <c r="E226" s="278">
        <v>427.94999999999993</v>
      </c>
      <c r="F226" s="278">
        <v>421.45</v>
      </c>
      <c r="G226" s="278">
        <v>417.09999999999997</v>
      </c>
      <c r="H226" s="278">
        <v>438.7999999999999</v>
      </c>
      <c r="I226" s="278">
        <v>443.14999999999992</v>
      </c>
      <c r="J226" s="278">
        <v>449.64999999999986</v>
      </c>
      <c r="K226" s="276">
        <v>436.65</v>
      </c>
      <c r="L226" s="276">
        <v>425.8</v>
      </c>
      <c r="M226" s="276">
        <v>7.7824999999999998</v>
      </c>
    </row>
    <row r="227" spans="1:13">
      <c r="A227" s="267">
        <v>217</v>
      </c>
      <c r="B227" s="276" t="s">
        <v>403</v>
      </c>
      <c r="C227" s="277">
        <v>2818.25</v>
      </c>
      <c r="D227" s="278">
        <v>2825.0166666666664</v>
      </c>
      <c r="E227" s="278">
        <v>2800.1333333333328</v>
      </c>
      <c r="F227" s="278">
        <v>2782.0166666666664</v>
      </c>
      <c r="G227" s="278">
        <v>2757.1333333333328</v>
      </c>
      <c r="H227" s="278">
        <v>2843.1333333333328</v>
      </c>
      <c r="I227" s="278">
        <v>2868.016666666666</v>
      </c>
      <c r="J227" s="278">
        <v>2886.1333333333328</v>
      </c>
      <c r="K227" s="276">
        <v>2849.9</v>
      </c>
      <c r="L227" s="276">
        <v>2806.9</v>
      </c>
      <c r="M227" s="276">
        <v>2.7289999999999998E-2</v>
      </c>
    </row>
    <row r="228" spans="1:13">
      <c r="A228" s="267">
        <v>218</v>
      </c>
      <c r="B228" s="276" t="s">
        <v>257</v>
      </c>
      <c r="C228" s="277">
        <v>29.25</v>
      </c>
      <c r="D228" s="278">
        <v>29.566666666666663</v>
      </c>
      <c r="E228" s="278">
        <v>28.833333333333325</v>
      </c>
      <c r="F228" s="278">
        <v>28.416666666666661</v>
      </c>
      <c r="G228" s="278">
        <v>27.683333333333323</v>
      </c>
      <c r="H228" s="278">
        <v>29.983333333333327</v>
      </c>
      <c r="I228" s="278">
        <v>30.716666666666661</v>
      </c>
      <c r="J228" s="278">
        <v>31.133333333333329</v>
      </c>
      <c r="K228" s="276">
        <v>30.3</v>
      </c>
      <c r="L228" s="276">
        <v>29.15</v>
      </c>
      <c r="M228" s="276">
        <v>129.47533000000001</v>
      </c>
    </row>
    <row r="229" spans="1:13">
      <c r="A229" s="267">
        <v>219</v>
      </c>
      <c r="B229" s="276" t="s">
        <v>121</v>
      </c>
      <c r="C229" s="277">
        <v>50.15</v>
      </c>
      <c r="D229" s="278">
        <v>49.316666666666663</v>
      </c>
      <c r="E229" s="278">
        <v>47.933333333333323</v>
      </c>
      <c r="F229" s="278">
        <v>45.716666666666661</v>
      </c>
      <c r="G229" s="278">
        <v>44.333333333333321</v>
      </c>
      <c r="H229" s="278">
        <v>51.533333333333324</v>
      </c>
      <c r="I229" s="278">
        <v>52.916666666666664</v>
      </c>
      <c r="J229" s="278">
        <v>55.133333333333326</v>
      </c>
      <c r="K229" s="276">
        <v>50.7</v>
      </c>
      <c r="L229" s="276">
        <v>47.1</v>
      </c>
      <c r="M229" s="276">
        <v>720.82669999999996</v>
      </c>
    </row>
    <row r="230" spans="1:13">
      <c r="A230" s="267">
        <v>220</v>
      </c>
      <c r="B230" s="276" t="s">
        <v>404</v>
      </c>
      <c r="C230" s="277">
        <v>45.25</v>
      </c>
      <c r="D230" s="278">
        <v>44.816666666666663</v>
      </c>
      <c r="E230" s="278">
        <v>43.933333333333323</v>
      </c>
      <c r="F230" s="278">
        <v>42.61666666666666</v>
      </c>
      <c r="G230" s="278">
        <v>41.73333333333332</v>
      </c>
      <c r="H230" s="278">
        <v>46.133333333333326</v>
      </c>
      <c r="I230" s="278">
        <v>47.016666666666666</v>
      </c>
      <c r="J230" s="278">
        <v>48.333333333333329</v>
      </c>
      <c r="K230" s="276">
        <v>45.7</v>
      </c>
      <c r="L230" s="276">
        <v>43.5</v>
      </c>
      <c r="M230" s="276">
        <v>201.68566999999999</v>
      </c>
    </row>
    <row r="231" spans="1:13">
      <c r="A231" s="267">
        <v>221</v>
      </c>
      <c r="B231" s="276" t="s">
        <v>405</v>
      </c>
      <c r="C231" s="277">
        <v>1352.4</v>
      </c>
      <c r="D231" s="278">
        <v>1339.1333333333334</v>
      </c>
      <c r="E231" s="278">
        <v>1313.2666666666669</v>
      </c>
      <c r="F231" s="278">
        <v>1274.1333333333334</v>
      </c>
      <c r="G231" s="278">
        <v>1248.2666666666669</v>
      </c>
      <c r="H231" s="278">
        <v>1378.2666666666669</v>
      </c>
      <c r="I231" s="278">
        <v>1404.1333333333332</v>
      </c>
      <c r="J231" s="278">
        <v>1443.2666666666669</v>
      </c>
      <c r="K231" s="276">
        <v>1365</v>
      </c>
      <c r="L231" s="276">
        <v>1300</v>
      </c>
      <c r="M231" s="276">
        <v>0.44222</v>
      </c>
    </row>
    <row r="232" spans="1:13">
      <c r="A232" s="267">
        <v>222</v>
      </c>
      <c r="B232" s="276" t="s">
        <v>407</v>
      </c>
      <c r="C232" s="277">
        <v>115.5</v>
      </c>
      <c r="D232" s="278">
        <v>114.43333333333334</v>
      </c>
      <c r="E232" s="278">
        <v>112.61666666666667</v>
      </c>
      <c r="F232" s="278">
        <v>109.73333333333333</v>
      </c>
      <c r="G232" s="278">
        <v>107.91666666666667</v>
      </c>
      <c r="H232" s="278">
        <v>117.31666666666668</v>
      </c>
      <c r="I232" s="278">
        <v>119.13333333333334</v>
      </c>
      <c r="J232" s="278">
        <v>122.01666666666668</v>
      </c>
      <c r="K232" s="276">
        <v>116.25</v>
      </c>
      <c r="L232" s="276">
        <v>111.55</v>
      </c>
      <c r="M232" s="276">
        <v>5.59063</v>
      </c>
    </row>
    <row r="233" spans="1:13">
      <c r="A233" s="267">
        <v>223</v>
      </c>
      <c r="B233" s="276" t="s">
        <v>1603</v>
      </c>
      <c r="C233" s="277">
        <v>1058.2</v>
      </c>
      <c r="D233" s="278">
        <v>1062.1666666666667</v>
      </c>
      <c r="E233" s="278">
        <v>1050.3333333333335</v>
      </c>
      <c r="F233" s="278">
        <v>1042.4666666666667</v>
      </c>
      <c r="G233" s="278">
        <v>1030.6333333333334</v>
      </c>
      <c r="H233" s="278">
        <v>1070.0333333333335</v>
      </c>
      <c r="I233" s="278">
        <v>1081.866666666667</v>
      </c>
      <c r="J233" s="278">
        <v>1089.7333333333336</v>
      </c>
      <c r="K233" s="276">
        <v>1074</v>
      </c>
      <c r="L233" s="276">
        <v>1054.3</v>
      </c>
      <c r="M233" s="276">
        <v>1.7320599999999999</v>
      </c>
    </row>
    <row r="234" spans="1:13">
      <c r="A234" s="267">
        <v>224</v>
      </c>
      <c r="B234" s="276" t="s">
        <v>1661</v>
      </c>
      <c r="C234" s="277">
        <v>710.3</v>
      </c>
      <c r="D234" s="278">
        <v>712.44999999999993</v>
      </c>
      <c r="E234" s="278">
        <v>703.89999999999986</v>
      </c>
      <c r="F234" s="278">
        <v>697.49999999999989</v>
      </c>
      <c r="G234" s="278">
        <v>688.94999999999982</v>
      </c>
      <c r="H234" s="278">
        <v>718.84999999999991</v>
      </c>
      <c r="I234" s="278">
        <v>727.39999999999986</v>
      </c>
      <c r="J234" s="278">
        <v>733.8</v>
      </c>
      <c r="K234" s="276">
        <v>721</v>
      </c>
      <c r="L234" s="276">
        <v>706.05</v>
      </c>
      <c r="M234" s="276">
        <v>1.43842</v>
      </c>
    </row>
    <row r="235" spans="1:13">
      <c r="A235" s="267">
        <v>225</v>
      </c>
      <c r="B235" s="276" t="s">
        <v>408</v>
      </c>
      <c r="C235" s="277">
        <v>115.65</v>
      </c>
      <c r="D235" s="278">
        <v>116.01666666666667</v>
      </c>
      <c r="E235" s="278">
        <v>114.03333333333333</v>
      </c>
      <c r="F235" s="278">
        <v>112.41666666666667</v>
      </c>
      <c r="G235" s="278">
        <v>110.43333333333334</v>
      </c>
      <c r="H235" s="278">
        <v>117.63333333333333</v>
      </c>
      <c r="I235" s="278">
        <v>119.61666666666665</v>
      </c>
      <c r="J235" s="278">
        <v>121.23333333333332</v>
      </c>
      <c r="K235" s="276">
        <v>118</v>
      </c>
      <c r="L235" s="276">
        <v>114.4</v>
      </c>
      <c r="M235" s="276">
        <v>10.892340000000001</v>
      </c>
    </row>
    <row r="236" spans="1:13">
      <c r="A236" s="267">
        <v>226</v>
      </c>
      <c r="B236" s="276" t="s">
        <v>409</v>
      </c>
      <c r="C236" s="277">
        <v>89.15</v>
      </c>
      <c r="D236" s="278">
        <v>89.416666666666671</v>
      </c>
      <c r="E236" s="278">
        <v>88.533333333333346</v>
      </c>
      <c r="F236" s="278">
        <v>87.916666666666671</v>
      </c>
      <c r="G236" s="278">
        <v>87.033333333333346</v>
      </c>
      <c r="H236" s="278">
        <v>90.033333333333346</v>
      </c>
      <c r="I236" s="278">
        <v>90.916666666666671</v>
      </c>
      <c r="J236" s="278">
        <v>91.533333333333346</v>
      </c>
      <c r="K236" s="276">
        <v>90.3</v>
      </c>
      <c r="L236" s="276">
        <v>88.8</v>
      </c>
      <c r="M236" s="276">
        <v>4.7056199999999997</v>
      </c>
    </row>
    <row r="237" spans="1:13">
      <c r="A237" s="267">
        <v>227</v>
      </c>
      <c r="B237" s="276" t="s">
        <v>128</v>
      </c>
      <c r="C237" s="277">
        <v>218.85</v>
      </c>
      <c r="D237" s="278">
        <v>219.35</v>
      </c>
      <c r="E237" s="278">
        <v>217</v>
      </c>
      <c r="F237" s="278">
        <v>215.15</v>
      </c>
      <c r="G237" s="278">
        <v>212.8</v>
      </c>
      <c r="H237" s="278">
        <v>221.2</v>
      </c>
      <c r="I237" s="278">
        <v>223.54999999999995</v>
      </c>
      <c r="J237" s="278">
        <v>225.39999999999998</v>
      </c>
      <c r="K237" s="276">
        <v>221.7</v>
      </c>
      <c r="L237" s="276">
        <v>217.5</v>
      </c>
      <c r="M237" s="276">
        <v>317.85088999999999</v>
      </c>
    </row>
    <row r="238" spans="1:13">
      <c r="A238" s="267">
        <v>228</v>
      </c>
      <c r="B238" s="276" t="s">
        <v>411</v>
      </c>
      <c r="C238" s="277">
        <v>128.25</v>
      </c>
      <c r="D238" s="278">
        <v>128.43333333333331</v>
      </c>
      <c r="E238" s="278">
        <v>126.46666666666661</v>
      </c>
      <c r="F238" s="278">
        <v>124.68333333333331</v>
      </c>
      <c r="G238" s="278">
        <v>122.71666666666661</v>
      </c>
      <c r="H238" s="278">
        <v>130.21666666666661</v>
      </c>
      <c r="I238" s="278">
        <v>132.18333333333331</v>
      </c>
      <c r="J238" s="278">
        <v>133.96666666666661</v>
      </c>
      <c r="K238" s="276">
        <v>130.4</v>
      </c>
      <c r="L238" s="276">
        <v>126.65</v>
      </c>
      <c r="M238" s="276">
        <v>5.8986999999999998</v>
      </c>
    </row>
    <row r="239" spans="1:13">
      <c r="A239" s="267">
        <v>229</v>
      </c>
      <c r="B239" s="276" t="s">
        <v>412</v>
      </c>
      <c r="C239" s="277">
        <v>168.6</v>
      </c>
      <c r="D239" s="278">
        <v>168.35</v>
      </c>
      <c r="E239" s="278">
        <v>163.35</v>
      </c>
      <c r="F239" s="278">
        <v>158.1</v>
      </c>
      <c r="G239" s="278">
        <v>153.1</v>
      </c>
      <c r="H239" s="278">
        <v>173.6</v>
      </c>
      <c r="I239" s="278">
        <v>178.6</v>
      </c>
      <c r="J239" s="278">
        <v>183.85</v>
      </c>
      <c r="K239" s="276">
        <v>173.35</v>
      </c>
      <c r="L239" s="276">
        <v>163.1</v>
      </c>
      <c r="M239" s="276">
        <v>56.371229999999997</v>
      </c>
    </row>
    <row r="240" spans="1:13">
      <c r="A240" s="267">
        <v>230</v>
      </c>
      <c r="B240" s="276" t="s">
        <v>117</v>
      </c>
      <c r="C240" s="277">
        <v>230</v>
      </c>
      <c r="D240" s="278">
        <v>226.1</v>
      </c>
      <c r="E240" s="278">
        <v>220.95</v>
      </c>
      <c r="F240" s="278">
        <v>211.9</v>
      </c>
      <c r="G240" s="278">
        <v>206.75</v>
      </c>
      <c r="H240" s="278">
        <v>235.14999999999998</v>
      </c>
      <c r="I240" s="278">
        <v>240.3</v>
      </c>
      <c r="J240" s="278">
        <v>249.34999999999997</v>
      </c>
      <c r="K240" s="276">
        <v>231.25</v>
      </c>
      <c r="L240" s="276">
        <v>217.05</v>
      </c>
      <c r="M240" s="276">
        <v>199.96120999999999</v>
      </c>
    </row>
    <row r="241" spans="1:13">
      <c r="A241" s="267">
        <v>231</v>
      </c>
      <c r="B241" s="276" t="s">
        <v>415</v>
      </c>
      <c r="C241" s="277">
        <v>87.15</v>
      </c>
      <c r="D241" s="278">
        <v>85.350000000000009</v>
      </c>
      <c r="E241" s="278">
        <v>82.800000000000011</v>
      </c>
      <c r="F241" s="278">
        <v>78.45</v>
      </c>
      <c r="G241" s="278">
        <v>75.900000000000006</v>
      </c>
      <c r="H241" s="278">
        <v>89.700000000000017</v>
      </c>
      <c r="I241" s="278">
        <v>92.25</v>
      </c>
      <c r="J241" s="278">
        <v>96.600000000000023</v>
      </c>
      <c r="K241" s="276">
        <v>87.9</v>
      </c>
      <c r="L241" s="276">
        <v>81</v>
      </c>
      <c r="M241" s="276">
        <v>240.75941</v>
      </c>
    </row>
    <row r="242" spans="1:13">
      <c r="A242" s="267">
        <v>232</v>
      </c>
      <c r="B242" s="276" t="s">
        <v>1615</v>
      </c>
      <c r="C242" s="277">
        <v>7404.6</v>
      </c>
      <c r="D242" s="278">
        <v>7502.1333333333341</v>
      </c>
      <c r="E242" s="278">
        <v>7279.4166666666679</v>
      </c>
      <c r="F242" s="278">
        <v>7154.2333333333336</v>
      </c>
      <c r="G242" s="278">
        <v>6931.5166666666673</v>
      </c>
      <c r="H242" s="278">
        <v>7627.3166666666684</v>
      </c>
      <c r="I242" s="278">
        <v>7850.0333333333338</v>
      </c>
      <c r="J242" s="278">
        <v>7975.216666666669</v>
      </c>
      <c r="K242" s="276">
        <v>7724.85</v>
      </c>
      <c r="L242" s="276">
        <v>7376.95</v>
      </c>
      <c r="M242" s="276">
        <v>2.6790099999999999</v>
      </c>
    </row>
    <row r="243" spans="1:13">
      <c r="A243" s="267">
        <v>233</v>
      </c>
      <c r="B243" s="276" t="s">
        <v>259</v>
      </c>
      <c r="C243" s="277">
        <v>95.4</v>
      </c>
      <c r="D243" s="278">
        <v>94.800000000000011</v>
      </c>
      <c r="E243" s="278">
        <v>91.90000000000002</v>
      </c>
      <c r="F243" s="278">
        <v>88.4</v>
      </c>
      <c r="G243" s="278">
        <v>85.500000000000014</v>
      </c>
      <c r="H243" s="278">
        <v>98.300000000000026</v>
      </c>
      <c r="I243" s="278">
        <v>101.2</v>
      </c>
      <c r="J243" s="278">
        <v>104.70000000000003</v>
      </c>
      <c r="K243" s="276">
        <v>97.7</v>
      </c>
      <c r="L243" s="276">
        <v>91.3</v>
      </c>
      <c r="M243" s="276">
        <v>61.4617</v>
      </c>
    </row>
    <row r="244" spans="1:13">
      <c r="A244" s="267">
        <v>234</v>
      </c>
      <c r="B244" s="276" t="s">
        <v>416</v>
      </c>
      <c r="C244" s="277">
        <v>243.25</v>
      </c>
      <c r="D244" s="278">
        <v>240.95000000000002</v>
      </c>
      <c r="E244" s="278">
        <v>237.40000000000003</v>
      </c>
      <c r="F244" s="278">
        <v>231.55</v>
      </c>
      <c r="G244" s="278">
        <v>228.00000000000003</v>
      </c>
      <c r="H244" s="278">
        <v>246.80000000000004</v>
      </c>
      <c r="I244" s="278">
        <v>250.35000000000005</v>
      </c>
      <c r="J244" s="278">
        <v>256.20000000000005</v>
      </c>
      <c r="K244" s="276">
        <v>244.5</v>
      </c>
      <c r="L244" s="276">
        <v>235.1</v>
      </c>
      <c r="M244" s="276">
        <v>10.250870000000001</v>
      </c>
    </row>
    <row r="245" spans="1:13">
      <c r="A245" s="267">
        <v>235</v>
      </c>
      <c r="B245" s="276" t="s">
        <v>260</v>
      </c>
      <c r="C245" s="277">
        <v>124.05</v>
      </c>
      <c r="D245" s="278">
        <v>125.21666666666665</v>
      </c>
      <c r="E245" s="278">
        <v>121.83333333333331</v>
      </c>
      <c r="F245" s="278">
        <v>119.61666666666666</v>
      </c>
      <c r="G245" s="278">
        <v>116.23333333333332</v>
      </c>
      <c r="H245" s="278">
        <v>127.43333333333331</v>
      </c>
      <c r="I245" s="278">
        <v>130.81666666666666</v>
      </c>
      <c r="J245" s="278">
        <v>133.0333333333333</v>
      </c>
      <c r="K245" s="276">
        <v>128.6</v>
      </c>
      <c r="L245" s="276">
        <v>123</v>
      </c>
      <c r="M245" s="276">
        <v>15.65671</v>
      </c>
    </row>
    <row r="246" spans="1:13">
      <c r="A246" s="267">
        <v>236</v>
      </c>
      <c r="B246" s="276" t="s">
        <v>127</v>
      </c>
      <c r="C246" s="277">
        <v>98.55</v>
      </c>
      <c r="D246" s="278">
        <v>98.95</v>
      </c>
      <c r="E246" s="278">
        <v>97.600000000000009</v>
      </c>
      <c r="F246" s="278">
        <v>96.65</v>
      </c>
      <c r="G246" s="278">
        <v>95.300000000000011</v>
      </c>
      <c r="H246" s="278">
        <v>99.9</v>
      </c>
      <c r="I246" s="278">
        <v>101.25</v>
      </c>
      <c r="J246" s="278">
        <v>102.2</v>
      </c>
      <c r="K246" s="276">
        <v>100.3</v>
      </c>
      <c r="L246" s="276">
        <v>98</v>
      </c>
      <c r="M246" s="276">
        <v>244.15735000000001</v>
      </c>
    </row>
    <row r="247" spans="1:13">
      <c r="A247" s="267">
        <v>237</v>
      </c>
      <c r="B247" s="276" t="s">
        <v>417</v>
      </c>
      <c r="C247" s="277">
        <v>11.05</v>
      </c>
      <c r="D247" s="278">
        <v>11.083333333333334</v>
      </c>
      <c r="E247" s="278">
        <v>10.966666666666669</v>
      </c>
      <c r="F247" s="278">
        <v>10.883333333333335</v>
      </c>
      <c r="G247" s="278">
        <v>10.766666666666669</v>
      </c>
      <c r="H247" s="278">
        <v>11.166666666666668</v>
      </c>
      <c r="I247" s="278">
        <v>11.283333333333331</v>
      </c>
      <c r="J247" s="278">
        <v>11.366666666666667</v>
      </c>
      <c r="K247" s="276">
        <v>11.2</v>
      </c>
      <c r="L247" s="276">
        <v>11</v>
      </c>
      <c r="M247" s="276">
        <v>21.921209999999999</v>
      </c>
    </row>
    <row r="248" spans="1:13">
      <c r="A248" s="267">
        <v>238</v>
      </c>
      <c r="B248" s="276" t="s">
        <v>2931</v>
      </c>
      <c r="C248" s="277">
        <v>1443.5</v>
      </c>
      <c r="D248" s="278">
        <v>1441.3833333333332</v>
      </c>
      <c r="E248" s="278">
        <v>1434.9166666666665</v>
      </c>
      <c r="F248" s="278">
        <v>1426.3333333333333</v>
      </c>
      <c r="G248" s="278">
        <v>1419.8666666666666</v>
      </c>
      <c r="H248" s="278">
        <v>1449.9666666666665</v>
      </c>
      <c r="I248" s="278">
        <v>1456.4333333333332</v>
      </c>
      <c r="J248" s="278">
        <v>1465.0166666666664</v>
      </c>
      <c r="K248" s="276">
        <v>1447.85</v>
      </c>
      <c r="L248" s="276">
        <v>1432.8</v>
      </c>
      <c r="M248" s="276">
        <v>5.7750000000000004</v>
      </c>
    </row>
    <row r="249" spans="1:13">
      <c r="A249" s="267">
        <v>239</v>
      </c>
      <c r="B249" s="276" t="s">
        <v>1622</v>
      </c>
      <c r="C249" s="277">
        <v>326.14999999999998</v>
      </c>
      <c r="D249" s="278">
        <v>324.38333333333338</v>
      </c>
      <c r="E249" s="278">
        <v>312.96666666666675</v>
      </c>
      <c r="F249" s="278">
        <v>299.78333333333336</v>
      </c>
      <c r="G249" s="278">
        <v>288.36666666666673</v>
      </c>
      <c r="H249" s="278">
        <v>337.56666666666678</v>
      </c>
      <c r="I249" s="278">
        <v>348.98333333333341</v>
      </c>
      <c r="J249" s="278">
        <v>362.1666666666668</v>
      </c>
      <c r="K249" s="276">
        <v>335.8</v>
      </c>
      <c r="L249" s="276">
        <v>311.2</v>
      </c>
      <c r="M249" s="276">
        <v>4.2103700000000002</v>
      </c>
    </row>
    <row r="250" spans="1:13">
      <c r="A250" s="267">
        <v>240</v>
      </c>
      <c r="B250" s="276" t="s">
        <v>122</v>
      </c>
      <c r="C250" s="277">
        <v>557.54999999999995</v>
      </c>
      <c r="D250" s="278">
        <v>551.69999999999993</v>
      </c>
      <c r="E250" s="278">
        <v>544.44999999999982</v>
      </c>
      <c r="F250" s="278">
        <v>531.34999999999991</v>
      </c>
      <c r="G250" s="278">
        <v>524.0999999999998</v>
      </c>
      <c r="H250" s="278">
        <v>564.79999999999984</v>
      </c>
      <c r="I250" s="278">
        <v>572.05000000000007</v>
      </c>
      <c r="J250" s="278">
        <v>585.14999999999986</v>
      </c>
      <c r="K250" s="276">
        <v>558.95000000000005</v>
      </c>
      <c r="L250" s="276">
        <v>538.6</v>
      </c>
      <c r="M250" s="276">
        <v>21.666450000000001</v>
      </c>
    </row>
    <row r="251" spans="1:13">
      <c r="A251" s="267">
        <v>241</v>
      </c>
      <c r="B251" s="276" t="s">
        <v>3644</v>
      </c>
      <c r="C251" s="277">
        <v>258.25</v>
      </c>
      <c r="D251" s="278">
        <v>258.36666666666662</v>
      </c>
      <c r="E251" s="278">
        <v>256.08333333333326</v>
      </c>
      <c r="F251" s="278">
        <v>253.91666666666663</v>
      </c>
      <c r="G251" s="278">
        <v>251.63333333333327</v>
      </c>
      <c r="H251" s="278">
        <v>260.53333333333325</v>
      </c>
      <c r="I251" s="278">
        <v>262.81666666666666</v>
      </c>
      <c r="J251" s="278">
        <v>264.98333333333323</v>
      </c>
      <c r="K251" s="276">
        <v>260.64999999999998</v>
      </c>
      <c r="L251" s="276">
        <v>256.2</v>
      </c>
      <c r="M251" s="276">
        <v>21.902259999999998</v>
      </c>
    </row>
    <row r="252" spans="1:13">
      <c r="A252" s="267">
        <v>242</v>
      </c>
      <c r="B252" s="276" t="s">
        <v>124</v>
      </c>
      <c r="C252" s="277">
        <v>939.9</v>
      </c>
      <c r="D252" s="278">
        <v>942.7166666666667</v>
      </c>
      <c r="E252" s="278">
        <v>933.43333333333339</v>
      </c>
      <c r="F252" s="278">
        <v>926.9666666666667</v>
      </c>
      <c r="G252" s="278">
        <v>917.68333333333339</v>
      </c>
      <c r="H252" s="278">
        <v>949.18333333333339</v>
      </c>
      <c r="I252" s="278">
        <v>958.4666666666667</v>
      </c>
      <c r="J252" s="278">
        <v>964.93333333333339</v>
      </c>
      <c r="K252" s="276">
        <v>952</v>
      </c>
      <c r="L252" s="276">
        <v>936.25</v>
      </c>
      <c r="M252" s="276">
        <v>63.092329999999997</v>
      </c>
    </row>
    <row r="253" spans="1:13">
      <c r="A253" s="267">
        <v>243</v>
      </c>
      <c r="B253" s="276" t="s">
        <v>261</v>
      </c>
      <c r="C253" s="277">
        <v>4927.3999999999996</v>
      </c>
      <c r="D253" s="278">
        <v>4927.2333333333336</v>
      </c>
      <c r="E253" s="278">
        <v>4857.8666666666668</v>
      </c>
      <c r="F253" s="278">
        <v>4788.333333333333</v>
      </c>
      <c r="G253" s="278">
        <v>4718.9666666666662</v>
      </c>
      <c r="H253" s="278">
        <v>4996.7666666666673</v>
      </c>
      <c r="I253" s="278">
        <v>5066.1333333333341</v>
      </c>
      <c r="J253" s="278">
        <v>5135.6666666666679</v>
      </c>
      <c r="K253" s="276">
        <v>4996.6000000000004</v>
      </c>
      <c r="L253" s="276">
        <v>4857.7</v>
      </c>
      <c r="M253" s="276">
        <v>9.6289200000000008</v>
      </c>
    </row>
    <row r="254" spans="1:13">
      <c r="A254" s="267">
        <v>244</v>
      </c>
      <c r="B254" s="276" t="s">
        <v>126</v>
      </c>
      <c r="C254" s="277">
        <v>1316.65</v>
      </c>
      <c r="D254" s="278">
        <v>1319.8833333333334</v>
      </c>
      <c r="E254" s="278">
        <v>1308.7666666666669</v>
      </c>
      <c r="F254" s="278">
        <v>1300.8833333333334</v>
      </c>
      <c r="G254" s="278">
        <v>1289.7666666666669</v>
      </c>
      <c r="H254" s="278">
        <v>1327.7666666666669</v>
      </c>
      <c r="I254" s="278">
        <v>1338.8833333333332</v>
      </c>
      <c r="J254" s="278">
        <v>1346.7666666666669</v>
      </c>
      <c r="K254" s="276">
        <v>1331</v>
      </c>
      <c r="L254" s="276">
        <v>1312</v>
      </c>
      <c r="M254" s="276">
        <v>55.857439999999997</v>
      </c>
    </row>
    <row r="255" spans="1:13">
      <c r="A255" s="267">
        <v>245</v>
      </c>
      <c r="B255" s="276" t="s">
        <v>1645</v>
      </c>
      <c r="C255" s="277">
        <v>711</v>
      </c>
      <c r="D255" s="278">
        <v>713.80000000000007</v>
      </c>
      <c r="E255" s="278">
        <v>702.85000000000014</v>
      </c>
      <c r="F255" s="278">
        <v>694.7</v>
      </c>
      <c r="G255" s="278">
        <v>683.75000000000011</v>
      </c>
      <c r="H255" s="278">
        <v>721.95000000000016</v>
      </c>
      <c r="I255" s="278">
        <v>732.9000000000002</v>
      </c>
      <c r="J255" s="278">
        <v>741.05000000000018</v>
      </c>
      <c r="K255" s="276">
        <v>724.75</v>
      </c>
      <c r="L255" s="276">
        <v>705.65</v>
      </c>
      <c r="M255" s="276">
        <v>0.24829999999999999</v>
      </c>
    </row>
    <row r="256" spans="1:13">
      <c r="A256" s="267">
        <v>246</v>
      </c>
      <c r="B256" s="276" t="s">
        <v>420</v>
      </c>
      <c r="C256" s="277">
        <v>321</v>
      </c>
      <c r="D256" s="278">
        <v>322.68333333333334</v>
      </c>
      <c r="E256" s="278">
        <v>316.36666666666667</v>
      </c>
      <c r="F256" s="278">
        <v>311.73333333333335</v>
      </c>
      <c r="G256" s="278">
        <v>305.41666666666669</v>
      </c>
      <c r="H256" s="278">
        <v>327.31666666666666</v>
      </c>
      <c r="I256" s="278">
        <v>333.63333333333338</v>
      </c>
      <c r="J256" s="278">
        <v>338.26666666666665</v>
      </c>
      <c r="K256" s="276">
        <v>329</v>
      </c>
      <c r="L256" s="276">
        <v>318.05</v>
      </c>
      <c r="M256" s="276">
        <v>9.5857200000000002</v>
      </c>
    </row>
    <row r="257" spans="1:13">
      <c r="A257" s="267">
        <v>247</v>
      </c>
      <c r="B257" s="276" t="s">
        <v>123</v>
      </c>
      <c r="C257" s="277">
        <v>1664.75</v>
      </c>
      <c r="D257" s="278">
        <v>1645.25</v>
      </c>
      <c r="E257" s="278">
        <v>1615.5</v>
      </c>
      <c r="F257" s="278">
        <v>1566.25</v>
      </c>
      <c r="G257" s="278">
        <v>1536.5</v>
      </c>
      <c r="H257" s="278">
        <v>1694.5</v>
      </c>
      <c r="I257" s="278">
        <v>1724.25</v>
      </c>
      <c r="J257" s="278">
        <v>1773.5</v>
      </c>
      <c r="K257" s="276">
        <v>1675</v>
      </c>
      <c r="L257" s="276">
        <v>1596</v>
      </c>
      <c r="M257" s="276">
        <v>18.330169999999999</v>
      </c>
    </row>
    <row r="258" spans="1:13">
      <c r="A258" s="267">
        <v>248</v>
      </c>
      <c r="B258" s="276" t="s">
        <v>262</v>
      </c>
      <c r="C258" s="277">
        <v>2128.5</v>
      </c>
      <c r="D258" s="278">
        <v>2128.0833333333335</v>
      </c>
      <c r="E258" s="278">
        <v>2107.916666666667</v>
      </c>
      <c r="F258" s="278">
        <v>2087.3333333333335</v>
      </c>
      <c r="G258" s="278">
        <v>2067.166666666667</v>
      </c>
      <c r="H258" s="278">
        <v>2148.666666666667</v>
      </c>
      <c r="I258" s="278">
        <v>2168.8333333333339</v>
      </c>
      <c r="J258" s="278">
        <v>2189.416666666667</v>
      </c>
      <c r="K258" s="276">
        <v>2148.25</v>
      </c>
      <c r="L258" s="276">
        <v>2107.5</v>
      </c>
      <c r="M258" s="276">
        <v>1.3622799999999999</v>
      </c>
    </row>
    <row r="259" spans="1:13">
      <c r="A259" s="267">
        <v>249</v>
      </c>
      <c r="B259" s="276" t="s">
        <v>422</v>
      </c>
      <c r="C259" s="277">
        <v>1018.55</v>
      </c>
      <c r="D259" s="278">
        <v>1022.5666666666666</v>
      </c>
      <c r="E259" s="278">
        <v>1010.9833333333331</v>
      </c>
      <c r="F259" s="278">
        <v>1003.4166666666665</v>
      </c>
      <c r="G259" s="278">
        <v>991.83333333333303</v>
      </c>
      <c r="H259" s="278">
        <v>1030.1333333333332</v>
      </c>
      <c r="I259" s="278">
        <v>1041.7166666666667</v>
      </c>
      <c r="J259" s="278">
        <v>1049.2833333333333</v>
      </c>
      <c r="K259" s="276">
        <v>1034.1500000000001</v>
      </c>
      <c r="L259" s="276">
        <v>1015</v>
      </c>
      <c r="M259" s="276">
        <v>0.46766000000000002</v>
      </c>
    </row>
    <row r="260" spans="1:13">
      <c r="A260" s="267">
        <v>250</v>
      </c>
      <c r="B260" s="276" t="s">
        <v>423</v>
      </c>
      <c r="C260" s="277">
        <v>2164.1</v>
      </c>
      <c r="D260" s="278">
        <v>2148.7333333333331</v>
      </c>
      <c r="E260" s="278">
        <v>2122.3166666666662</v>
      </c>
      <c r="F260" s="278">
        <v>2080.5333333333328</v>
      </c>
      <c r="G260" s="278">
        <v>2054.1166666666659</v>
      </c>
      <c r="H260" s="278">
        <v>2190.5166666666664</v>
      </c>
      <c r="I260" s="278">
        <v>2216.9333333333334</v>
      </c>
      <c r="J260" s="278">
        <v>2258.7166666666667</v>
      </c>
      <c r="K260" s="276">
        <v>2175.15</v>
      </c>
      <c r="L260" s="276">
        <v>2106.9499999999998</v>
      </c>
      <c r="M260" s="276">
        <v>0.56745999999999996</v>
      </c>
    </row>
    <row r="261" spans="1:13">
      <c r="A261" s="267">
        <v>251</v>
      </c>
      <c r="B261" s="276" t="s">
        <v>424</v>
      </c>
      <c r="C261" s="277">
        <v>327.35000000000002</v>
      </c>
      <c r="D261" s="278">
        <v>326.98333333333335</v>
      </c>
      <c r="E261" s="278">
        <v>323.9666666666667</v>
      </c>
      <c r="F261" s="278">
        <v>320.58333333333337</v>
      </c>
      <c r="G261" s="278">
        <v>317.56666666666672</v>
      </c>
      <c r="H261" s="278">
        <v>330.36666666666667</v>
      </c>
      <c r="I261" s="278">
        <v>333.38333333333333</v>
      </c>
      <c r="J261" s="278">
        <v>336.76666666666665</v>
      </c>
      <c r="K261" s="276">
        <v>330</v>
      </c>
      <c r="L261" s="276">
        <v>323.60000000000002</v>
      </c>
      <c r="M261" s="276">
        <v>3.8294999999999999</v>
      </c>
    </row>
    <row r="262" spans="1:13">
      <c r="A262" s="267">
        <v>252</v>
      </c>
      <c r="B262" s="276" t="s">
        <v>425</v>
      </c>
      <c r="C262" s="277">
        <v>127.9</v>
      </c>
      <c r="D262" s="278">
        <v>126.98333333333335</v>
      </c>
      <c r="E262" s="278">
        <v>125.06666666666669</v>
      </c>
      <c r="F262" s="278">
        <v>122.23333333333335</v>
      </c>
      <c r="G262" s="278">
        <v>120.31666666666669</v>
      </c>
      <c r="H262" s="278">
        <v>129.81666666666669</v>
      </c>
      <c r="I262" s="278">
        <v>131.73333333333335</v>
      </c>
      <c r="J262" s="278">
        <v>134.56666666666669</v>
      </c>
      <c r="K262" s="276">
        <v>128.9</v>
      </c>
      <c r="L262" s="276">
        <v>124.15</v>
      </c>
      <c r="M262" s="276">
        <v>7.2345300000000003</v>
      </c>
    </row>
    <row r="263" spans="1:13">
      <c r="A263" s="267">
        <v>253</v>
      </c>
      <c r="B263" s="276" t="s">
        <v>426</v>
      </c>
      <c r="C263" s="277">
        <v>90.3</v>
      </c>
      <c r="D263" s="278">
        <v>90.25</v>
      </c>
      <c r="E263" s="278">
        <v>88.55</v>
      </c>
      <c r="F263" s="278">
        <v>86.8</v>
      </c>
      <c r="G263" s="278">
        <v>85.1</v>
      </c>
      <c r="H263" s="278">
        <v>92</v>
      </c>
      <c r="I263" s="278">
        <v>93.699999999999989</v>
      </c>
      <c r="J263" s="278">
        <v>95.45</v>
      </c>
      <c r="K263" s="276">
        <v>91.95</v>
      </c>
      <c r="L263" s="276">
        <v>88.5</v>
      </c>
      <c r="M263" s="276">
        <v>45.337040000000002</v>
      </c>
    </row>
    <row r="264" spans="1:13">
      <c r="A264" s="267">
        <v>254</v>
      </c>
      <c r="B264" s="276" t="s">
        <v>427</v>
      </c>
      <c r="C264" s="277">
        <v>86.2</v>
      </c>
      <c r="D264" s="278">
        <v>86.033333333333346</v>
      </c>
      <c r="E264" s="278">
        <v>84.766666666666694</v>
      </c>
      <c r="F264" s="278">
        <v>83.333333333333343</v>
      </c>
      <c r="G264" s="278">
        <v>82.066666666666691</v>
      </c>
      <c r="H264" s="278">
        <v>87.466666666666697</v>
      </c>
      <c r="I264" s="278">
        <v>88.733333333333348</v>
      </c>
      <c r="J264" s="278">
        <v>90.1666666666667</v>
      </c>
      <c r="K264" s="276">
        <v>87.3</v>
      </c>
      <c r="L264" s="276">
        <v>84.6</v>
      </c>
      <c r="M264" s="276">
        <v>21.431909999999998</v>
      </c>
    </row>
    <row r="265" spans="1:13">
      <c r="A265" s="267">
        <v>255</v>
      </c>
      <c r="B265" s="276" t="s">
        <v>263</v>
      </c>
      <c r="C265" s="277">
        <v>74.650000000000006</v>
      </c>
      <c r="D265" s="278">
        <v>74.066666666666677</v>
      </c>
      <c r="E265" s="278">
        <v>73.183333333333351</v>
      </c>
      <c r="F265" s="278">
        <v>71.716666666666669</v>
      </c>
      <c r="G265" s="278">
        <v>70.833333333333343</v>
      </c>
      <c r="H265" s="278">
        <v>75.53333333333336</v>
      </c>
      <c r="I265" s="278">
        <v>76.416666666666686</v>
      </c>
      <c r="J265" s="278">
        <v>77.883333333333368</v>
      </c>
      <c r="K265" s="276">
        <v>74.95</v>
      </c>
      <c r="L265" s="276">
        <v>72.599999999999994</v>
      </c>
      <c r="M265" s="276">
        <v>33.084829999999997</v>
      </c>
    </row>
    <row r="266" spans="1:13">
      <c r="A266" s="267">
        <v>256</v>
      </c>
      <c r="B266" s="276" t="s">
        <v>130</v>
      </c>
      <c r="C266" s="277">
        <v>395.4</v>
      </c>
      <c r="D266" s="278">
        <v>391.58333333333331</v>
      </c>
      <c r="E266" s="278">
        <v>385.41666666666663</v>
      </c>
      <c r="F266" s="278">
        <v>375.43333333333334</v>
      </c>
      <c r="G266" s="278">
        <v>369.26666666666665</v>
      </c>
      <c r="H266" s="278">
        <v>401.56666666666661</v>
      </c>
      <c r="I266" s="278">
        <v>407.73333333333323</v>
      </c>
      <c r="J266" s="278">
        <v>417.71666666666658</v>
      </c>
      <c r="K266" s="276">
        <v>397.75</v>
      </c>
      <c r="L266" s="276">
        <v>381.6</v>
      </c>
      <c r="M266" s="276">
        <v>58.425130000000003</v>
      </c>
    </row>
    <row r="267" spans="1:13">
      <c r="A267" s="267">
        <v>257</v>
      </c>
      <c r="B267" s="276" t="s">
        <v>1741</v>
      </c>
      <c r="C267" s="277">
        <v>94</v>
      </c>
      <c r="D267" s="278">
        <v>94.716666666666654</v>
      </c>
      <c r="E267" s="278">
        <v>92.583333333333314</v>
      </c>
      <c r="F267" s="278">
        <v>91.166666666666657</v>
      </c>
      <c r="G267" s="278">
        <v>89.033333333333317</v>
      </c>
      <c r="H267" s="278">
        <v>96.133333333333312</v>
      </c>
      <c r="I267" s="278">
        <v>98.266666666666666</v>
      </c>
      <c r="J267" s="278">
        <v>99.683333333333309</v>
      </c>
      <c r="K267" s="276">
        <v>96.85</v>
      </c>
      <c r="L267" s="276">
        <v>93.3</v>
      </c>
      <c r="M267" s="276">
        <v>3.5829599999999999</v>
      </c>
    </row>
    <row r="268" spans="1:13">
      <c r="A268" s="267">
        <v>258</v>
      </c>
      <c r="B268" s="276" t="s">
        <v>428</v>
      </c>
      <c r="C268" s="277">
        <v>44.05</v>
      </c>
      <c r="D268" s="278">
        <v>44.283333333333339</v>
      </c>
      <c r="E268" s="278">
        <v>42.716666666666676</v>
      </c>
      <c r="F268" s="278">
        <v>41.38333333333334</v>
      </c>
      <c r="G268" s="278">
        <v>39.816666666666677</v>
      </c>
      <c r="H268" s="278">
        <v>45.616666666666674</v>
      </c>
      <c r="I268" s="278">
        <v>47.183333333333337</v>
      </c>
      <c r="J268" s="278">
        <v>48.516666666666673</v>
      </c>
      <c r="K268" s="276">
        <v>45.85</v>
      </c>
      <c r="L268" s="276">
        <v>42.95</v>
      </c>
      <c r="M268" s="276">
        <v>8.2547200000000007</v>
      </c>
    </row>
    <row r="269" spans="1:13">
      <c r="A269" s="267">
        <v>259</v>
      </c>
      <c r="B269" s="276" t="s">
        <v>429</v>
      </c>
      <c r="C269" s="277">
        <v>93.7</v>
      </c>
      <c r="D269" s="278">
        <v>93.45</v>
      </c>
      <c r="E269" s="278">
        <v>92.4</v>
      </c>
      <c r="F269" s="278">
        <v>91.100000000000009</v>
      </c>
      <c r="G269" s="278">
        <v>90.050000000000011</v>
      </c>
      <c r="H269" s="278">
        <v>94.75</v>
      </c>
      <c r="I269" s="278">
        <v>95.799999999999983</v>
      </c>
      <c r="J269" s="278">
        <v>97.1</v>
      </c>
      <c r="K269" s="276">
        <v>94.5</v>
      </c>
      <c r="L269" s="276">
        <v>92.15</v>
      </c>
      <c r="M269" s="276">
        <v>6.7730300000000003</v>
      </c>
    </row>
    <row r="270" spans="1:13">
      <c r="A270" s="267">
        <v>260</v>
      </c>
      <c r="B270" s="276" t="s">
        <v>431</v>
      </c>
      <c r="C270" s="277">
        <v>28.9</v>
      </c>
      <c r="D270" s="278">
        <v>29</v>
      </c>
      <c r="E270" s="278">
        <v>28.7</v>
      </c>
      <c r="F270" s="278">
        <v>28.5</v>
      </c>
      <c r="G270" s="278">
        <v>28.2</v>
      </c>
      <c r="H270" s="278">
        <v>29.2</v>
      </c>
      <c r="I270" s="278">
        <v>29.499999999999996</v>
      </c>
      <c r="J270" s="278">
        <v>29.7</v>
      </c>
      <c r="K270" s="276">
        <v>29.3</v>
      </c>
      <c r="L270" s="276">
        <v>28.8</v>
      </c>
      <c r="M270" s="276">
        <v>21.77328</v>
      </c>
    </row>
    <row r="271" spans="1:13">
      <c r="A271" s="267">
        <v>261</v>
      </c>
      <c r="B271" s="276" t="s">
        <v>432</v>
      </c>
      <c r="C271" s="277">
        <v>64.25</v>
      </c>
      <c r="D271" s="278">
        <v>63.833333333333336</v>
      </c>
      <c r="E271" s="278">
        <v>62.866666666666674</v>
      </c>
      <c r="F271" s="278">
        <v>61.483333333333341</v>
      </c>
      <c r="G271" s="278">
        <v>60.51666666666668</v>
      </c>
      <c r="H271" s="278">
        <v>65.216666666666669</v>
      </c>
      <c r="I271" s="278">
        <v>66.183333333333323</v>
      </c>
      <c r="J271" s="278">
        <v>67.566666666666663</v>
      </c>
      <c r="K271" s="276">
        <v>64.8</v>
      </c>
      <c r="L271" s="276">
        <v>62.45</v>
      </c>
      <c r="M271" s="276">
        <v>7.49552</v>
      </c>
    </row>
    <row r="272" spans="1:13">
      <c r="A272" s="267">
        <v>262</v>
      </c>
      <c r="B272" s="276" t="s">
        <v>433</v>
      </c>
      <c r="C272" s="277">
        <v>76</v>
      </c>
      <c r="D272" s="278">
        <v>76.05</v>
      </c>
      <c r="E272" s="278">
        <v>74.949999999999989</v>
      </c>
      <c r="F272" s="278">
        <v>73.899999999999991</v>
      </c>
      <c r="G272" s="278">
        <v>72.799999999999983</v>
      </c>
      <c r="H272" s="278">
        <v>77.099999999999994</v>
      </c>
      <c r="I272" s="278">
        <v>78.199999999999989</v>
      </c>
      <c r="J272" s="278">
        <v>79.25</v>
      </c>
      <c r="K272" s="276">
        <v>77.150000000000006</v>
      </c>
      <c r="L272" s="276">
        <v>75</v>
      </c>
      <c r="M272" s="276">
        <v>6.0482699999999996</v>
      </c>
    </row>
    <row r="273" spans="1:13">
      <c r="A273" s="267">
        <v>263</v>
      </c>
      <c r="B273" s="276" t="s">
        <v>434</v>
      </c>
      <c r="C273" s="277">
        <v>148.75</v>
      </c>
      <c r="D273" s="278">
        <v>148.26666666666668</v>
      </c>
      <c r="E273" s="278">
        <v>146.78333333333336</v>
      </c>
      <c r="F273" s="278">
        <v>144.81666666666669</v>
      </c>
      <c r="G273" s="278">
        <v>143.33333333333337</v>
      </c>
      <c r="H273" s="278">
        <v>150.23333333333335</v>
      </c>
      <c r="I273" s="278">
        <v>151.71666666666664</v>
      </c>
      <c r="J273" s="278">
        <v>153.68333333333334</v>
      </c>
      <c r="K273" s="276">
        <v>149.75</v>
      </c>
      <c r="L273" s="276">
        <v>146.30000000000001</v>
      </c>
      <c r="M273" s="276">
        <v>2.6851699999999998</v>
      </c>
    </row>
    <row r="274" spans="1:13">
      <c r="A274" s="267">
        <v>264</v>
      </c>
      <c r="B274" s="276" t="s">
        <v>435</v>
      </c>
      <c r="C274" s="277">
        <v>87.35</v>
      </c>
      <c r="D274" s="278">
        <v>87.5</v>
      </c>
      <c r="E274" s="278">
        <v>86.1</v>
      </c>
      <c r="F274" s="278">
        <v>84.85</v>
      </c>
      <c r="G274" s="278">
        <v>83.449999999999989</v>
      </c>
      <c r="H274" s="278">
        <v>88.75</v>
      </c>
      <c r="I274" s="278">
        <v>90.15</v>
      </c>
      <c r="J274" s="278">
        <v>91.4</v>
      </c>
      <c r="K274" s="276">
        <v>88.9</v>
      </c>
      <c r="L274" s="276">
        <v>86.25</v>
      </c>
      <c r="M274" s="276">
        <v>5.9434800000000001</v>
      </c>
    </row>
    <row r="275" spans="1:13">
      <c r="A275" s="267">
        <v>265</v>
      </c>
      <c r="B275" s="276" t="s">
        <v>129</v>
      </c>
      <c r="C275" s="277">
        <v>295.89999999999998</v>
      </c>
      <c r="D275" s="278">
        <v>292.93333333333334</v>
      </c>
      <c r="E275" s="278">
        <v>287.16666666666669</v>
      </c>
      <c r="F275" s="278">
        <v>278.43333333333334</v>
      </c>
      <c r="G275" s="278">
        <v>272.66666666666669</v>
      </c>
      <c r="H275" s="278">
        <v>301.66666666666669</v>
      </c>
      <c r="I275" s="278">
        <v>307.43333333333334</v>
      </c>
      <c r="J275" s="278">
        <v>316.16666666666669</v>
      </c>
      <c r="K275" s="276">
        <v>298.7</v>
      </c>
      <c r="L275" s="276">
        <v>284.2</v>
      </c>
      <c r="M275" s="276">
        <v>84.12997</v>
      </c>
    </row>
    <row r="276" spans="1:13">
      <c r="A276" s="267">
        <v>266</v>
      </c>
      <c r="B276" s="276" t="s">
        <v>436</v>
      </c>
      <c r="C276" s="277">
        <v>2469.6</v>
      </c>
      <c r="D276" s="278">
        <v>2461.6333333333332</v>
      </c>
      <c r="E276" s="278">
        <v>2429.3166666666666</v>
      </c>
      <c r="F276" s="278">
        <v>2389.0333333333333</v>
      </c>
      <c r="G276" s="278">
        <v>2356.7166666666667</v>
      </c>
      <c r="H276" s="278">
        <v>2501.9166666666665</v>
      </c>
      <c r="I276" s="278">
        <v>2534.2333333333331</v>
      </c>
      <c r="J276" s="278">
        <v>2574.5166666666664</v>
      </c>
      <c r="K276" s="276">
        <v>2493.9499999999998</v>
      </c>
      <c r="L276" s="276">
        <v>2421.35</v>
      </c>
      <c r="M276" s="276">
        <v>0.12242</v>
      </c>
    </row>
    <row r="277" spans="1:13">
      <c r="A277" s="267">
        <v>267</v>
      </c>
      <c r="B277" s="276" t="s">
        <v>131</v>
      </c>
      <c r="C277" s="277">
        <v>2801.75</v>
      </c>
      <c r="D277" s="278">
        <v>2794.5833333333335</v>
      </c>
      <c r="E277" s="278">
        <v>2758.166666666667</v>
      </c>
      <c r="F277" s="278">
        <v>2714.5833333333335</v>
      </c>
      <c r="G277" s="278">
        <v>2678.166666666667</v>
      </c>
      <c r="H277" s="278">
        <v>2838.166666666667</v>
      </c>
      <c r="I277" s="278">
        <v>2874.5833333333339</v>
      </c>
      <c r="J277" s="278">
        <v>2918.166666666667</v>
      </c>
      <c r="K277" s="276">
        <v>2831</v>
      </c>
      <c r="L277" s="276">
        <v>2751</v>
      </c>
      <c r="M277" s="276">
        <v>9.6414299999999997</v>
      </c>
    </row>
    <row r="278" spans="1:13">
      <c r="A278" s="267">
        <v>268</v>
      </c>
      <c r="B278" s="276" t="s">
        <v>132</v>
      </c>
      <c r="C278" s="277">
        <v>661.55</v>
      </c>
      <c r="D278" s="278">
        <v>665.08333333333337</v>
      </c>
      <c r="E278" s="278">
        <v>651.9666666666667</v>
      </c>
      <c r="F278" s="278">
        <v>642.38333333333333</v>
      </c>
      <c r="G278" s="278">
        <v>629.26666666666665</v>
      </c>
      <c r="H278" s="278">
        <v>674.66666666666674</v>
      </c>
      <c r="I278" s="278">
        <v>687.7833333333333</v>
      </c>
      <c r="J278" s="278">
        <v>697.36666666666679</v>
      </c>
      <c r="K278" s="276">
        <v>678.2</v>
      </c>
      <c r="L278" s="276">
        <v>655.5</v>
      </c>
      <c r="M278" s="276">
        <v>6.3914600000000004</v>
      </c>
    </row>
    <row r="279" spans="1:13">
      <c r="A279" s="267">
        <v>269</v>
      </c>
      <c r="B279" s="276" t="s">
        <v>437</v>
      </c>
      <c r="C279" s="277">
        <v>156.75</v>
      </c>
      <c r="D279" s="278">
        <v>157.38333333333333</v>
      </c>
      <c r="E279" s="278">
        <v>155.76666666666665</v>
      </c>
      <c r="F279" s="278">
        <v>154.78333333333333</v>
      </c>
      <c r="G279" s="278">
        <v>153.16666666666666</v>
      </c>
      <c r="H279" s="278">
        <v>158.36666666666665</v>
      </c>
      <c r="I279" s="278">
        <v>159.98333333333332</v>
      </c>
      <c r="J279" s="278">
        <v>160.96666666666664</v>
      </c>
      <c r="K279" s="276">
        <v>159</v>
      </c>
      <c r="L279" s="276">
        <v>156.4</v>
      </c>
      <c r="M279" s="276">
        <v>1.66279</v>
      </c>
    </row>
    <row r="280" spans="1:13">
      <c r="A280" s="267">
        <v>270</v>
      </c>
      <c r="B280" s="276" t="s">
        <v>439</v>
      </c>
      <c r="C280" s="277">
        <v>510.75</v>
      </c>
      <c r="D280" s="278">
        <v>513.08333333333337</v>
      </c>
      <c r="E280" s="278">
        <v>501.26666666666677</v>
      </c>
      <c r="F280" s="278">
        <v>491.78333333333342</v>
      </c>
      <c r="G280" s="278">
        <v>479.96666666666681</v>
      </c>
      <c r="H280" s="278">
        <v>522.56666666666672</v>
      </c>
      <c r="I280" s="278">
        <v>534.38333333333333</v>
      </c>
      <c r="J280" s="278">
        <v>543.86666666666667</v>
      </c>
      <c r="K280" s="276">
        <v>524.9</v>
      </c>
      <c r="L280" s="276">
        <v>503.6</v>
      </c>
      <c r="M280" s="276">
        <v>4.8469199999999999</v>
      </c>
    </row>
    <row r="281" spans="1:13">
      <c r="A281" s="267">
        <v>271</v>
      </c>
      <c r="B281" s="276" t="s">
        <v>440</v>
      </c>
      <c r="C281" s="277">
        <v>361.6</v>
      </c>
      <c r="D281" s="278">
        <v>362.98333333333335</v>
      </c>
      <c r="E281" s="278">
        <v>357.16666666666669</v>
      </c>
      <c r="F281" s="278">
        <v>352.73333333333335</v>
      </c>
      <c r="G281" s="278">
        <v>346.91666666666669</v>
      </c>
      <c r="H281" s="278">
        <v>367.41666666666669</v>
      </c>
      <c r="I281" s="278">
        <v>373.23333333333329</v>
      </c>
      <c r="J281" s="278">
        <v>377.66666666666669</v>
      </c>
      <c r="K281" s="276">
        <v>368.8</v>
      </c>
      <c r="L281" s="276">
        <v>358.55</v>
      </c>
      <c r="M281" s="276">
        <v>1.46319</v>
      </c>
    </row>
    <row r="282" spans="1:13">
      <c r="A282" s="267">
        <v>272</v>
      </c>
      <c r="B282" s="276" t="s">
        <v>442</v>
      </c>
      <c r="C282" s="277">
        <v>235.5</v>
      </c>
      <c r="D282" s="278">
        <v>234.76666666666665</v>
      </c>
      <c r="E282" s="278">
        <v>232.3833333333333</v>
      </c>
      <c r="F282" s="278">
        <v>229.26666666666665</v>
      </c>
      <c r="G282" s="278">
        <v>226.8833333333333</v>
      </c>
      <c r="H282" s="278">
        <v>237.8833333333333</v>
      </c>
      <c r="I282" s="278">
        <v>240.26666666666662</v>
      </c>
      <c r="J282" s="278">
        <v>243.3833333333333</v>
      </c>
      <c r="K282" s="276">
        <v>237.15</v>
      </c>
      <c r="L282" s="276">
        <v>231.65</v>
      </c>
      <c r="M282" s="276">
        <v>2.1250900000000001</v>
      </c>
    </row>
    <row r="283" spans="1:13">
      <c r="A283" s="267">
        <v>273</v>
      </c>
      <c r="B283" s="276" t="s">
        <v>1830</v>
      </c>
      <c r="C283" s="277">
        <v>668.1</v>
      </c>
      <c r="D283" s="278">
        <v>668.19999999999993</v>
      </c>
      <c r="E283" s="278">
        <v>661.89999999999986</v>
      </c>
      <c r="F283" s="278">
        <v>655.69999999999993</v>
      </c>
      <c r="G283" s="278">
        <v>649.39999999999986</v>
      </c>
      <c r="H283" s="278">
        <v>674.39999999999986</v>
      </c>
      <c r="I283" s="278">
        <v>680.69999999999982</v>
      </c>
      <c r="J283" s="278">
        <v>686.89999999999986</v>
      </c>
      <c r="K283" s="276">
        <v>674.5</v>
      </c>
      <c r="L283" s="276">
        <v>662</v>
      </c>
      <c r="M283" s="276">
        <v>0.12659000000000001</v>
      </c>
    </row>
    <row r="284" spans="1:13">
      <c r="A284" s="267">
        <v>274</v>
      </c>
      <c r="B284" s="276" t="s">
        <v>443</v>
      </c>
      <c r="C284" s="277">
        <v>769.5</v>
      </c>
      <c r="D284" s="278">
        <v>764.56666666666661</v>
      </c>
      <c r="E284" s="278">
        <v>754.13333333333321</v>
      </c>
      <c r="F284" s="278">
        <v>738.76666666666665</v>
      </c>
      <c r="G284" s="278">
        <v>728.33333333333326</v>
      </c>
      <c r="H284" s="278">
        <v>779.93333333333317</v>
      </c>
      <c r="I284" s="278">
        <v>790.36666666666656</v>
      </c>
      <c r="J284" s="278">
        <v>805.73333333333312</v>
      </c>
      <c r="K284" s="276">
        <v>775</v>
      </c>
      <c r="L284" s="276">
        <v>749.2</v>
      </c>
      <c r="M284" s="276">
        <v>5.0424300000000004</v>
      </c>
    </row>
    <row r="285" spans="1:13">
      <c r="A285" s="267">
        <v>275</v>
      </c>
      <c r="B285" s="276" t="s">
        <v>444</v>
      </c>
      <c r="C285" s="277">
        <v>323.10000000000002</v>
      </c>
      <c r="D285" s="278">
        <v>324.06666666666666</v>
      </c>
      <c r="E285" s="278">
        <v>319.13333333333333</v>
      </c>
      <c r="F285" s="278">
        <v>315.16666666666669</v>
      </c>
      <c r="G285" s="278">
        <v>310.23333333333335</v>
      </c>
      <c r="H285" s="278">
        <v>328.0333333333333</v>
      </c>
      <c r="I285" s="278">
        <v>332.96666666666658</v>
      </c>
      <c r="J285" s="278">
        <v>336.93333333333328</v>
      </c>
      <c r="K285" s="276">
        <v>329</v>
      </c>
      <c r="L285" s="276">
        <v>320.10000000000002</v>
      </c>
      <c r="M285" s="276">
        <v>1.5199400000000001</v>
      </c>
    </row>
    <row r="286" spans="1:13">
      <c r="A286" s="267">
        <v>276</v>
      </c>
      <c r="B286" s="276" t="s">
        <v>445</v>
      </c>
      <c r="C286" s="277">
        <v>651.45000000000005</v>
      </c>
      <c r="D286" s="278">
        <v>647.80000000000007</v>
      </c>
      <c r="E286" s="278">
        <v>637.65000000000009</v>
      </c>
      <c r="F286" s="278">
        <v>623.85</v>
      </c>
      <c r="G286" s="278">
        <v>613.70000000000005</v>
      </c>
      <c r="H286" s="278">
        <v>661.60000000000014</v>
      </c>
      <c r="I286" s="278">
        <v>671.75</v>
      </c>
      <c r="J286" s="278">
        <v>685.55000000000018</v>
      </c>
      <c r="K286" s="276">
        <v>657.95</v>
      </c>
      <c r="L286" s="276">
        <v>634</v>
      </c>
      <c r="M286" s="276">
        <v>3.28755</v>
      </c>
    </row>
    <row r="287" spans="1:13">
      <c r="A287" s="267">
        <v>277</v>
      </c>
      <c r="B287" s="276" t="s">
        <v>446</v>
      </c>
      <c r="C287" s="277">
        <v>63.95</v>
      </c>
      <c r="D287" s="278">
        <v>64.166666666666671</v>
      </c>
      <c r="E287" s="278">
        <v>63.38333333333334</v>
      </c>
      <c r="F287" s="278">
        <v>62.81666666666667</v>
      </c>
      <c r="G287" s="278">
        <v>62.033333333333339</v>
      </c>
      <c r="H287" s="278">
        <v>64.733333333333348</v>
      </c>
      <c r="I287" s="278">
        <v>65.51666666666668</v>
      </c>
      <c r="J287" s="278">
        <v>66.083333333333343</v>
      </c>
      <c r="K287" s="276">
        <v>64.95</v>
      </c>
      <c r="L287" s="276">
        <v>63.6</v>
      </c>
      <c r="M287" s="276">
        <v>20.732399999999998</v>
      </c>
    </row>
    <row r="288" spans="1:13">
      <c r="A288" s="267">
        <v>278</v>
      </c>
      <c r="B288" s="276" t="s">
        <v>447</v>
      </c>
      <c r="C288" s="277">
        <v>46.25</v>
      </c>
      <c r="D288" s="278">
        <v>46</v>
      </c>
      <c r="E288" s="278">
        <v>45.5</v>
      </c>
      <c r="F288" s="278">
        <v>44.75</v>
      </c>
      <c r="G288" s="278">
        <v>44.25</v>
      </c>
      <c r="H288" s="278">
        <v>46.75</v>
      </c>
      <c r="I288" s="278">
        <v>47.25</v>
      </c>
      <c r="J288" s="278">
        <v>48</v>
      </c>
      <c r="K288" s="276">
        <v>46.5</v>
      </c>
      <c r="L288" s="276">
        <v>45.25</v>
      </c>
      <c r="M288" s="276">
        <v>8.3004499999999997</v>
      </c>
    </row>
    <row r="289" spans="1:13">
      <c r="A289" s="267">
        <v>279</v>
      </c>
      <c r="B289" s="276" t="s">
        <v>448</v>
      </c>
      <c r="C289" s="277">
        <v>544.45000000000005</v>
      </c>
      <c r="D289" s="278">
        <v>545.6</v>
      </c>
      <c r="E289" s="278">
        <v>539.20000000000005</v>
      </c>
      <c r="F289" s="278">
        <v>533.95000000000005</v>
      </c>
      <c r="G289" s="278">
        <v>527.55000000000007</v>
      </c>
      <c r="H289" s="278">
        <v>550.85</v>
      </c>
      <c r="I289" s="278">
        <v>557.24999999999989</v>
      </c>
      <c r="J289" s="278">
        <v>562.5</v>
      </c>
      <c r="K289" s="276">
        <v>552</v>
      </c>
      <c r="L289" s="276">
        <v>540.35</v>
      </c>
      <c r="M289" s="276">
        <v>1.5041</v>
      </c>
    </row>
    <row r="290" spans="1:13">
      <c r="A290" s="267">
        <v>280</v>
      </c>
      <c r="B290" s="276" t="s">
        <v>449</v>
      </c>
      <c r="C290" s="277">
        <v>348.3</v>
      </c>
      <c r="D290" s="278">
        <v>349.43333333333334</v>
      </c>
      <c r="E290" s="278">
        <v>342.91666666666669</v>
      </c>
      <c r="F290" s="278">
        <v>337.53333333333336</v>
      </c>
      <c r="G290" s="278">
        <v>331.01666666666671</v>
      </c>
      <c r="H290" s="278">
        <v>354.81666666666666</v>
      </c>
      <c r="I290" s="278">
        <v>361.33333333333331</v>
      </c>
      <c r="J290" s="278">
        <v>366.71666666666664</v>
      </c>
      <c r="K290" s="276">
        <v>355.95</v>
      </c>
      <c r="L290" s="276">
        <v>344.05</v>
      </c>
      <c r="M290" s="276">
        <v>3.4267099999999999</v>
      </c>
    </row>
    <row r="291" spans="1:13">
      <c r="A291" s="267">
        <v>281</v>
      </c>
      <c r="B291" s="276" t="s">
        <v>451</v>
      </c>
      <c r="C291" s="277">
        <v>247.35</v>
      </c>
      <c r="D291" s="278">
        <v>249.23333333333335</v>
      </c>
      <c r="E291" s="278">
        <v>240.4666666666667</v>
      </c>
      <c r="F291" s="278">
        <v>233.58333333333334</v>
      </c>
      <c r="G291" s="278">
        <v>224.81666666666669</v>
      </c>
      <c r="H291" s="278">
        <v>256.11666666666667</v>
      </c>
      <c r="I291" s="278">
        <v>264.88333333333333</v>
      </c>
      <c r="J291" s="278">
        <v>271.76666666666671</v>
      </c>
      <c r="K291" s="276">
        <v>258</v>
      </c>
      <c r="L291" s="276">
        <v>242.35</v>
      </c>
      <c r="M291" s="276">
        <v>3.6932299999999998</v>
      </c>
    </row>
    <row r="292" spans="1:13">
      <c r="A292" s="267">
        <v>282</v>
      </c>
      <c r="B292" s="276" t="s">
        <v>133</v>
      </c>
      <c r="C292" s="277">
        <v>1887</v>
      </c>
      <c r="D292" s="278">
        <v>1874.75</v>
      </c>
      <c r="E292" s="278">
        <v>1857.5</v>
      </c>
      <c r="F292" s="278">
        <v>1828</v>
      </c>
      <c r="G292" s="278">
        <v>1810.75</v>
      </c>
      <c r="H292" s="278">
        <v>1904.25</v>
      </c>
      <c r="I292" s="278">
        <v>1921.5</v>
      </c>
      <c r="J292" s="278">
        <v>1951</v>
      </c>
      <c r="K292" s="276">
        <v>1892</v>
      </c>
      <c r="L292" s="276">
        <v>1845.25</v>
      </c>
      <c r="M292" s="276">
        <v>48.055140000000002</v>
      </c>
    </row>
    <row r="293" spans="1:13">
      <c r="A293" s="267">
        <v>283</v>
      </c>
      <c r="B293" s="276" t="s">
        <v>134</v>
      </c>
      <c r="C293" s="277">
        <v>107.1</v>
      </c>
      <c r="D293" s="278">
        <v>105.36666666666666</v>
      </c>
      <c r="E293" s="278">
        <v>101.93333333333332</v>
      </c>
      <c r="F293" s="278">
        <v>96.766666666666666</v>
      </c>
      <c r="G293" s="278">
        <v>93.333333333333329</v>
      </c>
      <c r="H293" s="278">
        <v>110.53333333333332</v>
      </c>
      <c r="I293" s="278">
        <v>113.96666666666665</v>
      </c>
      <c r="J293" s="278">
        <v>119.13333333333331</v>
      </c>
      <c r="K293" s="276">
        <v>108.8</v>
      </c>
      <c r="L293" s="276">
        <v>100.2</v>
      </c>
      <c r="M293" s="276">
        <v>554.14377999999999</v>
      </c>
    </row>
    <row r="294" spans="1:13">
      <c r="A294" s="267">
        <v>284</v>
      </c>
      <c r="B294" s="276" t="s">
        <v>265</v>
      </c>
      <c r="C294" s="277">
        <v>2576.85</v>
      </c>
      <c r="D294" s="278">
        <v>2501.6</v>
      </c>
      <c r="E294" s="278">
        <v>2380.25</v>
      </c>
      <c r="F294" s="278">
        <v>2183.65</v>
      </c>
      <c r="G294" s="278">
        <v>2062.3000000000002</v>
      </c>
      <c r="H294" s="278">
        <v>2698.2</v>
      </c>
      <c r="I294" s="278">
        <v>2819.5499999999993</v>
      </c>
      <c r="J294" s="278">
        <v>3016.1499999999996</v>
      </c>
      <c r="K294" s="276">
        <v>2622.95</v>
      </c>
      <c r="L294" s="276">
        <v>2305</v>
      </c>
      <c r="M294" s="276">
        <v>9.6984999999999992</v>
      </c>
    </row>
    <row r="295" spans="1:13">
      <c r="A295" s="267">
        <v>285</v>
      </c>
      <c r="B295" s="276" t="s">
        <v>135</v>
      </c>
      <c r="C295" s="277">
        <v>426.95</v>
      </c>
      <c r="D295" s="278">
        <v>423.35000000000008</v>
      </c>
      <c r="E295" s="278">
        <v>418.70000000000016</v>
      </c>
      <c r="F295" s="278">
        <v>410.4500000000001</v>
      </c>
      <c r="G295" s="278">
        <v>405.80000000000018</v>
      </c>
      <c r="H295" s="278">
        <v>431.60000000000014</v>
      </c>
      <c r="I295" s="278">
        <v>436.25000000000011</v>
      </c>
      <c r="J295" s="278">
        <v>444.50000000000011</v>
      </c>
      <c r="K295" s="276">
        <v>428</v>
      </c>
      <c r="L295" s="276">
        <v>415.1</v>
      </c>
      <c r="M295" s="276">
        <v>66.345780000000005</v>
      </c>
    </row>
    <row r="296" spans="1:13">
      <c r="A296" s="267">
        <v>286</v>
      </c>
      <c r="B296" s="276" t="s">
        <v>1841</v>
      </c>
      <c r="C296" s="277">
        <v>225.3</v>
      </c>
      <c r="D296" s="278">
        <v>225.45000000000002</v>
      </c>
      <c r="E296" s="278">
        <v>222.90000000000003</v>
      </c>
      <c r="F296" s="278">
        <v>220.50000000000003</v>
      </c>
      <c r="G296" s="278">
        <v>217.95000000000005</v>
      </c>
      <c r="H296" s="278">
        <v>227.85000000000002</v>
      </c>
      <c r="I296" s="278">
        <v>230.40000000000003</v>
      </c>
      <c r="J296" s="278">
        <v>232.8</v>
      </c>
      <c r="K296" s="276">
        <v>228</v>
      </c>
      <c r="L296" s="276">
        <v>223.05</v>
      </c>
      <c r="M296" s="276">
        <v>0.54200999999999999</v>
      </c>
    </row>
    <row r="297" spans="1:13">
      <c r="A297" s="267">
        <v>287</v>
      </c>
      <c r="B297" s="276" t="s">
        <v>452</v>
      </c>
      <c r="C297" s="277">
        <v>5075.25</v>
      </c>
      <c r="D297" s="278">
        <v>5094.416666666667</v>
      </c>
      <c r="E297" s="278">
        <v>5023.8333333333339</v>
      </c>
      <c r="F297" s="278">
        <v>4972.416666666667</v>
      </c>
      <c r="G297" s="278">
        <v>4901.8333333333339</v>
      </c>
      <c r="H297" s="278">
        <v>5145.8333333333339</v>
      </c>
      <c r="I297" s="278">
        <v>5216.4166666666679</v>
      </c>
      <c r="J297" s="278">
        <v>5267.8333333333339</v>
      </c>
      <c r="K297" s="276">
        <v>5165</v>
      </c>
      <c r="L297" s="276">
        <v>5043</v>
      </c>
      <c r="M297" s="276">
        <v>6.2140000000000001E-2</v>
      </c>
    </row>
    <row r="298" spans="1:13">
      <c r="A298" s="267">
        <v>288</v>
      </c>
      <c r="B298" s="276" t="s">
        <v>266</v>
      </c>
      <c r="C298" s="277">
        <v>4091.35</v>
      </c>
      <c r="D298" s="278">
        <v>4104.2833333333328</v>
      </c>
      <c r="E298" s="278">
        <v>4038.7666666666655</v>
      </c>
      <c r="F298" s="278">
        <v>3986.1833333333325</v>
      </c>
      <c r="G298" s="278">
        <v>3920.6666666666652</v>
      </c>
      <c r="H298" s="278">
        <v>4156.8666666666659</v>
      </c>
      <c r="I298" s="278">
        <v>4222.3833333333323</v>
      </c>
      <c r="J298" s="278">
        <v>4274.9666666666662</v>
      </c>
      <c r="K298" s="276">
        <v>4169.8</v>
      </c>
      <c r="L298" s="276">
        <v>4051.7</v>
      </c>
      <c r="M298" s="276">
        <v>4.3244999999999996</v>
      </c>
    </row>
    <row r="299" spans="1:13">
      <c r="A299" s="267">
        <v>289</v>
      </c>
      <c r="B299" s="276" t="s">
        <v>136</v>
      </c>
      <c r="C299" s="277">
        <v>1369.85</v>
      </c>
      <c r="D299" s="278">
        <v>1362.95</v>
      </c>
      <c r="E299" s="278">
        <v>1343.9</v>
      </c>
      <c r="F299" s="278">
        <v>1317.95</v>
      </c>
      <c r="G299" s="278">
        <v>1298.9000000000001</v>
      </c>
      <c r="H299" s="278">
        <v>1388.9</v>
      </c>
      <c r="I299" s="278">
        <v>1407.9499999999998</v>
      </c>
      <c r="J299" s="278">
        <v>1433.9</v>
      </c>
      <c r="K299" s="276">
        <v>1382</v>
      </c>
      <c r="L299" s="276">
        <v>1337</v>
      </c>
      <c r="M299" s="276">
        <v>38.857979999999998</v>
      </c>
    </row>
    <row r="300" spans="1:13">
      <c r="A300" s="267">
        <v>290</v>
      </c>
      <c r="B300" s="276" t="s">
        <v>454</v>
      </c>
      <c r="C300" s="277">
        <v>363.2</v>
      </c>
      <c r="D300" s="278">
        <v>362</v>
      </c>
      <c r="E300" s="278">
        <v>359.25</v>
      </c>
      <c r="F300" s="278">
        <v>355.3</v>
      </c>
      <c r="G300" s="278">
        <v>352.55</v>
      </c>
      <c r="H300" s="278">
        <v>365.95</v>
      </c>
      <c r="I300" s="278">
        <v>368.7</v>
      </c>
      <c r="J300" s="278">
        <v>372.65</v>
      </c>
      <c r="K300" s="276">
        <v>364.75</v>
      </c>
      <c r="L300" s="276">
        <v>358.05</v>
      </c>
      <c r="M300" s="276">
        <v>16.437830000000002</v>
      </c>
    </row>
    <row r="301" spans="1:13">
      <c r="A301" s="267">
        <v>291</v>
      </c>
      <c r="B301" s="276" t="s">
        <v>455</v>
      </c>
      <c r="C301" s="277">
        <v>40.6</v>
      </c>
      <c r="D301" s="278">
        <v>40.633333333333333</v>
      </c>
      <c r="E301" s="278">
        <v>40.266666666666666</v>
      </c>
      <c r="F301" s="278">
        <v>39.93333333333333</v>
      </c>
      <c r="G301" s="278">
        <v>39.566666666666663</v>
      </c>
      <c r="H301" s="278">
        <v>40.966666666666669</v>
      </c>
      <c r="I301" s="278">
        <v>41.333333333333329</v>
      </c>
      <c r="J301" s="278">
        <v>41.666666666666671</v>
      </c>
      <c r="K301" s="276">
        <v>41</v>
      </c>
      <c r="L301" s="276">
        <v>40.299999999999997</v>
      </c>
      <c r="M301" s="276">
        <v>6.84565</v>
      </c>
    </row>
    <row r="302" spans="1:13">
      <c r="A302" s="267">
        <v>292</v>
      </c>
      <c r="B302" s="276" t="s">
        <v>456</v>
      </c>
      <c r="C302" s="277">
        <v>928.45</v>
      </c>
      <c r="D302" s="278">
        <v>933.20000000000016</v>
      </c>
      <c r="E302" s="278">
        <v>916.70000000000027</v>
      </c>
      <c r="F302" s="278">
        <v>904.95000000000016</v>
      </c>
      <c r="G302" s="278">
        <v>888.45000000000027</v>
      </c>
      <c r="H302" s="278">
        <v>944.95000000000027</v>
      </c>
      <c r="I302" s="278">
        <v>961.45</v>
      </c>
      <c r="J302" s="278">
        <v>973.20000000000027</v>
      </c>
      <c r="K302" s="276">
        <v>949.7</v>
      </c>
      <c r="L302" s="276">
        <v>921.45</v>
      </c>
      <c r="M302" s="276">
        <v>0.74350000000000005</v>
      </c>
    </row>
    <row r="303" spans="1:13">
      <c r="A303" s="267">
        <v>293</v>
      </c>
      <c r="B303" s="276" t="s">
        <v>137</v>
      </c>
      <c r="C303" s="277">
        <v>1089.2</v>
      </c>
      <c r="D303" s="278">
        <v>1086.0333333333335</v>
      </c>
      <c r="E303" s="278">
        <v>1073.166666666667</v>
      </c>
      <c r="F303" s="278">
        <v>1057.1333333333334</v>
      </c>
      <c r="G303" s="278">
        <v>1044.2666666666669</v>
      </c>
      <c r="H303" s="278">
        <v>1102.0666666666671</v>
      </c>
      <c r="I303" s="278">
        <v>1114.9333333333334</v>
      </c>
      <c r="J303" s="278">
        <v>1130.9666666666672</v>
      </c>
      <c r="K303" s="276">
        <v>1098.9000000000001</v>
      </c>
      <c r="L303" s="276">
        <v>1070</v>
      </c>
      <c r="M303" s="276">
        <v>23.81709</v>
      </c>
    </row>
    <row r="304" spans="1:13">
      <c r="A304" s="267">
        <v>294</v>
      </c>
      <c r="B304" s="276" t="s">
        <v>457</v>
      </c>
      <c r="C304" s="277">
        <v>1599.7</v>
      </c>
      <c r="D304" s="278">
        <v>1600.5999999999997</v>
      </c>
      <c r="E304" s="278">
        <v>1566.1999999999994</v>
      </c>
      <c r="F304" s="278">
        <v>1532.6999999999996</v>
      </c>
      <c r="G304" s="278">
        <v>1498.2999999999993</v>
      </c>
      <c r="H304" s="278">
        <v>1634.0999999999995</v>
      </c>
      <c r="I304" s="278">
        <v>1668.4999999999995</v>
      </c>
      <c r="J304" s="278">
        <v>1701.9999999999995</v>
      </c>
      <c r="K304" s="276">
        <v>1635</v>
      </c>
      <c r="L304" s="276">
        <v>1567.1</v>
      </c>
      <c r="M304" s="276">
        <v>0.34200000000000003</v>
      </c>
    </row>
    <row r="305" spans="1:13">
      <c r="A305" s="267">
        <v>295</v>
      </c>
      <c r="B305" s="276" t="s">
        <v>458</v>
      </c>
      <c r="C305" s="277">
        <v>888.05</v>
      </c>
      <c r="D305" s="278">
        <v>889.9</v>
      </c>
      <c r="E305" s="278">
        <v>870.3</v>
      </c>
      <c r="F305" s="278">
        <v>852.55</v>
      </c>
      <c r="G305" s="278">
        <v>832.94999999999993</v>
      </c>
      <c r="H305" s="278">
        <v>907.65</v>
      </c>
      <c r="I305" s="278">
        <v>927.25000000000011</v>
      </c>
      <c r="J305" s="278">
        <v>945</v>
      </c>
      <c r="K305" s="276">
        <v>909.5</v>
      </c>
      <c r="L305" s="276">
        <v>872.15</v>
      </c>
      <c r="M305" s="276">
        <v>0.24085999999999999</v>
      </c>
    </row>
    <row r="306" spans="1:13">
      <c r="A306" s="267">
        <v>296</v>
      </c>
      <c r="B306" s="276" t="s">
        <v>459</v>
      </c>
      <c r="C306" s="277">
        <v>30.35</v>
      </c>
      <c r="D306" s="278">
        <v>30.450000000000003</v>
      </c>
      <c r="E306" s="278">
        <v>30.100000000000005</v>
      </c>
      <c r="F306" s="278">
        <v>29.85</v>
      </c>
      <c r="G306" s="278">
        <v>29.500000000000004</v>
      </c>
      <c r="H306" s="278">
        <v>30.700000000000006</v>
      </c>
      <c r="I306" s="278">
        <v>31.05</v>
      </c>
      <c r="J306" s="278">
        <v>31.300000000000008</v>
      </c>
      <c r="K306" s="276">
        <v>30.8</v>
      </c>
      <c r="L306" s="276">
        <v>30.2</v>
      </c>
      <c r="M306" s="276">
        <v>14.31527</v>
      </c>
    </row>
    <row r="307" spans="1:13">
      <c r="A307" s="267">
        <v>297</v>
      </c>
      <c r="B307" s="276" t="s">
        <v>460</v>
      </c>
      <c r="C307" s="277">
        <v>142.6</v>
      </c>
      <c r="D307" s="278">
        <v>142</v>
      </c>
      <c r="E307" s="278">
        <v>140.94999999999999</v>
      </c>
      <c r="F307" s="278">
        <v>139.29999999999998</v>
      </c>
      <c r="G307" s="278">
        <v>138.24999999999997</v>
      </c>
      <c r="H307" s="278">
        <v>143.65</v>
      </c>
      <c r="I307" s="278">
        <v>144.70000000000002</v>
      </c>
      <c r="J307" s="278">
        <v>146.35000000000002</v>
      </c>
      <c r="K307" s="276">
        <v>143.05000000000001</v>
      </c>
      <c r="L307" s="276">
        <v>140.35</v>
      </c>
      <c r="M307" s="276">
        <v>2.0832299999999999</v>
      </c>
    </row>
    <row r="308" spans="1:13">
      <c r="A308" s="267">
        <v>298</v>
      </c>
      <c r="B308" s="276" t="s">
        <v>148</v>
      </c>
      <c r="C308" s="277">
        <v>87197.55</v>
      </c>
      <c r="D308" s="278">
        <v>87117.75</v>
      </c>
      <c r="E308" s="278">
        <v>86229.8</v>
      </c>
      <c r="F308" s="278">
        <v>85262.05</v>
      </c>
      <c r="G308" s="278">
        <v>84374.1</v>
      </c>
      <c r="H308" s="278">
        <v>88085.5</v>
      </c>
      <c r="I308" s="278">
        <v>88973.450000000012</v>
      </c>
      <c r="J308" s="278">
        <v>89941.2</v>
      </c>
      <c r="K308" s="276">
        <v>88005.7</v>
      </c>
      <c r="L308" s="276">
        <v>86150</v>
      </c>
      <c r="M308" s="276">
        <v>0.21304999999999999</v>
      </c>
    </row>
    <row r="309" spans="1:13">
      <c r="A309" s="267">
        <v>299</v>
      </c>
      <c r="B309" s="276" t="s">
        <v>145</v>
      </c>
      <c r="C309" s="277">
        <v>1077.9000000000001</v>
      </c>
      <c r="D309" s="278">
        <v>1067.95</v>
      </c>
      <c r="E309" s="278">
        <v>1055.95</v>
      </c>
      <c r="F309" s="278">
        <v>1034</v>
      </c>
      <c r="G309" s="278">
        <v>1022</v>
      </c>
      <c r="H309" s="278">
        <v>1089.9000000000001</v>
      </c>
      <c r="I309" s="278">
        <v>1101.9000000000001</v>
      </c>
      <c r="J309" s="278">
        <v>1123.8500000000001</v>
      </c>
      <c r="K309" s="276">
        <v>1079.95</v>
      </c>
      <c r="L309" s="276">
        <v>1046</v>
      </c>
      <c r="M309" s="276">
        <v>4.9705500000000002</v>
      </c>
    </row>
    <row r="310" spans="1:13">
      <c r="A310" s="267">
        <v>300</v>
      </c>
      <c r="B310" s="276" t="s">
        <v>462</v>
      </c>
      <c r="C310" s="277">
        <v>3585.55</v>
      </c>
      <c r="D310" s="278">
        <v>3597.9500000000003</v>
      </c>
      <c r="E310" s="278">
        <v>3547.9000000000005</v>
      </c>
      <c r="F310" s="278">
        <v>3510.2500000000005</v>
      </c>
      <c r="G310" s="278">
        <v>3460.2000000000007</v>
      </c>
      <c r="H310" s="278">
        <v>3635.6000000000004</v>
      </c>
      <c r="I310" s="278">
        <v>3685.6500000000005</v>
      </c>
      <c r="J310" s="278">
        <v>3723.3</v>
      </c>
      <c r="K310" s="276">
        <v>3648</v>
      </c>
      <c r="L310" s="276">
        <v>3560.3</v>
      </c>
      <c r="M310" s="276">
        <v>8.201E-2</v>
      </c>
    </row>
    <row r="311" spans="1:13">
      <c r="A311" s="267">
        <v>301</v>
      </c>
      <c r="B311" s="276" t="s">
        <v>463</v>
      </c>
      <c r="C311" s="277">
        <v>306.7</v>
      </c>
      <c r="D311" s="278">
        <v>307.8</v>
      </c>
      <c r="E311" s="278">
        <v>304.05</v>
      </c>
      <c r="F311" s="278">
        <v>301.39999999999998</v>
      </c>
      <c r="G311" s="278">
        <v>297.64999999999998</v>
      </c>
      <c r="H311" s="278">
        <v>310.45000000000005</v>
      </c>
      <c r="I311" s="278">
        <v>314.20000000000005</v>
      </c>
      <c r="J311" s="278">
        <v>316.85000000000008</v>
      </c>
      <c r="K311" s="276">
        <v>311.55</v>
      </c>
      <c r="L311" s="276">
        <v>305.14999999999998</v>
      </c>
      <c r="M311" s="276">
        <v>0.25729000000000002</v>
      </c>
    </row>
    <row r="312" spans="1:13">
      <c r="A312" s="267">
        <v>302</v>
      </c>
      <c r="B312" s="276" t="s">
        <v>139</v>
      </c>
      <c r="C312" s="277">
        <v>182.15</v>
      </c>
      <c r="D312" s="278">
        <v>181.54999999999998</v>
      </c>
      <c r="E312" s="278">
        <v>178.94999999999996</v>
      </c>
      <c r="F312" s="278">
        <v>175.74999999999997</v>
      </c>
      <c r="G312" s="278">
        <v>173.14999999999995</v>
      </c>
      <c r="H312" s="278">
        <v>184.74999999999997</v>
      </c>
      <c r="I312" s="278">
        <v>187.35</v>
      </c>
      <c r="J312" s="278">
        <v>190.54999999999998</v>
      </c>
      <c r="K312" s="276">
        <v>184.15</v>
      </c>
      <c r="L312" s="276">
        <v>178.35</v>
      </c>
      <c r="M312" s="276">
        <v>104.7573</v>
      </c>
    </row>
    <row r="313" spans="1:13">
      <c r="A313" s="267">
        <v>303</v>
      </c>
      <c r="B313" s="276" t="s">
        <v>138</v>
      </c>
      <c r="C313" s="277">
        <v>808.05</v>
      </c>
      <c r="D313" s="278">
        <v>809.73333333333323</v>
      </c>
      <c r="E313" s="278">
        <v>799.86666666666645</v>
      </c>
      <c r="F313" s="278">
        <v>791.68333333333317</v>
      </c>
      <c r="G313" s="278">
        <v>781.81666666666638</v>
      </c>
      <c r="H313" s="278">
        <v>817.91666666666652</v>
      </c>
      <c r="I313" s="278">
        <v>827.7833333333333</v>
      </c>
      <c r="J313" s="278">
        <v>835.96666666666658</v>
      </c>
      <c r="K313" s="276">
        <v>819.6</v>
      </c>
      <c r="L313" s="276">
        <v>801.55</v>
      </c>
      <c r="M313" s="276">
        <v>39.911670000000001</v>
      </c>
    </row>
    <row r="314" spans="1:13">
      <c r="A314" s="267">
        <v>304</v>
      </c>
      <c r="B314" s="276" t="s">
        <v>464</v>
      </c>
      <c r="C314" s="277">
        <v>161.19999999999999</v>
      </c>
      <c r="D314" s="278">
        <v>158.53333333333333</v>
      </c>
      <c r="E314" s="278">
        <v>154.71666666666667</v>
      </c>
      <c r="F314" s="278">
        <v>148.23333333333335</v>
      </c>
      <c r="G314" s="278">
        <v>144.41666666666669</v>
      </c>
      <c r="H314" s="278">
        <v>165.01666666666665</v>
      </c>
      <c r="I314" s="278">
        <v>168.83333333333331</v>
      </c>
      <c r="J314" s="278">
        <v>175.31666666666663</v>
      </c>
      <c r="K314" s="276">
        <v>162.35</v>
      </c>
      <c r="L314" s="276">
        <v>152.05000000000001</v>
      </c>
      <c r="M314" s="276">
        <v>0.86480999999999997</v>
      </c>
    </row>
    <row r="315" spans="1:13">
      <c r="A315" s="267">
        <v>305</v>
      </c>
      <c r="B315" s="276" t="s">
        <v>465</v>
      </c>
      <c r="C315" s="277">
        <v>214.75</v>
      </c>
      <c r="D315" s="278">
        <v>215.83333333333334</v>
      </c>
      <c r="E315" s="278">
        <v>213.16666666666669</v>
      </c>
      <c r="F315" s="278">
        <v>211.58333333333334</v>
      </c>
      <c r="G315" s="278">
        <v>208.91666666666669</v>
      </c>
      <c r="H315" s="278">
        <v>217.41666666666669</v>
      </c>
      <c r="I315" s="278">
        <v>220.08333333333337</v>
      </c>
      <c r="J315" s="278">
        <v>221.66666666666669</v>
      </c>
      <c r="K315" s="276">
        <v>218.5</v>
      </c>
      <c r="L315" s="276">
        <v>214.25</v>
      </c>
      <c r="M315" s="276">
        <v>0.45585999999999999</v>
      </c>
    </row>
    <row r="316" spans="1:13">
      <c r="A316" s="267">
        <v>306</v>
      </c>
      <c r="B316" s="276" t="s">
        <v>466</v>
      </c>
      <c r="C316" s="277">
        <v>432.85</v>
      </c>
      <c r="D316" s="278">
        <v>430.38333333333338</v>
      </c>
      <c r="E316" s="278">
        <v>422.96666666666675</v>
      </c>
      <c r="F316" s="278">
        <v>413.08333333333337</v>
      </c>
      <c r="G316" s="278">
        <v>405.66666666666674</v>
      </c>
      <c r="H316" s="278">
        <v>440.26666666666677</v>
      </c>
      <c r="I316" s="278">
        <v>447.68333333333339</v>
      </c>
      <c r="J316" s="278">
        <v>457.56666666666678</v>
      </c>
      <c r="K316" s="276">
        <v>437.8</v>
      </c>
      <c r="L316" s="276">
        <v>420.5</v>
      </c>
      <c r="M316" s="276">
        <v>0.33595999999999998</v>
      </c>
    </row>
    <row r="317" spans="1:13">
      <c r="A317" s="267">
        <v>307</v>
      </c>
      <c r="B317" s="276" t="s">
        <v>140</v>
      </c>
      <c r="C317" s="277">
        <v>166.45</v>
      </c>
      <c r="D317" s="278">
        <v>165.48333333333332</v>
      </c>
      <c r="E317" s="278">
        <v>163.96666666666664</v>
      </c>
      <c r="F317" s="278">
        <v>161.48333333333332</v>
      </c>
      <c r="G317" s="278">
        <v>159.96666666666664</v>
      </c>
      <c r="H317" s="278">
        <v>167.96666666666664</v>
      </c>
      <c r="I317" s="278">
        <v>169.48333333333335</v>
      </c>
      <c r="J317" s="278">
        <v>171.96666666666664</v>
      </c>
      <c r="K317" s="276">
        <v>167</v>
      </c>
      <c r="L317" s="276">
        <v>163</v>
      </c>
      <c r="M317" s="276">
        <v>35.577689999999997</v>
      </c>
    </row>
    <row r="318" spans="1:13">
      <c r="A318" s="267">
        <v>308</v>
      </c>
      <c r="B318" s="276" t="s">
        <v>267</v>
      </c>
      <c r="C318" s="277">
        <v>40.1</v>
      </c>
      <c r="D318" s="278">
        <v>39.766666666666673</v>
      </c>
      <c r="E318" s="278">
        <v>38.733333333333348</v>
      </c>
      <c r="F318" s="278">
        <v>37.366666666666674</v>
      </c>
      <c r="G318" s="278">
        <v>36.33333333333335</v>
      </c>
      <c r="H318" s="278">
        <v>41.133333333333347</v>
      </c>
      <c r="I318" s="278">
        <v>42.166666666666664</v>
      </c>
      <c r="J318" s="278">
        <v>43.533333333333346</v>
      </c>
      <c r="K318" s="276">
        <v>40.799999999999997</v>
      </c>
      <c r="L318" s="276">
        <v>38.4</v>
      </c>
      <c r="M318" s="276">
        <v>17.246780000000001</v>
      </c>
    </row>
    <row r="319" spans="1:13">
      <c r="A319" s="267">
        <v>309</v>
      </c>
      <c r="B319" s="276" t="s">
        <v>141</v>
      </c>
      <c r="C319" s="277">
        <v>417.15</v>
      </c>
      <c r="D319" s="278">
        <v>415.63333333333338</v>
      </c>
      <c r="E319" s="278">
        <v>412.76666666666677</v>
      </c>
      <c r="F319" s="278">
        <v>408.38333333333338</v>
      </c>
      <c r="G319" s="278">
        <v>405.51666666666677</v>
      </c>
      <c r="H319" s="278">
        <v>420.01666666666677</v>
      </c>
      <c r="I319" s="278">
        <v>422.88333333333344</v>
      </c>
      <c r="J319" s="278">
        <v>427.26666666666677</v>
      </c>
      <c r="K319" s="276">
        <v>418.5</v>
      </c>
      <c r="L319" s="276">
        <v>411.25</v>
      </c>
      <c r="M319" s="276">
        <v>22.13374</v>
      </c>
    </row>
    <row r="320" spans="1:13">
      <c r="A320" s="267">
        <v>310</v>
      </c>
      <c r="B320" s="276" t="s">
        <v>142</v>
      </c>
      <c r="C320" s="277">
        <v>7922.6</v>
      </c>
      <c r="D320" s="278">
        <v>7915.9666666666672</v>
      </c>
      <c r="E320" s="278">
        <v>7841.6333333333341</v>
      </c>
      <c r="F320" s="278">
        <v>7760.666666666667</v>
      </c>
      <c r="G320" s="278">
        <v>7686.3333333333339</v>
      </c>
      <c r="H320" s="278">
        <v>7996.9333333333343</v>
      </c>
      <c r="I320" s="278">
        <v>8071.2666666666664</v>
      </c>
      <c r="J320" s="278">
        <v>8152.2333333333345</v>
      </c>
      <c r="K320" s="276">
        <v>7990.3</v>
      </c>
      <c r="L320" s="276">
        <v>7835</v>
      </c>
      <c r="M320" s="276">
        <v>7.7989199999999999</v>
      </c>
    </row>
    <row r="321" spans="1:13">
      <c r="A321" s="267">
        <v>311</v>
      </c>
      <c r="B321" s="276" t="s">
        <v>144</v>
      </c>
      <c r="C321" s="277">
        <v>712.5</v>
      </c>
      <c r="D321" s="278">
        <v>709.56666666666661</v>
      </c>
      <c r="E321" s="278">
        <v>697.13333333333321</v>
      </c>
      <c r="F321" s="278">
        <v>681.76666666666665</v>
      </c>
      <c r="G321" s="278">
        <v>669.33333333333326</v>
      </c>
      <c r="H321" s="278">
        <v>724.93333333333317</v>
      </c>
      <c r="I321" s="278">
        <v>737.36666666666656</v>
      </c>
      <c r="J321" s="278">
        <v>752.73333333333312</v>
      </c>
      <c r="K321" s="276">
        <v>722</v>
      </c>
      <c r="L321" s="276">
        <v>694.2</v>
      </c>
      <c r="M321" s="276">
        <v>11.98671</v>
      </c>
    </row>
    <row r="322" spans="1:13">
      <c r="A322" s="267">
        <v>312</v>
      </c>
      <c r="B322" s="276" t="s">
        <v>468</v>
      </c>
      <c r="C322" s="277">
        <v>2221.9499999999998</v>
      </c>
      <c r="D322" s="278">
        <v>2201.75</v>
      </c>
      <c r="E322" s="278">
        <v>2175.5500000000002</v>
      </c>
      <c r="F322" s="278">
        <v>2129.15</v>
      </c>
      <c r="G322" s="278">
        <v>2102.9500000000003</v>
      </c>
      <c r="H322" s="278">
        <v>2248.15</v>
      </c>
      <c r="I322" s="278">
        <v>2274.35</v>
      </c>
      <c r="J322" s="278">
        <v>2320.75</v>
      </c>
      <c r="K322" s="276">
        <v>2227.9499999999998</v>
      </c>
      <c r="L322" s="276">
        <v>2155.35</v>
      </c>
      <c r="M322" s="276">
        <v>0.60902999999999996</v>
      </c>
    </row>
    <row r="323" spans="1:13">
      <c r="A323" s="267">
        <v>313</v>
      </c>
      <c r="B323" s="276" t="s">
        <v>146</v>
      </c>
      <c r="C323" s="277">
        <v>1681.9</v>
      </c>
      <c r="D323" s="278">
        <v>1702.0166666666667</v>
      </c>
      <c r="E323" s="278">
        <v>1644.0333333333333</v>
      </c>
      <c r="F323" s="278">
        <v>1606.1666666666667</v>
      </c>
      <c r="G323" s="278">
        <v>1548.1833333333334</v>
      </c>
      <c r="H323" s="278">
        <v>1739.8833333333332</v>
      </c>
      <c r="I323" s="278">
        <v>1797.8666666666663</v>
      </c>
      <c r="J323" s="278">
        <v>1835.7333333333331</v>
      </c>
      <c r="K323" s="276">
        <v>1760</v>
      </c>
      <c r="L323" s="276">
        <v>1664.15</v>
      </c>
      <c r="M323" s="276">
        <v>45.580680000000001</v>
      </c>
    </row>
    <row r="324" spans="1:13">
      <c r="A324" s="267">
        <v>314</v>
      </c>
      <c r="B324" s="276" t="s">
        <v>469</v>
      </c>
      <c r="C324" s="277">
        <v>89.3</v>
      </c>
      <c r="D324" s="278">
        <v>88.433333333333323</v>
      </c>
      <c r="E324" s="278">
        <v>86.96666666666664</v>
      </c>
      <c r="F324" s="278">
        <v>84.633333333333312</v>
      </c>
      <c r="G324" s="278">
        <v>83.166666666666629</v>
      </c>
      <c r="H324" s="278">
        <v>90.766666666666652</v>
      </c>
      <c r="I324" s="278">
        <v>92.23333333333332</v>
      </c>
      <c r="J324" s="278">
        <v>94.566666666666663</v>
      </c>
      <c r="K324" s="276">
        <v>89.9</v>
      </c>
      <c r="L324" s="276">
        <v>86.1</v>
      </c>
      <c r="M324" s="276">
        <v>3.4239600000000001</v>
      </c>
    </row>
    <row r="325" spans="1:13">
      <c r="A325" s="267">
        <v>315</v>
      </c>
      <c r="B325" s="276" t="s">
        <v>470</v>
      </c>
      <c r="C325" s="277">
        <v>415.5</v>
      </c>
      <c r="D325" s="278">
        <v>413.06666666666666</v>
      </c>
      <c r="E325" s="278">
        <v>408.68333333333334</v>
      </c>
      <c r="F325" s="278">
        <v>401.86666666666667</v>
      </c>
      <c r="G325" s="278">
        <v>397.48333333333335</v>
      </c>
      <c r="H325" s="278">
        <v>419.88333333333333</v>
      </c>
      <c r="I325" s="278">
        <v>424.26666666666665</v>
      </c>
      <c r="J325" s="278">
        <v>431.08333333333331</v>
      </c>
      <c r="K325" s="276">
        <v>417.45</v>
      </c>
      <c r="L325" s="276">
        <v>406.25</v>
      </c>
      <c r="M325" s="276">
        <v>1.38808</v>
      </c>
    </row>
    <row r="326" spans="1:13">
      <c r="A326" s="267">
        <v>316</v>
      </c>
      <c r="B326" s="276" t="s">
        <v>1975</v>
      </c>
      <c r="C326" s="277">
        <v>198.9</v>
      </c>
      <c r="D326" s="278">
        <v>198.23333333333335</v>
      </c>
      <c r="E326" s="278">
        <v>196.66666666666669</v>
      </c>
      <c r="F326" s="278">
        <v>194.43333333333334</v>
      </c>
      <c r="G326" s="278">
        <v>192.86666666666667</v>
      </c>
      <c r="H326" s="278">
        <v>200.4666666666667</v>
      </c>
      <c r="I326" s="278">
        <v>202.03333333333336</v>
      </c>
      <c r="J326" s="278">
        <v>204.26666666666671</v>
      </c>
      <c r="K326" s="276">
        <v>199.8</v>
      </c>
      <c r="L326" s="276">
        <v>196</v>
      </c>
      <c r="M326" s="276">
        <v>4.9994300000000003</v>
      </c>
    </row>
    <row r="327" spans="1:13">
      <c r="A327" s="267">
        <v>317</v>
      </c>
      <c r="B327" s="276" t="s">
        <v>147</v>
      </c>
      <c r="C327" s="277">
        <v>159.5</v>
      </c>
      <c r="D327" s="278">
        <v>159.29999999999998</v>
      </c>
      <c r="E327" s="278">
        <v>158.29999999999995</v>
      </c>
      <c r="F327" s="278">
        <v>157.09999999999997</v>
      </c>
      <c r="G327" s="278">
        <v>156.09999999999994</v>
      </c>
      <c r="H327" s="278">
        <v>160.49999999999997</v>
      </c>
      <c r="I327" s="278">
        <v>161.50000000000003</v>
      </c>
      <c r="J327" s="278">
        <v>162.69999999999999</v>
      </c>
      <c r="K327" s="276">
        <v>160.30000000000001</v>
      </c>
      <c r="L327" s="276">
        <v>158.1</v>
      </c>
      <c r="M327" s="276">
        <v>82.831519999999998</v>
      </c>
    </row>
    <row r="328" spans="1:13">
      <c r="A328" s="267">
        <v>318</v>
      </c>
      <c r="B328" s="276" t="s">
        <v>471</v>
      </c>
      <c r="C328" s="277">
        <v>619.25</v>
      </c>
      <c r="D328" s="278">
        <v>621.35</v>
      </c>
      <c r="E328" s="278">
        <v>614.75</v>
      </c>
      <c r="F328" s="278">
        <v>610.25</v>
      </c>
      <c r="G328" s="278">
        <v>603.65</v>
      </c>
      <c r="H328" s="278">
        <v>625.85</v>
      </c>
      <c r="I328" s="278">
        <v>632.45000000000016</v>
      </c>
      <c r="J328" s="278">
        <v>636.95000000000005</v>
      </c>
      <c r="K328" s="276">
        <v>627.95000000000005</v>
      </c>
      <c r="L328" s="276">
        <v>616.85</v>
      </c>
      <c r="M328" s="276">
        <v>0.83986000000000005</v>
      </c>
    </row>
    <row r="329" spans="1:13">
      <c r="A329" s="267">
        <v>319</v>
      </c>
      <c r="B329" s="276" t="s">
        <v>268</v>
      </c>
      <c r="C329" s="277">
        <v>1616.8</v>
      </c>
      <c r="D329" s="278">
        <v>1624.3333333333333</v>
      </c>
      <c r="E329" s="278">
        <v>1583.6666666666665</v>
      </c>
      <c r="F329" s="278">
        <v>1550.5333333333333</v>
      </c>
      <c r="G329" s="278">
        <v>1509.8666666666666</v>
      </c>
      <c r="H329" s="278">
        <v>1657.4666666666665</v>
      </c>
      <c r="I329" s="278">
        <v>1698.133333333333</v>
      </c>
      <c r="J329" s="278">
        <v>1731.2666666666664</v>
      </c>
      <c r="K329" s="276">
        <v>1665</v>
      </c>
      <c r="L329" s="276">
        <v>1591.2</v>
      </c>
      <c r="M329" s="276">
        <v>1.9431799999999999</v>
      </c>
    </row>
    <row r="330" spans="1:13">
      <c r="A330" s="267">
        <v>320</v>
      </c>
      <c r="B330" s="276" t="s">
        <v>472</v>
      </c>
      <c r="C330" s="277">
        <v>1646.4</v>
      </c>
      <c r="D330" s="278">
        <v>1645.1499999999999</v>
      </c>
      <c r="E330" s="278">
        <v>1633.2999999999997</v>
      </c>
      <c r="F330" s="278">
        <v>1620.1999999999998</v>
      </c>
      <c r="G330" s="278">
        <v>1608.3499999999997</v>
      </c>
      <c r="H330" s="278">
        <v>1658.2499999999998</v>
      </c>
      <c r="I330" s="278">
        <v>1670.0999999999997</v>
      </c>
      <c r="J330" s="278">
        <v>1683.1999999999998</v>
      </c>
      <c r="K330" s="276">
        <v>1657</v>
      </c>
      <c r="L330" s="276">
        <v>1632.05</v>
      </c>
      <c r="M330" s="276">
        <v>0.87712999999999997</v>
      </c>
    </row>
    <row r="331" spans="1:13">
      <c r="A331" s="267">
        <v>321</v>
      </c>
      <c r="B331" s="276" t="s">
        <v>149</v>
      </c>
      <c r="C331" s="277">
        <v>1207.8499999999999</v>
      </c>
      <c r="D331" s="278">
        <v>1196.6666666666667</v>
      </c>
      <c r="E331" s="278">
        <v>1182.3333333333335</v>
      </c>
      <c r="F331" s="278">
        <v>1156.8166666666668</v>
      </c>
      <c r="G331" s="278">
        <v>1142.4833333333336</v>
      </c>
      <c r="H331" s="278">
        <v>1222.1833333333334</v>
      </c>
      <c r="I331" s="278">
        <v>1236.5166666666669</v>
      </c>
      <c r="J331" s="278">
        <v>1262.0333333333333</v>
      </c>
      <c r="K331" s="276">
        <v>1211</v>
      </c>
      <c r="L331" s="276">
        <v>1171.1500000000001</v>
      </c>
      <c r="M331" s="276">
        <v>10.68153</v>
      </c>
    </row>
    <row r="332" spans="1:13">
      <c r="A332" s="267">
        <v>322</v>
      </c>
      <c r="B332" s="276" t="s">
        <v>269</v>
      </c>
      <c r="C332" s="277">
        <v>910.55</v>
      </c>
      <c r="D332" s="278">
        <v>907.9</v>
      </c>
      <c r="E332" s="278">
        <v>897.84999999999991</v>
      </c>
      <c r="F332" s="278">
        <v>885.15</v>
      </c>
      <c r="G332" s="278">
        <v>875.09999999999991</v>
      </c>
      <c r="H332" s="278">
        <v>920.59999999999991</v>
      </c>
      <c r="I332" s="278">
        <v>930.64999999999986</v>
      </c>
      <c r="J332" s="278">
        <v>943.34999999999991</v>
      </c>
      <c r="K332" s="276">
        <v>917.95</v>
      </c>
      <c r="L332" s="276">
        <v>895.2</v>
      </c>
      <c r="M332" s="276">
        <v>1.47706</v>
      </c>
    </row>
    <row r="333" spans="1:13">
      <c r="A333" s="267">
        <v>323</v>
      </c>
      <c r="B333" s="276" t="s">
        <v>151</v>
      </c>
      <c r="C333" s="277">
        <v>32.5</v>
      </c>
      <c r="D333" s="278">
        <v>32.466666666666669</v>
      </c>
      <c r="E333" s="278">
        <v>32.183333333333337</v>
      </c>
      <c r="F333" s="278">
        <v>31.866666666666667</v>
      </c>
      <c r="G333" s="278">
        <v>31.583333333333336</v>
      </c>
      <c r="H333" s="278">
        <v>32.783333333333339</v>
      </c>
      <c r="I333" s="278">
        <v>33.06666666666667</v>
      </c>
      <c r="J333" s="278">
        <v>33.38333333333334</v>
      </c>
      <c r="K333" s="276">
        <v>32.75</v>
      </c>
      <c r="L333" s="276">
        <v>32.15</v>
      </c>
      <c r="M333" s="276">
        <v>75.576809999999995</v>
      </c>
    </row>
    <row r="334" spans="1:13">
      <c r="A334" s="267">
        <v>324</v>
      </c>
      <c r="B334" s="276" t="s">
        <v>152</v>
      </c>
      <c r="C334" s="277">
        <v>59.75</v>
      </c>
      <c r="D334" s="278">
        <v>59.833333333333336</v>
      </c>
      <c r="E334" s="278">
        <v>59.116666666666674</v>
      </c>
      <c r="F334" s="278">
        <v>58.483333333333341</v>
      </c>
      <c r="G334" s="278">
        <v>57.76666666666668</v>
      </c>
      <c r="H334" s="278">
        <v>60.466666666666669</v>
      </c>
      <c r="I334" s="278">
        <v>61.183333333333323</v>
      </c>
      <c r="J334" s="278">
        <v>61.816666666666663</v>
      </c>
      <c r="K334" s="276">
        <v>60.55</v>
      </c>
      <c r="L334" s="276">
        <v>59.2</v>
      </c>
      <c r="M334" s="276">
        <v>39.481720000000003</v>
      </c>
    </row>
    <row r="335" spans="1:13">
      <c r="A335" s="267">
        <v>325</v>
      </c>
      <c r="B335" s="276" t="s">
        <v>473</v>
      </c>
      <c r="C335" s="277">
        <v>583.75</v>
      </c>
      <c r="D335" s="278">
        <v>586.15</v>
      </c>
      <c r="E335" s="278">
        <v>577.84999999999991</v>
      </c>
      <c r="F335" s="278">
        <v>571.94999999999993</v>
      </c>
      <c r="G335" s="278">
        <v>563.64999999999986</v>
      </c>
      <c r="H335" s="278">
        <v>592.04999999999995</v>
      </c>
      <c r="I335" s="278">
        <v>600.34999999999991</v>
      </c>
      <c r="J335" s="278">
        <v>606.25</v>
      </c>
      <c r="K335" s="276">
        <v>594.45000000000005</v>
      </c>
      <c r="L335" s="276">
        <v>580.25</v>
      </c>
      <c r="M335" s="276">
        <v>0.39348</v>
      </c>
    </row>
    <row r="336" spans="1:13">
      <c r="A336" s="267">
        <v>326</v>
      </c>
      <c r="B336" s="276" t="s">
        <v>270</v>
      </c>
      <c r="C336" s="277">
        <v>24.6</v>
      </c>
      <c r="D336" s="278">
        <v>24.600000000000005</v>
      </c>
      <c r="E336" s="278">
        <v>24.400000000000009</v>
      </c>
      <c r="F336" s="278">
        <v>24.200000000000003</v>
      </c>
      <c r="G336" s="278">
        <v>24.000000000000007</v>
      </c>
      <c r="H336" s="278">
        <v>24.800000000000011</v>
      </c>
      <c r="I336" s="278">
        <v>25.000000000000007</v>
      </c>
      <c r="J336" s="278">
        <v>25.200000000000014</v>
      </c>
      <c r="K336" s="276">
        <v>24.8</v>
      </c>
      <c r="L336" s="276">
        <v>24.4</v>
      </c>
      <c r="M336" s="276">
        <v>28.32892</v>
      </c>
    </row>
    <row r="337" spans="1:13">
      <c r="A337" s="267">
        <v>327</v>
      </c>
      <c r="B337" s="276" t="s">
        <v>474</v>
      </c>
      <c r="C337" s="277">
        <v>53.95</v>
      </c>
      <c r="D337" s="278">
        <v>54.066666666666663</v>
      </c>
      <c r="E337" s="278">
        <v>53.433333333333323</v>
      </c>
      <c r="F337" s="278">
        <v>52.916666666666657</v>
      </c>
      <c r="G337" s="278">
        <v>52.283333333333317</v>
      </c>
      <c r="H337" s="278">
        <v>54.583333333333329</v>
      </c>
      <c r="I337" s="278">
        <v>55.216666666666669</v>
      </c>
      <c r="J337" s="278">
        <v>55.733333333333334</v>
      </c>
      <c r="K337" s="276">
        <v>54.7</v>
      </c>
      <c r="L337" s="276">
        <v>53.55</v>
      </c>
      <c r="M337" s="276">
        <v>6.4804199999999996</v>
      </c>
    </row>
    <row r="338" spans="1:13">
      <c r="A338" s="267">
        <v>328</v>
      </c>
      <c r="B338" s="276" t="s">
        <v>155</v>
      </c>
      <c r="C338" s="277">
        <v>120.75</v>
      </c>
      <c r="D338" s="278">
        <v>119.63333333333333</v>
      </c>
      <c r="E338" s="278">
        <v>117.86666666666665</v>
      </c>
      <c r="F338" s="278">
        <v>114.98333333333332</v>
      </c>
      <c r="G338" s="278">
        <v>113.21666666666664</v>
      </c>
      <c r="H338" s="278">
        <v>122.51666666666665</v>
      </c>
      <c r="I338" s="278">
        <v>124.28333333333333</v>
      </c>
      <c r="J338" s="278">
        <v>127.16666666666666</v>
      </c>
      <c r="K338" s="276">
        <v>121.4</v>
      </c>
      <c r="L338" s="276">
        <v>116.75</v>
      </c>
      <c r="M338" s="276">
        <v>74.962530000000001</v>
      </c>
    </row>
    <row r="339" spans="1:13">
      <c r="A339" s="267">
        <v>329</v>
      </c>
      <c r="B339" s="276" t="s">
        <v>737</v>
      </c>
      <c r="C339" s="277">
        <v>145.05000000000001</v>
      </c>
      <c r="D339" s="278">
        <v>144.65</v>
      </c>
      <c r="E339" s="278">
        <v>142.5</v>
      </c>
      <c r="F339" s="278">
        <v>139.94999999999999</v>
      </c>
      <c r="G339" s="278">
        <v>137.79999999999998</v>
      </c>
      <c r="H339" s="278">
        <v>147.20000000000002</v>
      </c>
      <c r="I339" s="278">
        <v>149.35000000000005</v>
      </c>
      <c r="J339" s="278">
        <v>151.90000000000003</v>
      </c>
      <c r="K339" s="276">
        <v>146.80000000000001</v>
      </c>
      <c r="L339" s="276">
        <v>142.1</v>
      </c>
      <c r="M339" s="276">
        <v>6.9604900000000001</v>
      </c>
    </row>
    <row r="340" spans="1:13">
      <c r="A340" s="267">
        <v>330</v>
      </c>
      <c r="B340" s="276" t="s">
        <v>156</v>
      </c>
      <c r="C340" s="277">
        <v>99.65</v>
      </c>
      <c r="D340" s="278">
        <v>99.350000000000009</v>
      </c>
      <c r="E340" s="278">
        <v>97.850000000000023</v>
      </c>
      <c r="F340" s="278">
        <v>96.050000000000011</v>
      </c>
      <c r="G340" s="278">
        <v>94.550000000000026</v>
      </c>
      <c r="H340" s="278">
        <v>101.15000000000002</v>
      </c>
      <c r="I340" s="278">
        <v>102.64999999999999</v>
      </c>
      <c r="J340" s="278">
        <v>104.45000000000002</v>
      </c>
      <c r="K340" s="276">
        <v>100.85</v>
      </c>
      <c r="L340" s="276">
        <v>97.55</v>
      </c>
      <c r="M340" s="276">
        <v>229.34495999999999</v>
      </c>
    </row>
    <row r="341" spans="1:13">
      <c r="A341" s="267">
        <v>331</v>
      </c>
      <c r="B341" s="276" t="s">
        <v>475</v>
      </c>
      <c r="C341" s="277">
        <v>479.75</v>
      </c>
      <c r="D341" s="278">
        <v>473.95</v>
      </c>
      <c r="E341" s="278">
        <v>458.9</v>
      </c>
      <c r="F341" s="278">
        <v>438.05</v>
      </c>
      <c r="G341" s="278">
        <v>423</v>
      </c>
      <c r="H341" s="278">
        <v>494.79999999999995</v>
      </c>
      <c r="I341" s="278">
        <v>509.85</v>
      </c>
      <c r="J341" s="278">
        <v>530.69999999999993</v>
      </c>
      <c r="K341" s="276">
        <v>489</v>
      </c>
      <c r="L341" s="276">
        <v>453.1</v>
      </c>
      <c r="M341" s="276">
        <v>3.91492</v>
      </c>
    </row>
    <row r="342" spans="1:13">
      <c r="A342" s="267">
        <v>332</v>
      </c>
      <c r="B342" s="276" t="s">
        <v>150</v>
      </c>
      <c r="C342" s="277">
        <v>44.95</v>
      </c>
      <c r="D342" s="278">
        <v>44.583333333333336</v>
      </c>
      <c r="E342" s="278">
        <v>43.916666666666671</v>
      </c>
      <c r="F342" s="278">
        <v>42.883333333333333</v>
      </c>
      <c r="G342" s="278">
        <v>42.216666666666669</v>
      </c>
      <c r="H342" s="278">
        <v>45.616666666666674</v>
      </c>
      <c r="I342" s="278">
        <v>46.283333333333346</v>
      </c>
      <c r="J342" s="278">
        <v>47.316666666666677</v>
      </c>
      <c r="K342" s="276">
        <v>45.25</v>
      </c>
      <c r="L342" s="276">
        <v>43.55</v>
      </c>
      <c r="M342" s="276">
        <v>131.57314</v>
      </c>
    </row>
    <row r="343" spans="1:13">
      <c r="A343" s="267">
        <v>333</v>
      </c>
      <c r="B343" s="276" t="s">
        <v>476</v>
      </c>
      <c r="C343" s="277">
        <v>42.3</v>
      </c>
      <c r="D343" s="278">
        <v>42.5</v>
      </c>
      <c r="E343" s="278">
        <v>42</v>
      </c>
      <c r="F343" s="278">
        <v>41.7</v>
      </c>
      <c r="G343" s="278">
        <v>41.2</v>
      </c>
      <c r="H343" s="278">
        <v>42.8</v>
      </c>
      <c r="I343" s="278">
        <v>43.3</v>
      </c>
      <c r="J343" s="278">
        <v>43.599999999999994</v>
      </c>
      <c r="K343" s="276">
        <v>43</v>
      </c>
      <c r="L343" s="276">
        <v>42.2</v>
      </c>
      <c r="M343" s="276">
        <v>6.1099699999999997</v>
      </c>
    </row>
    <row r="344" spans="1:13">
      <c r="A344" s="267">
        <v>334</v>
      </c>
      <c r="B344" s="276" t="s">
        <v>478</v>
      </c>
      <c r="C344" s="277">
        <v>2528.5500000000002</v>
      </c>
      <c r="D344" s="278">
        <v>2531.4166666666665</v>
      </c>
      <c r="E344" s="278">
        <v>2494.833333333333</v>
      </c>
      <c r="F344" s="278">
        <v>2461.1166666666663</v>
      </c>
      <c r="G344" s="278">
        <v>2424.5333333333328</v>
      </c>
      <c r="H344" s="278">
        <v>2565.1333333333332</v>
      </c>
      <c r="I344" s="278">
        <v>2601.7166666666662</v>
      </c>
      <c r="J344" s="278">
        <v>2635.4333333333334</v>
      </c>
      <c r="K344" s="276">
        <v>2568</v>
      </c>
      <c r="L344" s="276">
        <v>2497.6999999999998</v>
      </c>
      <c r="M344" s="276">
        <v>0.61467000000000005</v>
      </c>
    </row>
    <row r="345" spans="1:13">
      <c r="A345" s="267">
        <v>335</v>
      </c>
      <c r="B345" s="276" t="s">
        <v>2049</v>
      </c>
      <c r="C345" s="277">
        <v>85</v>
      </c>
      <c r="D345" s="278">
        <v>85.516666666666652</v>
      </c>
      <c r="E345" s="278">
        <v>83.5833333333333</v>
      </c>
      <c r="F345" s="278">
        <v>82.166666666666643</v>
      </c>
      <c r="G345" s="278">
        <v>80.233333333333292</v>
      </c>
      <c r="H345" s="278">
        <v>86.933333333333309</v>
      </c>
      <c r="I345" s="278">
        <v>88.866666666666646</v>
      </c>
      <c r="J345" s="278">
        <v>90.283333333333317</v>
      </c>
      <c r="K345" s="276">
        <v>87.45</v>
      </c>
      <c r="L345" s="276">
        <v>84.1</v>
      </c>
      <c r="M345" s="276">
        <v>1.3779999999999999</v>
      </c>
    </row>
    <row r="346" spans="1:13">
      <c r="A346" s="267">
        <v>336</v>
      </c>
      <c r="B346" s="276" t="s">
        <v>153</v>
      </c>
      <c r="C346" s="277">
        <v>17754.7</v>
      </c>
      <c r="D346" s="278">
        <v>17748.399999999998</v>
      </c>
      <c r="E346" s="278">
        <v>17676.299999999996</v>
      </c>
      <c r="F346" s="278">
        <v>17597.899999999998</v>
      </c>
      <c r="G346" s="278">
        <v>17525.799999999996</v>
      </c>
      <c r="H346" s="278">
        <v>17826.799999999996</v>
      </c>
      <c r="I346" s="278">
        <v>17898.899999999994</v>
      </c>
      <c r="J346" s="278">
        <v>17977.299999999996</v>
      </c>
      <c r="K346" s="276">
        <v>17820.5</v>
      </c>
      <c r="L346" s="276">
        <v>17670</v>
      </c>
      <c r="M346" s="276">
        <v>0.62848999999999999</v>
      </c>
    </row>
    <row r="347" spans="1:13">
      <c r="A347" s="267">
        <v>337</v>
      </c>
      <c r="B347" s="276" t="s">
        <v>3181</v>
      </c>
      <c r="C347" s="277">
        <v>38.35</v>
      </c>
      <c r="D347" s="278">
        <v>38.016666666666673</v>
      </c>
      <c r="E347" s="278">
        <v>37.333333333333343</v>
      </c>
      <c r="F347" s="278">
        <v>36.31666666666667</v>
      </c>
      <c r="G347" s="278">
        <v>35.63333333333334</v>
      </c>
      <c r="H347" s="278">
        <v>39.033333333333346</v>
      </c>
      <c r="I347" s="278">
        <v>39.716666666666669</v>
      </c>
      <c r="J347" s="278">
        <v>40.733333333333348</v>
      </c>
      <c r="K347" s="276">
        <v>38.700000000000003</v>
      </c>
      <c r="L347" s="276">
        <v>37</v>
      </c>
      <c r="M347" s="276">
        <v>23.01051</v>
      </c>
    </row>
    <row r="348" spans="1:13">
      <c r="A348" s="267">
        <v>338</v>
      </c>
      <c r="B348" s="276" t="s">
        <v>479</v>
      </c>
      <c r="C348" s="277">
        <v>1472.5</v>
      </c>
      <c r="D348" s="278">
        <v>1469.4833333333333</v>
      </c>
      <c r="E348" s="278">
        <v>1455.0666666666666</v>
      </c>
      <c r="F348" s="278">
        <v>1437.6333333333332</v>
      </c>
      <c r="G348" s="278">
        <v>1423.2166666666665</v>
      </c>
      <c r="H348" s="278">
        <v>1486.9166666666667</v>
      </c>
      <c r="I348" s="278">
        <v>1501.3333333333333</v>
      </c>
      <c r="J348" s="278">
        <v>1518.7666666666669</v>
      </c>
      <c r="K348" s="276">
        <v>1483.9</v>
      </c>
      <c r="L348" s="276">
        <v>1452.05</v>
      </c>
      <c r="M348" s="276">
        <v>5.6250000000000001E-2</v>
      </c>
    </row>
    <row r="349" spans="1:13">
      <c r="A349" s="267">
        <v>339</v>
      </c>
      <c r="B349" s="276" t="s">
        <v>3161</v>
      </c>
      <c r="C349" s="277">
        <v>337</v>
      </c>
      <c r="D349" s="278">
        <v>337.40000000000003</v>
      </c>
      <c r="E349" s="278">
        <v>332.95000000000005</v>
      </c>
      <c r="F349" s="278">
        <v>328.90000000000003</v>
      </c>
      <c r="G349" s="278">
        <v>324.45000000000005</v>
      </c>
      <c r="H349" s="278">
        <v>341.45000000000005</v>
      </c>
      <c r="I349" s="278">
        <v>345.9</v>
      </c>
      <c r="J349" s="278">
        <v>349.95000000000005</v>
      </c>
      <c r="K349" s="276">
        <v>341.85</v>
      </c>
      <c r="L349" s="276">
        <v>333.35</v>
      </c>
      <c r="M349" s="276">
        <v>17.025700000000001</v>
      </c>
    </row>
    <row r="350" spans="1:13">
      <c r="A350" s="267">
        <v>340</v>
      </c>
      <c r="B350" s="276" t="s">
        <v>271</v>
      </c>
      <c r="C350" s="277">
        <v>583.70000000000005</v>
      </c>
      <c r="D350" s="278">
        <v>577.66666666666663</v>
      </c>
      <c r="E350" s="278">
        <v>566.33333333333326</v>
      </c>
      <c r="F350" s="278">
        <v>548.96666666666658</v>
      </c>
      <c r="G350" s="278">
        <v>537.63333333333321</v>
      </c>
      <c r="H350" s="278">
        <v>595.0333333333333</v>
      </c>
      <c r="I350" s="278">
        <v>606.36666666666656</v>
      </c>
      <c r="J350" s="278">
        <v>623.73333333333335</v>
      </c>
      <c r="K350" s="276">
        <v>589</v>
      </c>
      <c r="L350" s="276">
        <v>560.29999999999995</v>
      </c>
      <c r="M350" s="276">
        <v>4.1025799999999997</v>
      </c>
    </row>
    <row r="351" spans="1:13">
      <c r="A351" s="267">
        <v>341</v>
      </c>
      <c r="B351" s="276" t="s">
        <v>158</v>
      </c>
      <c r="C351" s="277">
        <v>98.1</v>
      </c>
      <c r="D351" s="278">
        <v>98.2</v>
      </c>
      <c r="E351" s="278">
        <v>97.4</v>
      </c>
      <c r="F351" s="278">
        <v>96.7</v>
      </c>
      <c r="G351" s="278">
        <v>95.9</v>
      </c>
      <c r="H351" s="278">
        <v>98.9</v>
      </c>
      <c r="I351" s="278">
        <v>99.699999999999989</v>
      </c>
      <c r="J351" s="278">
        <v>100.4</v>
      </c>
      <c r="K351" s="276">
        <v>99</v>
      </c>
      <c r="L351" s="276">
        <v>97.5</v>
      </c>
      <c r="M351" s="276">
        <v>260.85120999999998</v>
      </c>
    </row>
    <row r="352" spans="1:13">
      <c r="A352" s="267">
        <v>342</v>
      </c>
      <c r="B352" s="276" t="s">
        <v>157</v>
      </c>
      <c r="C352" s="277">
        <v>116.35</v>
      </c>
      <c r="D352" s="278">
        <v>116.11666666666667</v>
      </c>
      <c r="E352" s="278">
        <v>115.23333333333335</v>
      </c>
      <c r="F352" s="278">
        <v>114.11666666666667</v>
      </c>
      <c r="G352" s="278">
        <v>113.23333333333335</v>
      </c>
      <c r="H352" s="278">
        <v>117.23333333333335</v>
      </c>
      <c r="I352" s="278">
        <v>118.11666666666667</v>
      </c>
      <c r="J352" s="278">
        <v>119.23333333333335</v>
      </c>
      <c r="K352" s="276">
        <v>117</v>
      </c>
      <c r="L352" s="276">
        <v>115</v>
      </c>
      <c r="M352" s="276">
        <v>11.03139</v>
      </c>
    </row>
    <row r="353" spans="1:13">
      <c r="A353" s="267">
        <v>343</v>
      </c>
      <c r="B353" s="276" t="s">
        <v>480</v>
      </c>
      <c r="C353" s="277">
        <v>79.3</v>
      </c>
      <c r="D353" s="278">
        <v>79.816666666666663</v>
      </c>
      <c r="E353" s="278">
        <v>77.73333333333332</v>
      </c>
      <c r="F353" s="278">
        <v>76.166666666666657</v>
      </c>
      <c r="G353" s="278">
        <v>74.083333333333314</v>
      </c>
      <c r="H353" s="278">
        <v>81.383333333333326</v>
      </c>
      <c r="I353" s="278">
        <v>83.466666666666669</v>
      </c>
      <c r="J353" s="278">
        <v>85.033333333333331</v>
      </c>
      <c r="K353" s="276">
        <v>81.900000000000006</v>
      </c>
      <c r="L353" s="276">
        <v>78.25</v>
      </c>
      <c r="M353" s="276">
        <v>0.31347000000000003</v>
      </c>
    </row>
    <row r="354" spans="1:13">
      <c r="A354" s="267">
        <v>344</v>
      </c>
      <c r="B354" s="276" t="s">
        <v>272</v>
      </c>
      <c r="C354" s="277">
        <v>3362.9</v>
      </c>
      <c r="D354" s="278">
        <v>3357.6333333333332</v>
      </c>
      <c r="E354" s="278">
        <v>3310.2666666666664</v>
      </c>
      <c r="F354" s="278">
        <v>3257.6333333333332</v>
      </c>
      <c r="G354" s="278">
        <v>3210.2666666666664</v>
      </c>
      <c r="H354" s="278">
        <v>3410.2666666666664</v>
      </c>
      <c r="I354" s="278">
        <v>3457.6333333333332</v>
      </c>
      <c r="J354" s="278">
        <v>3510.2666666666664</v>
      </c>
      <c r="K354" s="276">
        <v>3405</v>
      </c>
      <c r="L354" s="276">
        <v>3305</v>
      </c>
      <c r="M354" s="276">
        <v>0.43406</v>
      </c>
    </row>
    <row r="355" spans="1:13">
      <c r="A355" s="267">
        <v>345</v>
      </c>
      <c r="B355" s="276" t="s">
        <v>481</v>
      </c>
      <c r="C355" s="277">
        <v>82.9</v>
      </c>
      <c r="D355" s="278">
        <v>82.466666666666683</v>
      </c>
      <c r="E355" s="278">
        <v>81.233333333333363</v>
      </c>
      <c r="F355" s="278">
        <v>79.566666666666677</v>
      </c>
      <c r="G355" s="278">
        <v>78.333333333333357</v>
      </c>
      <c r="H355" s="278">
        <v>84.133333333333368</v>
      </c>
      <c r="I355" s="278">
        <v>85.366666666666688</v>
      </c>
      <c r="J355" s="278">
        <v>87.033333333333374</v>
      </c>
      <c r="K355" s="276">
        <v>83.7</v>
      </c>
      <c r="L355" s="276">
        <v>80.8</v>
      </c>
      <c r="M355" s="276">
        <v>2.2330700000000001</v>
      </c>
    </row>
    <row r="356" spans="1:13">
      <c r="A356" s="267">
        <v>346</v>
      </c>
      <c r="B356" s="276" t="s">
        <v>482</v>
      </c>
      <c r="C356" s="277">
        <v>229.85</v>
      </c>
      <c r="D356" s="278">
        <v>232.18333333333331</v>
      </c>
      <c r="E356" s="278">
        <v>226.71666666666661</v>
      </c>
      <c r="F356" s="278">
        <v>223.58333333333331</v>
      </c>
      <c r="G356" s="278">
        <v>218.11666666666662</v>
      </c>
      <c r="H356" s="278">
        <v>235.31666666666661</v>
      </c>
      <c r="I356" s="278">
        <v>240.7833333333333</v>
      </c>
      <c r="J356" s="278">
        <v>243.9166666666666</v>
      </c>
      <c r="K356" s="276">
        <v>237.65</v>
      </c>
      <c r="L356" s="276">
        <v>229.05</v>
      </c>
      <c r="M356" s="276">
        <v>3.5852499999999998</v>
      </c>
    </row>
    <row r="357" spans="1:13">
      <c r="A357" s="267">
        <v>347</v>
      </c>
      <c r="B357" s="276" t="s">
        <v>483</v>
      </c>
      <c r="C357" s="277">
        <v>229.1</v>
      </c>
      <c r="D357" s="278">
        <v>224.7833333333333</v>
      </c>
      <c r="E357" s="278">
        <v>219.61666666666662</v>
      </c>
      <c r="F357" s="278">
        <v>210.13333333333333</v>
      </c>
      <c r="G357" s="278">
        <v>204.96666666666664</v>
      </c>
      <c r="H357" s="278">
        <v>234.26666666666659</v>
      </c>
      <c r="I357" s="278">
        <v>239.43333333333328</v>
      </c>
      <c r="J357" s="278">
        <v>248.91666666666657</v>
      </c>
      <c r="K357" s="276">
        <v>229.95</v>
      </c>
      <c r="L357" s="276">
        <v>215.3</v>
      </c>
      <c r="M357" s="276">
        <v>1.7827599999999999</v>
      </c>
    </row>
    <row r="358" spans="1:13">
      <c r="A358" s="267">
        <v>348</v>
      </c>
      <c r="B358" s="276" t="s">
        <v>273</v>
      </c>
      <c r="C358" s="277">
        <v>2230.1999999999998</v>
      </c>
      <c r="D358" s="278">
        <v>2228.2166666666667</v>
      </c>
      <c r="E358" s="278">
        <v>2206.9833333333336</v>
      </c>
      <c r="F358" s="278">
        <v>2183.7666666666669</v>
      </c>
      <c r="G358" s="278">
        <v>2162.5333333333338</v>
      </c>
      <c r="H358" s="278">
        <v>2251.4333333333334</v>
      </c>
      <c r="I358" s="278">
        <v>2272.6666666666661</v>
      </c>
      <c r="J358" s="278">
        <v>2295.8833333333332</v>
      </c>
      <c r="K358" s="276">
        <v>2249.4499999999998</v>
      </c>
      <c r="L358" s="276">
        <v>2205</v>
      </c>
      <c r="M358" s="276">
        <v>2.0787900000000001</v>
      </c>
    </row>
    <row r="359" spans="1:13">
      <c r="A359" s="267">
        <v>349</v>
      </c>
      <c r="B359" s="276" t="s">
        <v>274</v>
      </c>
      <c r="C359" s="277">
        <v>357.95</v>
      </c>
      <c r="D359" s="278">
        <v>357.08333333333331</v>
      </c>
      <c r="E359" s="278">
        <v>352.31666666666661</v>
      </c>
      <c r="F359" s="278">
        <v>346.68333333333328</v>
      </c>
      <c r="G359" s="278">
        <v>341.91666666666657</v>
      </c>
      <c r="H359" s="278">
        <v>362.71666666666664</v>
      </c>
      <c r="I359" s="278">
        <v>367.48333333333341</v>
      </c>
      <c r="J359" s="278">
        <v>373.11666666666667</v>
      </c>
      <c r="K359" s="276">
        <v>361.85</v>
      </c>
      <c r="L359" s="276">
        <v>351.45</v>
      </c>
      <c r="M359" s="276">
        <v>2.0638999999999998</v>
      </c>
    </row>
    <row r="360" spans="1:13">
      <c r="A360" s="267">
        <v>350</v>
      </c>
      <c r="B360" s="276" t="s">
        <v>485</v>
      </c>
      <c r="C360" s="277">
        <v>187.35</v>
      </c>
      <c r="D360" s="278">
        <v>188.73333333333335</v>
      </c>
      <c r="E360" s="278">
        <v>185.4666666666667</v>
      </c>
      <c r="F360" s="278">
        <v>183.58333333333334</v>
      </c>
      <c r="G360" s="278">
        <v>180.31666666666669</v>
      </c>
      <c r="H360" s="278">
        <v>190.6166666666667</v>
      </c>
      <c r="I360" s="278">
        <v>193.88333333333335</v>
      </c>
      <c r="J360" s="278">
        <v>195.76666666666671</v>
      </c>
      <c r="K360" s="276">
        <v>192</v>
      </c>
      <c r="L360" s="276">
        <v>186.85</v>
      </c>
      <c r="M360" s="276">
        <v>4.9891399999999999</v>
      </c>
    </row>
    <row r="361" spans="1:13">
      <c r="A361" s="267">
        <v>351</v>
      </c>
      <c r="B361" s="276" t="s">
        <v>2253</v>
      </c>
      <c r="C361" s="277">
        <v>410</v>
      </c>
      <c r="D361" s="278">
        <v>412.75</v>
      </c>
      <c r="E361" s="278">
        <v>405.25</v>
      </c>
      <c r="F361" s="278">
        <v>400.5</v>
      </c>
      <c r="G361" s="278">
        <v>393</v>
      </c>
      <c r="H361" s="278">
        <v>417.5</v>
      </c>
      <c r="I361" s="278">
        <v>425</v>
      </c>
      <c r="J361" s="278">
        <v>429.75</v>
      </c>
      <c r="K361" s="276">
        <v>420.25</v>
      </c>
      <c r="L361" s="276">
        <v>408</v>
      </c>
      <c r="M361" s="276">
        <v>1.03878</v>
      </c>
    </row>
    <row r="362" spans="1:13">
      <c r="A362" s="267">
        <v>352</v>
      </c>
      <c r="B362" s="276" t="s">
        <v>486</v>
      </c>
      <c r="C362" s="277">
        <v>57.95</v>
      </c>
      <c r="D362" s="278">
        <v>58.083333333333336</v>
      </c>
      <c r="E362" s="278">
        <v>57.416666666666671</v>
      </c>
      <c r="F362" s="278">
        <v>56.883333333333333</v>
      </c>
      <c r="G362" s="278">
        <v>56.216666666666669</v>
      </c>
      <c r="H362" s="278">
        <v>58.616666666666674</v>
      </c>
      <c r="I362" s="278">
        <v>59.283333333333346</v>
      </c>
      <c r="J362" s="278">
        <v>59.816666666666677</v>
      </c>
      <c r="K362" s="276">
        <v>58.75</v>
      </c>
      <c r="L362" s="276">
        <v>57.55</v>
      </c>
      <c r="M362" s="276">
        <v>8.7325999999999997</v>
      </c>
    </row>
    <row r="363" spans="1:13">
      <c r="A363" s="267">
        <v>353</v>
      </c>
      <c r="B363" s="276" t="s">
        <v>166</v>
      </c>
      <c r="C363" s="277">
        <v>1519.3</v>
      </c>
      <c r="D363" s="278">
        <v>1524.0333333333335</v>
      </c>
      <c r="E363" s="278">
        <v>1505.2666666666671</v>
      </c>
      <c r="F363" s="278">
        <v>1491.2333333333336</v>
      </c>
      <c r="G363" s="278">
        <v>1472.4666666666672</v>
      </c>
      <c r="H363" s="278">
        <v>1538.0666666666671</v>
      </c>
      <c r="I363" s="278">
        <v>1556.8333333333335</v>
      </c>
      <c r="J363" s="278">
        <v>1570.866666666667</v>
      </c>
      <c r="K363" s="276">
        <v>1542.8</v>
      </c>
      <c r="L363" s="276">
        <v>1510</v>
      </c>
      <c r="M363" s="276">
        <v>19.060230000000001</v>
      </c>
    </row>
    <row r="364" spans="1:13">
      <c r="A364" s="267">
        <v>354</v>
      </c>
      <c r="B364" s="276" t="s">
        <v>159</v>
      </c>
      <c r="C364" s="277">
        <v>28307.200000000001</v>
      </c>
      <c r="D364" s="278">
        <v>28419.083333333332</v>
      </c>
      <c r="E364" s="278">
        <v>28018.166666666664</v>
      </c>
      <c r="F364" s="278">
        <v>27729.133333333331</v>
      </c>
      <c r="G364" s="278">
        <v>27328.216666666664</v>
      </c>
      <c r="H364" s="278">
        <v>28708.116666666665</v>
      </c>
      <c r="I364" s="278">
        <v>29109.033333333329</v>
      </c>
      <c r="J364" s="278">
        <v>29398.066666666666</v>
      </c>
      <c r="K364" s="276">
        <v>28820</v>
      </c>
      <c r="L364" s="276">
        <v>28130.05</v>
      </c>
      <c r="M364" s="276">
        <v>0.34333999999999998</v>
      </c>
    </row>
    <row r="365" spans="1:13">
      <c r="A365" s="267">
        <v>355</v>
      </c>
      <c r="B365" s="276" t="s">
        <v>488</v>
      </c>
      <c r="C365" s="277">
        <v>1578.25</v>
      </c>
      <c r="D365" s="278">
        <v>1584.5666666666666</v>
      </c>
      <c r="E365" s="278">
        <v>1549.1333333333332</v>
      </c>
      <c r="F365" s="278">
        <v>1520.0166666666667</v>
      </c>
      <c r="G365" s="278">
        <v>1484.5833333333333</v>
      </c>
      <c r="H365" s="278">
        <v>1613.6833333333332</v>
      </c>
      <c r="I365" s="278">
        <v>1649.1166666666666</v>
      </c>
      <c r="J365" s="278">
        <v>1678.2333333333331</v>
      </c>
      <c r="K365" s="276">
        <v>1620</v>
      </c>
      <c r="L365" s="276">
        <v>1555.45</v>
      </c>
      <c r="M365" s="276">
        <v>0.87263000000000002</v>
      </c>
    </row>
    <row r="366" spans="1:13">
      <c r="A366" s="267">
        <v>356</v>
      </c>
      <c r="B366" s="276" t="s">
        <v>161</v>
      </c>
      <c r="C366" s="277">
        <v>249.35</v>
      </c>
      <c r="D366" s="278">
        <v>248.9</v>
      </c>
      <c r="E366" s="278">
        <v>246</v>
      </c>
      <c r="F366" s="278">
        <v>242.65</v>
      </c>
      <c r="G366" s="278">
        <v>239.75</v>
      </c>
      <c r="H366" s="278">
        <v>252.25</v>
      </c>
      <c r="I366" s="278">
        <v>255.15000000000003</v>
      </c>
      <c r="J366" s="278">
        <v>258.5</v>
      </c>
      <c r="K366" s="276">
        <v>251.8</v>
      </c>
      <c r="L366" s="276">
        <v>245.55</v>
      </c>
      <c r="M366" s="276">
        <v>51.244660000000003</v>
      </c>
    </row>
    <row r="367" spans="1:13">
      <c r="A367" s="267">
        <v>357</v>
      </c>
      <c r="B367" s="276" t="s">
        <v>275</v>
      </c>
      <c r="C367" s="277">
        <v>4966.2</v>
      </c>
      <c r="D367" s="278">
        <v>4967.8499999999995</v>
      </c>
      <c r="E367" s="278">
        <v>4939.3499999999985</v>
      </c>
      <c r="F367" s="278">
        <v>4912.4999999999991</v>
      </c>
      <c r="G367" s="278">
        <v>4883.9999999999982</v>
      </c>
      <c r="H367" s="278">
        <v>4994.6999999999989</v>
      </c>
      <c r="I367" s="278">
        <v>5023.2000000000007</v>
      </c>
      <c r="J367" s="278">
        <v>5050.0499999999993</v>
      </c>
      <c r="K367" s="276">
        <v>4996.3500000000004</v>
      </c>
      <c r="L367" s="276">
        <v>4941</v>
      </c>
      <c r="M367" s="276">
        <v>0.25863000000000003</v>
      </c>
    </row>
    <row r="368" spans="1:13">
      <c r="A368" s="267">
        <v>358</v>
      </c>
      <c r="B368" s="276" t="s">
        <v>489</v>
      </c>
      <c r="C368" s="277">
        <v>188.1</v>
      </c>
      <c r="D368" s="278">
        <v>187.36666666666667</v>
      </c>
      <c r="E368" s="278">
        <v>184.23333333333335</v>
      </c>
      <c r="F368" s="278">
        <v>180.36666666666667</v>
      </c>
      <c r="G368" s="278">
        <v>177.23333333333335</v>
      </c>
      <c r="H368" s="278">
        <v>191.23333333333335</v>
      </c>
      <c r="I368" s="278">
        <v>194.36666666666667</v>
      </c>
      <c r="J368" s="278">
        <v>198.23333333333335</v>
      </c>
      <c r="K368" s="276">
        <v>190.5</v>
      </c>
      <c r="L368" s="276">
        <v>183.5</v>
      </c>
      <c r="M368" s="276">
        <v>30.041260000000001</v>
      </c>
    </row>
    <row r="369" spans="1:13">
      <c r="A369" s="267">
        <v>359</v>
      </c>
      <c r="B369" s="276" t="s">
        <v>490</v>
      </c>
      <c r="C369" s="277">
        <v>780.45</v>
      </c>
      <c r="D369" s="278">
        <v>772.86666666666667</v>
      </c>
      <c r="E369" s="278">
        <v>757.73333333333335</v>
      </c>
      <c r="F369" s="278">
        <v>735.01666666666665</v>
      </c>
      <c r="G369" s="278">
        <v>719.88333333333333</v>
      </c>
      <c r="H369" s="278">
        <v>795.58333333333337</v>
      </c>
      <c r="I369" s="278">
        <v>810.71666666666681</v>
      </c>
      <c r="J369" s="278">
        <v>833.43333333333339</v>
      </c>
      <c r="K369" s="276">
        <v>788</v>
      </c>
      <c r="L369" s="276">
        <v>750.15</v>
      </c>
      <c r="M369" s="276">
        <v>1.32046</v>
      </c>
    </row>
    <row r="370" spans="1:13">
      <c r="A370" s="267">
        <v>360</v>
      </c>
      <c r="B370" s="276" t="s">
        <v>163</v>
      </c>
      <c r="C370" s="277">
        <v>1736.35</v>
      </c>
      <c r="D370" s="278">
        <v>1742.3833333333332</v>
      </c>
      <c r="E370" s="278">
        <v>1723.1166666666663</v>
      </c>
      <c r="F370" s="278">
        <v>1709.8833333333332</v>
      </c>
      <c r="G370" s="278">
        <v>1690.6166666666663</v>
      </c>
      <c r="H370" s="278">
        <v>1755.6166666666663</v>
      </c>
      <c r="I370" s="278">
        <v>1774.8833333333332</v>
      </c>
      <c r="J370" s="278">
        <v>1788.1166666666663</v>
      </c>
      <c r="K370" s="276">
        <v>1761.65</v>
      </c>
      <c r="L370" s="276">
        <v>1729.15</v>
      </c>
      <c r="M370" s="276">
        <v>5.2502599999999999</v>
      </c>
    </row>
    <row r="371" spans="1:13">
      <c r="A371" s="267">
        <v>361</v>
      </c>
      <c r="B371" s="276" t="s">
        <v>160</v>
      </c>
      <c r="C371" s="277">
        <v>1591.55</v>
      </c>
      <c r="D371" s="278">
        <v>1599.1666666666667</v>
      </c>
      <c r="E371" s="278">
        <v>1573.4333333333334</v>
      </c>
      <c r="F371" s="278">
        <v>1555.3166666666666</v>
      </c>
      <c r="G371" s="278">
        <v>1529.5833333333333</v>
      </c>
      <c r="H371" s="278">
        <v>1617.2833333333335</v>
      </c>
      <c r="I371" s="278">
        <v>1643.0166666666667</v>
      </c>
      <c r="J371" s="278">
        <v>1661.1333333333337</v>
      </c>
      <c r="K371" s="276">
        <v>1624.9</v>
      </c>
      <c r="L371" s="276">
        <v>1581.05</v>
      </c>
      <c r="M371" s="276">
        <v>19.036049999999999</v>
      </c>
    </row>
    <row r="372" spans="1:13">
      <c r="A372" s="267">
        <v>362</v>
      </c>
      <c r="B372" s="276" t="s">
        <v>2223</v>
      </c>
      <c r="C372" s="277">
        <v>525</v>
      </c>
      <c r="D372" s="278">
        <v>521.9</v>
      </c>
      <c r="E372" s="278">
        <v>515.09999999999991</v>
      </c>
      <c r="F372" s="278">
        <v>505.19999999999993</v>
      </c>
      <c r="G372" s="278">
        <v>498.39999999999986</v>
      </c>
      <c r="H372" s="278">
        <v>531.79999999999995</v>
      </c>
      <c r="I372" s="278">
        <v>538.59999999999991</v>
      </c>
      <c r="J372" s="278">
        <v>548.5</v>
      </c>
      <c r="K372" s="276">
        <v>528.70000000000005</v>
      </c>
      <c r="L372" s="276">
        <v>512</v>
      </c>
      <c r="M372" s="276">
        <v>0.53771000000000002</v>
      </c>
    </row>
    <row r="373" spans="1:13">
      <c r="A373" s="267">
        <v>363</v>
      </c>
      <c r="B373" s="276" t="s">
        <v>491</v>
      </c>
      <c r="C373" s="277">
        <v>1203.1500000000001</v>
      </c>
      <c r="D373" s="278">
        <v>1204.05</v>
      </c>
      <c r="E373" s="278">
        <v>1189.0999999999999</v>
      </c>
      <c r="F373" s="278">
        <v>1175.05</v>
      </c>
      <c r="G373" s="278">
        <v>1160.0999999999999</v>
      </c>
      <c r="H373" s="278">
        <v>1218.0999999999999</v>
      </c>
      <c r="I373" s="278">
        <v>1233.0500000000002</v>
      </c>
      <c r="J373" s="278">
        <v>1247.0999999999999</v>
      </c>
      <c r="K373" s="276">
        <v>1219</v>
      </c>
      <c r="L373" s="276">
        <v>1190</v>
      </c>
      <c r="M373" s="276">
        <v>2.7780300000000002</v>
      </c>
    </row>
    <row r="374" spans="1:13">
      <c r="A374" s="267">
        <v>364</v>
      </c>
      <c r="B374" s="276" t="s">
        <v>2225</v>
      </c>
      <c r="C374" s="277">
        <v>709.4</v>
      </c>
      <c r="D374" s="278">
        <v>704.2166666666667</v>
      </c>
      <c r="E374" s="278">
        <v>697.43333333333339</v>
      </c>
      <c r="F374" s="278">
        <v>685.4666666666667</v>
      </c>
      <c r="G374" s="278">
        <v>678.68333333333339</v>
      </c>
      <c r="H374" s="278">
        <v>716.18333333333339</v>
      </c>
      <c r="I374" s="278">
        <v>722.9666666666667</v>
      </c>
      <c r="J374" s="278">
        <v>734.93333333333339</v>
      </c>
      <c r="K374" s="276">
        <v>711</v>
      </c>
      <c r="L374" s="276">
        <v>692.25</v>
      </c>
      <c r="M374" s="276">
        <v>0.49806</v>
      </c>
    </row>
    <row r="375" spans="1:13">
      <c r="A375" s="267">
        <v>365</v>
      </c>
      <c r="B375" s="276" t="s">
        <v>162</v>
      </c>
      <c r="C375" s="277">
        <v>122.3</v>
      </c>
      <c r="D375" s="278">
        <v>121</v>
      </c>
      <c r="E375" s="278">
        <v>119.2</v>
      </c>
      <c r="F375" s="278">
        <v>116.10000000000001</v>
      </c>
      <c r="G375" s="278">
        <v>114.30000000000001</v>
      </c>
      <c r="H375" s="278">
        <v>124.1</v>
      </c>
      <c r="I375" s="278">
        <v>125.9</v>
      </c>
      <c r="J375" s="278">
        <v>129</v>
      </c>
      <c r="K375" s="276">
        <v>122.8</v>
      </c>
      <c r="L375" s="276">
        <v>117.9</v>
      </c>
      <c r="M375" s="276">
        <v>77.695710000000005</v>
      </c>
    </row>
    <row r="376" spans="1:13">
      <c r="A376" s="267">
        <v>366</v>
      </c>
      <c r="B376" s="276" t="s">
        <v>165</v>
      </c>
      <c r="C376" s="277">
        <v>199.65</v>
      </c>
      <c r="D376" s="278">
        <v>198.29999999999998</v>
      </c>
      <c r="E376" s="278">
        <v>196.59999999999997</v>
      </c>
      <c r="F376" s="278">
        <v>193.54999999999998</v>
      </c>
      <c r="G376" s="278">
        <v>191.84999999999997</v>
      </c>
      <c r="H376" s="278">
        <v>201.34999999999997</v>
      </c>
      <c r="I376" s="278">
        <v>203.04999999999995</v>
      </c>
      <c r="J376" s="278">
        <v>206.09999999999997</v>
      </c>
      <c r="K376" s="276">
        <v>200</v>
      </c>
      <c r="L376" s="276">
        <v>195.25</v>
      </c>
      <c r="M376" s="276">
        <v>109.02844</v>
      </c>
    </row>
    <row r="377" spans="1:13">
      <c r="A377" s="267">
        <v>367</v>
      </c>
      <c r="B377" s="276" t="s">
        <v>492</v>
      </c>
      <c r="C377" s="277">
        <v>122.05</v>
      </c>
      <c r="D377" s="278">
        <v>122.46666666666665</v>
      </c>
      <c r="E377" s="278">
        <v>120.13333333333331</v>
      </c>
      <c r="F377" s="278">
        <v>118.21666666666665</v>
      </c>
      <c r="G377" s="278">
        <v>115.88333333333331</v>
      </c>
      <c r="H377" s="278">
        <v>124.38333333333331</v>
      </c>
      <c r="I377" s="278">
        <v>126.71666666666665</v>
      </c>
      <c r="J377" s="278">
        <v>128.63333333333333</v>
      </c>
      <c r="K377" s="276">
        <v>124.8</v>
      </c>
      <c r="L377" s="276">
        <v>120.55</v>
      </c>
      <c r="M377" s="276">
        <v>9.8073399999999999</v>
      </c>
    </row>
    <row r="378" spans="1:13">
      <c r="A378" s="267">
        <v>368</v>
      </c>
      <c r="B378" s="276" t="s">
        <v>276</v>
      </c>
      <c r="C378" s="277">
        <v>286.05</v>
      </c>
      <c r="D378" s="278">
        <v>287.16666666666669</v>
      </c>
      <c r="E378" s="278">
        <v>279.98333333333335</v>
      </c>
      <c r="F378" s="278">
        <v>273.91666666666669</v>
      </c>
      <c r="G378" s="278">
        <v>266.73333333333335</v>
      </c>
      <c r="H378" s="278">
        <v>293.23333333333335</v>
      </c>
      <c r="I378" s="278">
        <v>300.41666666666663</v>
      </c>
      <c r="J378" s="278">
        <v>306.48333333333335</v>
      </c>
      <c r="K378" s="276">
        <v>294.35000000000002</v>
      </c>
      <c r="L378" s="276">
        <v>281.10000000000002</v>
      </c>
      <c r="M378" s="276">
        <v>4.3331999999999997</v>
      </c>
    </row>
    <row r="379" spans="1:13">
      <c r="A379" s="267">
        <v>369</v>
      </c>
      <c r="B379" s="276" t="s">
        <v>493</v>
      </c>
      <c r="C379" s="277">
        <v>87.75</v>
      </c>
      <c r="D379" s="278">
        <v>87.516666666666666</v>
      </c>
      <c r="E379" s="278">
        <v>85.433333333333337</v>
      </c>
      <c r="F379" s="278">
        <v>83.116666666666674</v>
      </c>
      <c r="G379" s="278">
        <v>81.033333333333346</v>
      </c>
      <c r="H379" s="278">
        <v>89.833333333333329</v>
      </c>
      <c r="I379" s="278">
        <v>91.916666666666671</v>
      </c>
      <c r="J379" s="278">
        <v>94.23333333333332</v>
      </c>
      <c r="K379" s="276">
        <v>89.6</v>
      </c>
      <c r="L379" s="276">
        <v>85.2</v>
      </c>
      <c r="M379" s="276">
        <v>3.6222799999999999</v>
      </c>
    </row>
    <row r="380" spans="1:13">
      <c r="A380" s="267">
        <v>370</v>
      </c>
      <c r="B380" s="276" t="s">
        <v>494</v>
      </c>
      <c r="C380" s="277">
        <v>6792.5</v>
      </c>
      <c r="D380" s="278">
        <v>6780.5</v>
      </c>
      <c r="E380" s="278">
        <v>6712</v>
      </c>
      <c r="F380" s="278">
        <v>6631.5</v>
      </c>
      <c r="G380" s="278">
        <v>6563</v>
      </c>
      <c r="H380" s="278">
        <v>6861</v>
      </c>
      <c r="I380" s="278">
        <v>6929.5</v>
      </c>
      <c r="J380" s="278">
        <v>7010</v>
      </c>
      <c r="K380" s="276">
        <v>6849</v>
      </c>
      <c r="L380" s="276">
        <v>6700</v>
      </c>
      <c r="M380" s="276">
        <v>5.672E-2</v>
      </c>
    </row>
    <row r="381" spans="1:13">
      <c r="A381" s="267">
        <v>371</v>
      </c>
      <c r="B381" s="276" t="s">
        <v>277</v>
      </c>
      <c r="C381" s="277">
        <v>11375.75</v>
      </c>
      <c r="D381" s="278">
        <v>11358.25</v>
      </c>
      <c r="E381" s="278">
        <v>11267.5</v>
      </c>
      <c r="F381" s="278">
        <v>11159.25</v>
      </c>
      <c r="G381" s="278">
        <v>11068.5</v>
      </c>
      <c r="H381" s="278">
        <v>11466.5</v>
      </c>
      <c r="I381" s="278">
        <v>11557.25</v>
      </c>
      <c r="J381" s="278">
        <v>11665.5</v>
      </c>
      <c r="K381" s="276">
        <v>11449</v>
      </c>
      <c r="L381" s="276">
        <v>11250</v>
      </c>
      <c r="M381" s="276">
        <v>5.4579999999999997E-2</v>
      </c>
    </row>
    <row r="382" spans="1:13">
      <c r="A382" s="267">
        <v>372</v>
      </c>
      <c r="B382" s="276" t="s">
        <v>164</v>
      </c>
      <c r="C382" s="277">
        <v>36.5</v>
      </c>
      <c r="D382" s="278">
        <v>36.25</v>
      </c>
      <c r="E382" s="278">
        <v>35.75</v>
      </c>
      <c r="F382" s="278">
        <v>35</v>
      </c>
      <c r="G382" s="278">
        <v>34.5</v>
      </c>
      <c r="H382" s="278">
        <v>37</v>
      </c>
      <c r="I382" s="278">
        <v>37.5</v>
      </c>
      <c r="J382" s="278">
        <v>38.25</v>
      </c>
      <c r="K382" s="276">
        <v>36.75</v>
      </c>
      <c r="L382" s="276">
        <v>35.5</v>
      </c>
      <c r="M382" s="276">
        <v>1090.08869</v>
      </c>
    </row>
    <row r="383" spans="1:13">
      <c r="A383" s="267">
        <v>373</v>
      </c>
      <c r="B383" s="276" t="s">
        <v>278</v>
      </c>
      <c r="C383" s="277">
        <v>573.79999999999995</v>
      </c>
      <c r="D383" s="278">
        <v>584.41666666666663</v>
      </c>
      <c r="E383" s="278">
        <v>560.58333333333326</v>
      </c>
      <c r="F383" s="278">
        <v>547.36666666666667</v>
      </c>
      <c r="G383" s="278">
        <v>523.5333333333333</v>
      </c>
      <c r="H383" s="278">
        <v>597.63333333333321</v>
      </c>
      <c r="I383" s="278">
        <v>621.46666666666647</v>
      </c>
      <c r="J383" s="278">
        <v>634.68333333333317</v>
      </c>
      <c r="K383" s="276">
        <v>608.25</v>
      </c>
      <c r="L383" s="276">
        <v>571.20000000000005</v>
      </c>
      <c r="M383" s="276">
        <v>1.6069199999999999</v>
      </c>
    </row>
    <row r="384" spans="1:13">
      <c r="A384" s="267">
        <v>374</v>
      </c>
      <c r="B384" s="276" t="s">
        <v>168</v>
      </c>
      <c r="C384" s="277">
        <v>254.25</v>
      </c>
      <c r="D384" s="278">
        <v>251.6</v>
      </c>
      <c r="E384" s="278">
        <v>248.14999999999998</v>
      </c>
      <c r="F384" s="278">
        <v>242.04999999999998</v>
      </c>
      <c r="G384" s="278">
        <v>238.59999999999997</v>
      </c>
      <c r="H384" s="278">
        <v>257.7</v>
      </c>
      <c r="I384" s="278">
        <v>261.14999999999998</v>
      </c>
      <c r="J384" s="278">
        <v>267.25</v>
      </c>
      <c r="K384" s="276">
        <v>255.05</v>
      </c>
      <c r="L384" s="276">
        <v>245.5</v>
      </c>
      <c r="M384" s="276">
        <v>91.809119999999993</v>
      </c>
    </row>
    <row r="385" spans="1:13">
      <c r="A385" s="267">
        <v>375</v>
      </c>
      <c r="B385" s="276" t="s">
        <v>169</v>
      </c>
      <c r="C385" s="277">
        <v>147.5</v>
      </c>
      <c r="D385" s="278">
        <v>145.4</v>
      </c>
      <c r="E385" s="278">
        <v>142.80000000000001</v>
      </c>
      <c r="F385" s="278">
        <v>138.1</v>
      </c>
      <c r="G385" s="278">
        <v>135.5</v>
      </c>
      <c r="H385" s="278">
        <v>150.10000000000002</v>
      </c>
      <c r="I385" s="278">
        <v>152.69999999999999</v>
      </c>
      <c r="J385" s="278">
        <v>157.40000000000003</v>
      </c>
      <c r="K385" s="276">
        <v>148</v>
      </c>
      <c r="L385" s="276">
        <v>140.69999999999999</v>
      </c>
      <c r="M385" s="276">
        <v>68.693190000000001</v>
      </c>
    </row>
    <row r="386" spans="1:13">
      <c r="A386" s="267">
        <v>376</v>
      </c>
      <c r="B386" s="276" t="s">
        <v>495</v>
      </c>
      <c r="C386" s="277">
        <v>261.5</v>
      </c>
      <c r="D386" s="278">
        <v>261.16666666666669</v>
      </c>
      <c r="E386" s="278">
        <v>259.83333333333337</v>
      </c>
      <c r="F386" s="278">
        <v>258.16666666666669</v>
      </c>
      <c r="G386" s="278">
        <v>256.83333333333337</v>
      </c>
      <c r="H386" s="278">
        <v>262.83333333333337</v>
      </c>
      <c r="I386" s="278">
        <v>264.16666666666674</v>
      </c>
      <c r="J386" s="278">
        <v>265.83333333333337</v>
      </c>
      <c r="K386" s="276">
        <v>262.5</v>
      </c>
      <c r="L386" s="276">
        <v>259.5</v>
      </c>
      <c r="M386" s="276">
        <v>1.50125</v>
      </c>
    </row>
    <row r="387" spans="1:13">
      <c r="A387" s="267">
        <v>377</v>
      </c>
      <c r="B387" s="276" t="s">
        <v>496</v>
      </c>
      <c r="C387" s="277">
        <v>517.54999999999995</v>
      </c>
      <c r="D387" s="278">
        <v>511.9666666666667</v>
      </c>
      <c r="E387" s="278">
        <v>501.58333333333337</v>
      </c>
      <c r="F387" s="278">
        <v>485.61666666666667</v>
      </c>
      <c r="G387" s="278">
        <v>475.23333333333335</v>
      </c>
      <c r="H387" s="278">
        <v>527.93333333333339</v>
      </c>
      <c r="I387" s="278">
        <v>538.31666666666661</v>
      </c>
      <c r="J387" s="278">
        <v>554.28333333333342</v>
      </c>
      <c r="K387" s="276">
        <v>522.35</v>
      </c>
      <c r="L387" s="276">
        <v>496</v>
      </c>
      <c r="M387" s="276">
        <v>5.0057099999999997</v>
      </c>
    </row>
    <row r="388" spans="1:13">
      <c r="A388" s="267">
        <v>378</v>
      </c>
      <c r="B388" s="276" t="s">
        <v>497</v>
      </c>
      <c r="C388" s="277">
        <v>31.2</v>
      </c>
      <c r="D388" s="278">
        <v>31.366666666666664</v>
      </c>
      <c r="E388" s="278">
        <v>30.933333333333326</v>
      </c>
      <c r="F388" s="278">
        <v>30.666666666666664</v>
      </c>
      <c r="G388" s="278">
        <v>30.233333333333327</v>
      </c>
      <c r="H388" s="278">
        <v>31.633333333333326</v>
      </c>
      <c r="I388" s="278">
        <v>32.066666666666663</v>
      </c>
      <c r="J388" s="278">
        <v>32.333333333333329</v>
      </c>
      <c r="K388" s="276">
        <v>31.8</v>
      </c>
      <c r="L388" s="276">
        <v>31.1</v>
      </c>
      <c r="M388" s="276">
        <v>63.755110000000002</v>
      </c>
    </row>
    <row r="389" spans="1:13">
      <c r="A389" s="267">
        <v>379</v>
      </c>
      <c r="B389" s="276" t="s">
        <v>498</v>
      </c>
      <c r="C389" s="277">
        <v>137.6</v>
      </c>
      <c r="D389" s="278">
        <v>137.21666666666667</v>
      </c>
      <c r="E389" s="278">
        <v>133.63333333333333</v>
      </c>
      <c r="F389" s="278">
        <v>129.66666666666666</v>
      </c>
      <c r="G389" s="278">
        <v>126.08333333333331</v>
      </c>
      <c r="H389" s="278">
        <v>141.18333333333334</v>
      </c>
      <c r="I389" s="278">
        <v>144.76666666666665</v>
      </c>
      <c r="J389" s="278">
        <v>148.73333333333335</v>
      </c>
      <c r="K389" s="276">
        <v>140.80000000000001</v>
      </c>
      <c r="L389" s="276">
        <v>133.25</v>
      </c>
      <c r="M389" s="276">
        <v>27.919049999999999</v>
      </c>
    </row>
    <row r="390" spans="1:13">
      <c r="A390" s="267">
        <v>380</v>
      </c>
      <c r="B390" s="276" t="s">
        <v>279</v>
      </c>
      <c r="C390" s="277">
        <v>484.15</v>
      </c>
      <c r="D390" s="278">
        <v>485.55</v>
      </c>
      <c r="E390" s="278">
        <v>478.6</v>
      </c>
      <c r="F390" s="278">
        <v>473.05</v>
      </c>
      <c r="G390" s="278">
        <v>466.1</v>
      </c>
      <c r="H390" s="278">
        <v>491.1</v>
      </c>
      <c r="I390" s="278">
        <v>498.04999999999995</v>
      </c>
      <c r="J390" s="278">
        <v>503.6</v>
      </c>
      <c r="K390" s="276">
        <v>492.5</v>
      </c>
      <c r="L390" s="276">
        <v>480</v>
      </c>
      <c r="M390" s="276">
        <v>2.4186899999999998</v>
      </c>
    </row>
    <row r="391" spans="1:13">
      <c r="A391" s="267">
        <v>381</v>
      </c>
      <c r="B391" s="276" t="s">
        <v>499</v>
      </c>
      <c r="C391" s="277">
        <v>285.39999999999998</v>
      </c>
      <c r="D391" s="278">
        <v>288.3</v>
      </c>
      <c r="E391" s="278">
        <v>281.60000000000002</v>
      </c>
      <c r="F391" s="278">
        <v>277.8</v>
      </c>
      <c r="G391" s="278">
        <v>271.10000000000002</v>
      </c>
      <c r="H391" s="278">
        <v>292.10000000000002</v>
      </c>
      <c r="I391" s="278">
        <v>298.79999999999995</v>
      </c>
      <c r="J391" s="278">
        <v>302.60000000000002</v>
      </c>
      <c r="K391" s="276">
        <v>295</v>
      </c>
      <c r="L391" s="276">
        <v>284.5</v>
      </c>
      <c r="M391" s="276">
        <v>6.0418399999999997</v>
      </c>
    </row>
    <row r="392" spans="1:13">
      <c r="A392" s="267">
        <v>382</v>
      </c>
      <c r="B392" s="276" t="s">
        <v>500</v>
      </c>
      <c r="C392" s="277">
        <v>53.9</v>
      </c>
      <c r="D392" s="278">
        <v>54.116666666666674</v>
      </c>
      <c r="E392" s="278">
        <v>53.483333333333348</v>
      </c>
      <c r="F392" s="278">
        <v>53.066666666666677</v>
      </c>
      <c r="G392" s="278">
        <v>52.433333333333351</v>
      </c>
      <c r="H392" s="278">
        <v>54.533333333333346</v>
      </c>
      <c r="I392" s="278">
        <v>55.166666666666671</v>
      </c>
      <c r="J392" s="278">
        <v>55.583333333333343</v>
      </c>
      <c r="K392" s="276">
        <v>54.75</v>
      </c>
      <c r="L392" s="276">
        <v>53.7</v>
      </c>
      <c r="M392" s="276">
        <v>12.22059</v>
      </c>
    </row>
    <row r="393" spans="1:13">
      <c r="A393" s="267">
        <v>383</v>
      </c>
      <c r="B393" s="276" t="s">
        <v>501</v>
      </c>
      <c r="C393" s="277">
        <v>1612.9</v>
      </c>
      <c r="D393" s="278">
        <v>1612.7333333333333</v>
      </c>
      <c r="E393" s="278">
        <v>1595.4666666666667</v>
      </c>
      <c r="F393" s="278">
        <v>1578.0333333333333</v>
      </c>
      <c r="G393" s="278">
        <v>1560.7666666666667</v>
      </c>
      <c r="H393" s="278">
        <v>1630.1666666666667</v>
      </c>
      <c r="I393" s="278">
        <v>1647.4333333333336</v>
      </c>
      <c r="J393" s="278">
        <v>1664.8666666666668</v>
      </c>
      <c r="K393" s="276">
        <v>1630</v>
      </c>
      <c r="L393" s="276">
        <v>1595.3</v>
      </c>
      <c r="M393" s="276">
        <v>6.2469999999999998E-2</v>
      </c>
    </row>
    <row r="394" spans="1:13">
      <c r="A394" s="267">
        <v>384</v>
      </c>
      <c r="B394" s="276" t="s">
        <v>502</v>
      </c>
      <c r="C394" s="277">
        <v>336.6</v>
      </c>
      <c r="D394" s="278">
        <v>336</v>
      </c>
      <c r="E394" s="278">
        <v>332.6</v>
      </c>
      <c r="F394" s="278">
        <v>328.6</v>
      </c>
      <c r="G394" s="278">
        <v>325.20000000000005</v>
      </c>
      <c r="H394" s="278">
        <v>340</v>
      </c>
      <c r="I394" s="278">
        <v>343.4</v>
      </c>
      <c r="J394" s="278">
        <v>347.4</v>
      </c>
      <c r="K394" s="276">
        <v>339.4</v>
      </c>
      <c r="L394" s="276">
        <v>332</v>
      </c>
      <c r="M394" s="276">
        <v>3.8180399999999999</v>
      </c>
    </row>
    <row r="395" spans="1:13">
      <c r="A395" s="267">
        <v>385</v>
      </c>
      <c r="B395" s="276" t="s">
        <v>503</v>
      </c>
      <c r="C395" s="277">
        <v>137</v>
      </c>
      <c r="D395" s="278">
        <v>136.31666666666666</v>
      </c>
      <c r="E395" s="278">
        <v>134.63333333333333</v>
      </c>
      <c r="F395" s="278">
        <v>132.26666666666665</v>
      </c>
      <c r="G395" s="278">
        <v>130.58333333333331</v>
      </c>
      <c r="H395" s="278">
        <v>138.68333333333334</v>
      </c>
      <c r="I395" s="278">
        <v>140.36666666666667</v>
      </c>
      <c r="J395" s="278">
        <v>142.73333333333335</v>
      </c>
      <c r="K395" s="276">
        <v>138</v>
      </c>
      <c r="L395" s="276">
        <v>133.94999999999999</v>
      </c>
      <c r="M395" s="276">
        <v>1.8364199999999999</v>
      </c>
    </row>
    <row r="396" spans="1:13">
      <c r="A396" s="267">
        <v>386</v>
      </c>
      <c r="B396" s="276" t="s">
        <v>504</v>
      </c>
      <c r="C396" s="277">
        <v>839.4</v>
      </c>
      <c r="D396" s="278">
        <v>836.23333333333323</v>
      </c>
      <c r="E396" s="278">
        <v>828.56666666666649</v>
      </c>
      <c r="F396" s="278">
        <v>817.73333333333323</v>
      </c>
      <c r="G396" s="278">
        <v>810.06666666666649</v>
      </c>
      <c r="H396" s="278">
        <v>847.06666666666649</v>
      </c>
      <c r="I396" s="278">
        <v>854.73333333333323</v>
      </c>
      <c r="J396" s="278">
        <v>865.56666666666649</v>
      </c>
      <c r="K396" s="276">
        <v>843.9</v>
      </c>
      <c r="L396" s="276">
        <v>825.4</v>
      </c>
      <c r="M396" s="276">
        <v>1.5931</v>
      </c>
    </row>
    <row r="397" spans="1:13">
      <c r="A397" s="267">
        <v>387</v>
      </c>
      <c r="B397" s="276" t="s">
        <v>170</v>
      </c>
      <c r="C397" s="277">
        <v>2016.4</v>
      </c>
      <c r="D397" s="278">
        <v>2014.0166666666667</v>
      </c>
      <c r="E397" s="278">
        <v>1997.0333333333333</v>
      </c>
      <c r="F397" s="278">
        <v>1977.6666666666667</v>
      </c>
      <c r="G397" s="278">
        <v>1960.6833333333334</v>
      </c>
      <c r="H397" s="278">
        <v>2033.3833333333332</v>
      </c>
      <c r="I397" s="278">
        <v>2050.3666666666663</v>
      </c>
      <c r="J397" s="278">
        <v>2069.7333333333331</v>
      </c>
      <c r="K397" s="276">
        <v>2031</v>
      </c>
      <c r="L397" s="276">
        <v>1994.65</v>
      </c>
      <c r="M397" s="276">
        <v>147.71047999999999</v>
      </c>
    </row>
    <row r="398" spans="1:13">
      <c r="A398" s="267">
        <v>388</v>
      </c>
      <c r="B398" s="276" t="s">
        <v>3523</v>
      </c>
      <c r="C398" s="277">
        <v>967.05</v>
      </c>
      <c r="D398" s="278">
        <v>966.33333333333337</v>
      </c>
      <c r="E398" s="278">
        <v>958.11666666666679</v>
      </c>
      <c r="F398" s="278">
        <v>949.18333333333339</v>
      </c>
      <c r="G398" s="278">
        <v>940.96666666666681</v>
      </c>
      <c r="H398" s="278">
        <v>975.26666666666677</v>
      </c>
      <c r="I398" s="278">
        <v>983.48333333333323</v>
      </c>
      <c r="J398" s="278">
        <v>992.41666666666674</v>
      </c>
      <c r="K398" s="276">
        <v>974.55</v>
      </c>
      <c r="L398" s="276">
        <v>957.4</v>
      </c>
      <c r="M398" s="276">
        <v>5.7622099999999996</v>
      </c>
    </row>
    <row r="399" spans="1:13">
      <c r="A399" s="267">
        <v>389</v>
      </c>
      <c r="B399" s="276" t="s">
        <v>280</v>
      </c>
      <c r="C399" s="277">
        <v>904.4</v>
      </c>
      <c r="D399" s="278">
        <v>904.30000000000007</v>
      </c>
      <c r="E399" s="278">
        <v>890.60000000000014</v>
      </c>
      <c r="F399" s="278">
        <v>876.80000000000007</v>
      </c>
      <c r="G399" s="278">
        <v>863.10000000000014</v>
      </c>
      <c r="H399" s="278">
        <v>918.10000000000014</v>
      </c>
      <c r="I399" s="278">
        <v>931.80000000000018</v>
      </c>
      <c r="J399" s="278">
        <v>945.60000000000014</v>
      </c>
      <c r="K399" s="276">
        <v>918</v>
      </c>
      <c r="L399" s="276">
        <v>890.5</v>
      </c>
      <c r="M399" s="276">
        <v>14.20092</v>
      </c>
    </row>
    <row r="400" spans="1:13">
      <c r="A400" s="267">
        <v>390</v>
      </c>
      <c r="B400" s="276" t="s">
        <v>510</v>
      </c>
      <c r="C400" s="277">
        <v>25</v>
      </c>
      <c r="D400" s="278">
        <v>25.083333333333332</v>
      </c>
      <c r="E400" s="278">
        <v>24.816666666666663</v>
      </c>
      <c r="F400" s="278">
        <v>24.633333333333329</v>
      </c>
      <c r="G400" s="278">
        <v>24.36666666666666</v>
      </c>
      <c r="H400" s="278">
        <v>25.266666666666666</v>
      </c>
      <c r="I400" s="278">
        <v>25.533333333333339</v>
      </c>
      <c r="J400" s="278">
        <v>25.716666666666669</v>
      </c>
      <c r="K400" s="276">
        <v>25.35</v>
      </c>
      <c r="L400" s="276">
        <v>24.9</v>
      </c>
      <c r="M400" s="276">
        <v>33.29278</v>
      </c>
    </row>
    <row r="401" spans="1:13">
      <c r="A401" s="267">
        <v>391</v>
      </c>
      <c r="B401" s="276" t="s">
        <v>511</v>
      </c>
      <c r="C401" s="277">
        <v>1791.3</v>
      </c>
      <c r="D401" s="278">
        <v>1798.4833333333333</v>
      </c>
      <c r="E401" s="278">
        <v>1772.9166666666667</v>
      </c>
      <c r="F401" s="278">
        <v>1754.5333333333333</v>
      </c>
      <c r="G401" s="278">
        <v>1728.9666666666667</v>
      </c>
      <c r="H401" s="278">
        <v>1816.8666666666668</v>
      </c>
      <c r="I401" s="278">
        <v>1842.4333333333334</v>
      </c>
      <c r="J401" s="278">
        <v>1860.8166666666668</v>
      </c>
      <c r="K401" s="276">
        <v>1824.05</v>
      </c>
      <c r="L401" s="276">
        <v>1780.1</v>
      </c>
      <c r="M401" s="276">
        <v>1.1258300000000001</v>
      </c>
    </row>
    <row r="402" spans="1:13">
      <c r="A402" s="267">
        <v>392</v>
      </c>
      <c r="B402" s="276" t="s">
        <v>175</v>
      </c>
      <c r="C402" s="277">
        <v>5828.35</v>
      </c>
      <c r="D402" s="278">
        <v>5821.1166666666659</v>
      </c>
      <c r="E402" s="278">
        <v>5782.2333333333318</v>
      </c>
      <c r="F402" s="278">
        <v>5736.1166666666659</v>
      </c>
      <c r="G402" s="278">
        <v>5697.2333333333318</v>
      </c>
      <c r="H402" s="278">
        <v>5867.2333333333318</v>
      </c>
      <c r="I402" s="278">
        <v>5906.116666666665</v>
      </c>
      <c r="J402" s="278">
        <v>5952.2333333333318</v>
      </c>
      <c r="K402" s="276">
        <v>5860</v>
      </c>
      <c r="L402" s="276">
        <v>5775</v>
      </c>
      <c r="M402" s="276">
        <v>1.3259700000000001</v>
      </c>
    </row>
    <row r="403" spans="1:13">
      <c r="A403" s="267">
        <v>393</v>
      </c>
      <c r="B403" s="276" t="s">
        <v>513</v>
      </c>
      <c r="C403" s="277">
        <v>8287.0499999999993</v>
      </c>
      <c r="D403" s="278">
        <v>8312.3333333333339</v>
      </c>
      <c r="E403" s="278">
        <v>8234.7166666666672</v>
      </c>
      <c r="F403" s="278">
        <v>8182.3833333333332</v>
      </c>
      <c r="G403" s="278">
        <v>8104.7666666666664</v>
      </c>
      <c r="H403" s="278">
        <v>8364.6666666666679</v>
      </c>
      <c r="I403" s="278">
        <v>8442.2833333333328</v>
      </c>
      <c r="J403" s="278">
        <v>8494.6166666666686</v>
      </c>
      <c r="K403" s="276">
        <v>8389.9500000000007</v>
      </c>
      <c r="L403" s="276">
        <v>8260</v>
      </c>
      <c r="M403" s="276">
        <v>0.20186000000000001</v>
      </c>
    </row>
    <row r="404" spans="1:13">
      <c r="A404" s="267">
        <v>394</v>
      </c>
      <c r="B404" s="276" t="s">
        <v>514</v>
      </c>
      <c r="C404" s="277">
        <v>4596.3500000000004</v>
      </c>
      <c r="D404" s="278">
        <v>4559.1166666666668</v>
      </c>
      <c r="E404" s="278">
        <v>4493.2333333333336</v>
      </c>
      <c r="F404" s="278">
        <v>4390.1166666666668</v>
      </c>
      <c r="G404" s="278">
        <v>4324.2333333333336</v>
      </c>
      <c r="H404" s="278">
        <v>4662.2333333333336</v>
      </c>
      <c r="I404" s="278">
        <v>4728.1166666666668</v>
      </c>
      <c r="J404" s="278">
        <v>4831.2333333333336</v>
      </c>
      <c r="K404" s="276">
        <v>4625</v>
      </c>
      <c r="L404" s="276">
        <v>4456</v>
      </c>
      <c r="M404" s="276">
        <v>0.54154999999999998</v>
      </c>
    </row>
    <row r="405" spans="1:13">
      <c r="A405" s="267">
        <v>395</v>
      </c>
      <c r="B405" s="276" t="s">
        <v>2402</v>
      </c>
      <c r="C405" s="277">
        <v>93.65</v>
      </c>
      <c r="D405" s="278">
        <v>94.233333333333348</v>
      </c>
      <c r="E405" s="278">
        <v>92.566666666666691</v>
      </c>
      <c r="F405" s="278">
        <v>91.483333333333348</v>
      </c>
      <c r="G405" s="278">
        <v>89.816666666666691</v>
      </c>
      <c r="H405" s="278">
        <v>95.316666666666691</v>
      </c>
      <c r="I405" s="278">
        <v>96.983333333333348</v>
      </c>
      <c r="J405" s="278">
        <v>98.066666666666691</v>
      </c>
      <c r="K405" s="276">
        <v>95.9</v>
      </c>
      <c r="L405" s="276">
        <v>93.15</v>
      </c>
      <c r="M405" s="276">
        <v>2.6360600000000001</v>
      </c>
    </row>
    <row r="406" spans="1:13">
      <c r="A406" s="267">
        <v>396</v>
      </c>
      <c r="B406" s="276" t="s">
        <v>515</v>
      </c>
      <c r="C406" s="277">
        <v>413.2</v>
      </c>
      <c r="D406" s="278">
        <v>412.75</v>
      </c>
      <c r="E406" s="278">
        <v>410.5</v>
      </c>
      <c r="F406" s="278">
        <v>407.8</v>
      </c>
      <c r="G406" s="278">
        <v>405.55</v>
      </c>
      <c r="H406" s="278">
        <v>415.45</v>
      </c>
      <c r="I406" s="278">
        <v>417.7</v>
      </c>
      <c r="J406" s="278">
        <v>420.4</v>
      </c>
      <c r="K406" s="276">
        <v>415</v>
      </c>
      <c r="L406" s="276">
        <v>410.05</v>
      </c>
      <c r="M406" s="276">
        <v>1.30829</v>
      </c>
    </row>
    <row r="407" spans="1:13">
      <c r="A407" s="267">
        <v>397</v>
      </c>
      <c r="B407" s="276" t="s">
        <v>2412</v>
      </c>
      <c r="C407" s="277">
        <v>214.5</v>
      </c>
      <c r="D407" s="278">
        <v>214.5</v>
      </c>
      <c r="E407" s="278">
        <v>208</v>
      </c>
      <c r="F407" s="278">
        <v>201.5</v>
      </c>
      <c r="G407" s="278">
        <v>195</v>
      </c>
      <c r="H407" s="278">
        <v>221</v>
      </c>
      <c r="I407" s="278">
        <v>227.5</v>
      </c>
      <c r="J407" s="278">
        <v>234</v>
      </c>
      <c r="K407" s="276">
        <v>221</v>
      </c>
      <c r="L407" s="276">
        <v>208</v>
      </c>
      <c r="M407" s="276">
        <v>25.137440000000002</v>
      </c>
    </row>
    <row r="408" spans="1:13">
      <c r="A408" s="267">
        <v>398</v>
      </c>
      <c r="B408" s="276" t="s">
        <v>516</v>
      </c>
      <c r="C408" s="277">
        <v>2027.85</v>
      </c>
      <c r="D408" s="278">
        <v>2005.3166666666666</v>
      </c>
      <c r="E408" s="278">
        <v>1960.6333333333332</v>
      </c>
      <c r="F408" s="278">
        <v>1893.4166666666665</v>
      </c>
      <c r="G408" s="278">
        <v>1848.7333333333331</v>
      </c>
      <c r="H408" s="278">
        <v>2072.5333333333333</v>
      </c>
      <c r="I408" s="278">
        <v>2117.2166666666667</v>
      </c>
      <c r="J408" s="278">
        <v>2184.4333333333334</v>
      </c>
      <c r="K408" s="276">
        <v>2050</v>
      </c>
      <c r="L408" s="276">
        <v>1938.1</v>
      </c>
      <c r="M408" s="276">
        <v>0.45075999999999999</v>
      </c>
    </row>
    <row r="409" spans="1:13">
      <c r="A409" s="267">
        <v>399</v>
      </c>
      <c r="B409" s="276" t="s">
        <v>517</v>
      </c>
      <c r="C409" s="277">
        <v>429.75</v>
      </c>
      <c r="D409" s="278">
        <v>430.91666666666669</v>
      </c>
      <c r="E409" s="278">
        <v>426.83333333333337</v>
      </c>
      <c r="F409" s="278">
        <v>423.91666666666669</v>
      </c>
      <c r="G409" s="278">
        <v>419.83333333333337</v>
      </c>
      <c r="H409" s="278">
        <v>433.83333333333337</v>
      </c>
      <c r="I409" s="278">
        <v>437.91666666666674</v>
      </c>
      <c r="J409" s="278">
        <v>440.83333333333337</v>
      </c>
      <c r="K409" s="276">
        <v>435</v>
      </c>
      <c r="L409" s="276">
        <v>428</v>
      </c>
      <c r="M409" s="276">
        <v>1.0408999999999999</v>
      </c>
    </row>
    <row r="410" spans="1:13">
      <c r="A410" s="267">
        <v>400</v>
      </c>
      <c r="B410" s="276" t="s">
        <v>2404</v>
      </c>
      <c r="C410" s="277">
        <v>86.85</v>
      </c>
      <c r="D410" s="278">
        <v>85.933333333333337</v>
      </c>
      <c r="E410" s="278">
        <v>84.666666666666671</v>
      </c>
      <c r="F410" s="278">
        <v>82.483333333333334</v>
      </c>
      <c r="G410" s="278">
        <v>81.216666666666669</v>
      </c>
      <c r="H410" s="278">
        <v>88.116666666666674</v>
      </c>
      <c r="I410" s="278">
        <v>89.383333333333326</v>
      </c>
      <c r="J410" s="278">
        <v>91.566666666666677</v>
      </c>
      <c r="K410" s="276">
        <v>87.2</v>
      </c>
      <c r="L410" s="276">
        <v>83.75</v>
      </c>
      <c r="M410" s="276">
        <v>13.17981</v>
      </c>
    </row>
    <row r="411" spans="1:13">
      <c r="A411" s="267">
        <v>401</v>
      </c>
      <c r="B411" s="276" t="s">
        <v>518</v>
      </c>
      <c r="C411" s="277">
        <v>209.8</v>
      </c>
      <c r="D411" s="278">
        <v>210.48333333333335</v>
      </c>
      <c r="E411" s="278">
        <v>206.3666666666667</v>
      </c>
      <c r="F411" s="278">
        <v>202.93333333333337</v>
      </c>
      <c r="G411" s="278">
        <v>198.81666666666672</v>
      </c>
      <c r="H411" s="278">
        <v>213.91666666666669</v>
      </c>
      <c r="I411" s="278">
        <v>218.03333333333336</v>
      </c>
      <c r="J411" s="278">
        <v>221.46666666666667</v>
      </c>
      <c r="K411" s="276">
        <v>214.6</v>
      </c>
      <c r="L411" s="276">
        <v>207.05</v>
      </c>
      <c r="M411" s="276">
        <v>2.1550099999999999</v>
      </c>
    </row>
    <row r="412" spans="1:13">
      <c r="A412" s="267">
        <v>402</v>
      </c>
      <c r="B412" s="276" t="s">
        <v>173</v>
      </c>
      <c r="C412" s="277">
        <v>24374.5</v>
      </c>
      <c r="D412" s="278">
        <v>24212.783333333336</v>
      </c>
      <c r="E412" s="278">
        <v>23950.716666666674</v>
      </c>
      <c r="F412" s="278">
        <v>23526.933333333338</v>
      </c>
      <c r="G412" s="278">
        <v>23264.866666666676</v>
      </c>
      <c r="H412" s="278">
        <v>24636.566666666673</v>
      </c>
      <c r="I412" s="278">
        <v>24898.633333333331</v>
      </c>
      <c r="J412" s="278">
        <v>25322.416666666672</v>
      </c>
      <c r="K412" s="276">
        <v>24474.85</v>
      </c>
      <c r="L412" s="276">
        <v>23789</v>
      </c>
      <c r="M412" s="276">
        <v>0.38385999999999998</v>
      </c>
    </row>
    <row r="413" spans="1:13">
      <c r="A413" s="267">
        <v>403</v>
      </c>
      <c r="B413" s="276" t="s">
        <v>520</v>
      </c>
      <c r="C413" s="277">
        <v>1059.3</v>
      </c>
      <c r="D413" s="278">
        <v>1065.1166666666668</v>
      </c>
      <c r="E413" s="278">
        <v>1041.2333333333336</v>
      </c>
      <c r="F413" s="278">
        <v>1023.1666666666667</v>
      </c>
      <c r="G413" s="278">
        <v>999.28333333333353</v>
      </c>
      <c r="H413" s="278">
        <v>1083.1833333333336</v>
      </c>
      <c r="I413" s="278">
        <v>1107.0666666666668</v>
      </c>
      <c r="J413" s="278">
        <v>1125.1333333333337</v>
      </c>
      <c r="K413" s="276">
        <v>1089</v>
      </c>
      <c r="L413" s="276">
        <v>1047.05</v>
      </c>
      <c r="M413" s="276">
        <v>0.37118000000000001</v>
      </c>
    </row>
    <row r="414" spans="1:13">
      <c r="A414" s="267">
        <v>404</v>
      </c>
      <c r="B414" s="276" t="s">
        <v>176</v>
      </c>
      <c r="C414" s="277">
        <v>1228.3499999999999</v>
      </c>
      <c r="D414" s="278">
        <v>1215.6166666666666</v>
      </c>
      <c r="E414" s="278">
        <v>1187.7333333333331</v>
      </c>
      <c r="F414" s="278">
        <v>1147.1166666666666</v>
      </c>
      <c r="G414" s="278">
        <v>1119.2333333333331</v>
      </c>
      <c r="H414" s="278">
        <v>1256.2333333333331</v>
      </c>
      <c r="I414" s="278">
        <v>1284.1166666666668</v>
      </c>
      <c r="J414" s="278">
        <v>1324.7333333333331</v>
      </c>
      <c r="K414" s="276">
        <v>1243.5</v>
      </c>
      <c r="L414" s="276">
        <v>1175</v>
      </c>
      <c r="M414" s="276">
        <v>43.735030000000002</v>
      </c>
    </row>
    <row r="415" spans="1:13">
      <c r="A415" s="267">
        <v>405</v>
      </c>
      <c r="B415" s="276" t="s">
        <v>174</v>
      </c>
      <c r="C415" s="277">
        <v>1679.65</v>
      </c>
      <c r="D415" s="278">
        <v>1671.6000000000001</v>
      </c>
      <c r="E415" s="278">
        <v>1638.2000000000003</v>
      </c>
      <c r="F415" s="278">
        <v>1596.7500000000002</v>
      </c>
      <c r="G415" s="278">
        <v>1563.3500000000004</v>
      </c>
      <c r="H415" s="278">
        <v>1713.0500000000002</v>
      </c>
      <c r="I415" s="278">
        <v>1746.4500000000003</v>
      </c>
      <c r="J415" s="278">
        <v>1787.9</v>
      </c>
      <c r="K415" s="276">
        <v>1705</v>
      </c>
      <c r="L415" s="276">
        <v>1630.15</v>
      </c>
      <c r="M415" s="276">
        <v>11.17018</v>
      </c>
    </row>
    <row r="416" spans="1:13">
      <c r="A416" s="267">
        <v>406</v>
      </c>
      <c r="B416" s="276" t="s">
        <v>521</v>
      </c>
      <c r="C416" s="277">
        <v>482.85</v>
      </c>
      <c r="D416" s="278">
        <v>476.9666666666667</v>
      </c>
      <c r="E416" s="278">
        <v>462.53333333333342</v>
      </c>
      <c r="F416" s="278">
        <v>442.2166666666667</v>
      </c>
      <c r="G416" s="278">
        <v>427.78333333333342</v>
      </c>
      <c r="H416" s="278">
        <v>497.28333333333342</v>
      </c>
      <c r="I416" s="278">
        <v>511.7166666666667</v>
      </c>
      <c r="J416" s="278">
        <v>532.03333333333342</v>
      </c>
      <c r="K416" s="276">
        <v>491.4</v>
      </c>
      <c r="L416" s="276">
        <v>456.65</v>
      </c>
      <c r="M416" s="276">
        <v>5.15219</v>
      </c>
    </row>
    <row r="417" spans="1:13">
      <c r="A417" s="267">
        <v>407</v>
      </c>
      <c r="B417" s="276" t="s">
        <v>522</v>
      </c>
      <c r="C417" s="277">
        <v>1182.1500000000001</v>
      </c>
      <c r="D417" s="278">
        <v>1183.7166666666667</v>
      </c>
      <c r="E417" s="278">
        <v>1168.4333333333334</v>
      </c>
      <c r="F417" s="278">
        <v>1154.7166666666667</v>
      </c>
      <c r="G417" s="278">
        <v>1139.4333333333334</v>
      </c>
      <c r="H417" s="278">
        <v>1197.4333333333334</v>
      </c>
      <c r="I417" s="278">
        <v>1212.7166666666667</v>
      </c>
      <c r="J417" s="278">
        <v>1226.4333333333334</v>
      </c>
      <c r="K417" s="276">
        <v>1199</v>
      </c>
      <c r="L417" s="276">
        <v>1170</v>
      </c>
      <c r="M417" s="276">
        <v>0.11181000000000001</v>
      </c>
    </row>
    <row r="418" spans="1:13">
      <c r="A418" s="267">
        <v>408</v>
      </c>
      <c r="B418" s="276" t="s">
        <v>2499</v>
      </c>
      <c r="C418" s="277">
        <v>1211.45</v>
      </c>
      <c r="D418" s="278">
        <v>1215.7333333333333</v>
      </c>
      <c r="E418" s="278">
        <v>1188.0166666666667</v>
      </c>
      <c r="F418" s="278">
        <v>1164.5833333333333</v>
      </c>
      <c r="G418" s="278">
        <v>1136.8666666666666</v>
      </c>
      <c r="H418" s="278">
        <v>1239.1666666666667</v>
      </c>
      <c r="I418" s="278">
        <v>1266.8833333333334</v>
      </c>
      <c r="J418" s="278">
        <v>1290.3166666666668</v>
      </c>
      <c r="K418" s="276">
        <v>1243.45</v>
      </c>
      <c r="L418" s="276">
        <v>1192.3</v>
      </c>
      <c r="M418" s="276">
        <v>0.99189000000000005</v>
      </c>
    </row>
    <row r="419" spans="1:13">
      <c r="A419" s="267">
        <v>409</v>
      </c>
      <c r="B419" s="276" t="s">
        <v>523</v>
      </c>
      <c r="C419" s="277">
        <v>401.85</v>
      </c>
      <c r="D419" s="278">
        <v>402.36666666666662</v>
      </c>
      <c r="E419" s="278">
        <v>396.73333333333323</v>
      </c>
      <c r="F419" s="278">
        <v>391.61666666666662</v>
      </c>
      <c r="G419" s="278">
        <v>385.98333333333323</v>
      </c>
      <c r="H419" s="278">
        <v>407.48333333333323</v>
      </c>
      <c r="I419" s="278">
        <v>413.11666666666656</v>
      </c>
      <c r="J419" s="278">
        <v>418.23333333333323</v>
      </c>
      <c r="K419" s="276">
        <v>408</v>
      </c>
      <c r="L419" s="276">
        <v>397.25</v>
      </c>
      <c r="M419" s="276">
        <v>1.06003</v>
      </c>
    </row>
    <row r="420" spans="1:13">
      <c r="A420" s="267">
        <v>410</v>
      </c>
      <c r="B420" s="276" t="s">
        <v>524</v>
      </c>
      <c r="C420" s="277">
        <v>9.3000000000000007</v>
      </c>
      <c r="D420" s="278">
        <v>9.3333333333333339</v>
      </c>
      <c r="E420" s="278">
        <v>9.1666666666666679</v>
      </c>
      <c r="F420" s="278">
        <v>9.0333333333333332</v>
      </c>
      <c r="G420" s="278">
        <v>8.8666666666666671</v>
      </c>
      <c r="H420" s="278">
        <v>9.4666666666666686</v>
      </c>
      <c r="I420" s="278">
        <v>9.6333333333333364</v>
      </c>
      <c r="J420" s="278">
        <v>9.7666666666666693</v>
      </c>
      <c r="K420" s="276">
        <v>9.5</v>
      </c>
      <c r="L420" s="276">
        <v>9.1999999999999993</v>
      </c>
      <c r="M420" s="276">
        <v>157.28751</v>
      </c>
    </row>
    <row r="421" spans="1:13">
      <c r="A421" s="267">
        <v>411</v>
      </c>
      <c r="B421" s="276" t="s">
        <v>2525</v>
      </c>
      <c r="C421" s="277">
        <v>90.2</v>
      </c>
      <c r="D421" s="278">
        <v>89.850000000000009</v>
      </c>
      <c r="E421" s="278">
        <v>88.500000000000014</v>
      </c>
      <c r="F421" s="278">
        <v>86.800000000000011</v>
      </c>
      <c r="G421" s="278">
        <v>85.450000000000017</v>
      </c>
      <c r="H421" s="278">
        <v>91.550000000000011</v>
      </c>
      <c r="I421" s="278">
        <v>92.9</v>
      </c>
      <c r="J421" s="278">
        <v>94.600000000000009</v>
      </c>
      <c r="K421" s="276">
        <v>91.2</v>
      </c>
      <c r="L421" s="276">
        <v>88.15</v>
      </c>
      <c r="M421" s="276">
        <v>32.825090000000003</v>
      </c>
    </row>
    <row r="422" spans="1:13">
      <c r="A422" s="267">
        <v>412</v>
      </c>
      <c r="B422" s="276" t="s">
        <v>525</v>
      </c>
      <c r="C422" s="277">
        <v>101.75</v>
      </c>
      <c r="D422" s="278">
        <v>102.03333333333335</v>
      </c>
      <c r="E422" s="278">
        <v>100.31666666666669</v>
      </c>
      <c r="F422" s="278">
        <v>98.88333333333334</v>
      </c>
      <c r="G422" s="278">
        <v>97.166666666666686</v>
      </c>
      <c r="H422" s="278">
        <v>103.4666666666667</v>
      </c>
      <c r="I422" s="278">
        <v>105.18333333333337</v>
      </c>
      <c r="J422" s="278">
        <v>106.6166666666667</v>
      </c>
      <c r="K422" s="276">
        <v>103.75</v>
      </c>
      <c r="L422" s="276">
        <v>100.6</v>
      </c>
      <c r="M422" s="276">
        <v>1.8298399999999999</v>
      </c>
    </row>
    <row r="423" spans="1:13">
      <c r="A423" s="267">
        <v>413</v>
      </c>
      <c r="B423" s="276" t="s">
        <v>172</v>
      </c>
      <c r="C423" s="277">
        <v>298.60000000000002</v>
      </c>
      <c r="D423" s="278">
        <v>299.16666666666669</v>
      </c>
      <c r="E423" s="278">
        <v>295.83333333333337</v>
      </c>
      <c r="F423" s="278">
        <v>293.06666666666666</v>
      </c>
      <c r="G423" s="278">
        <v>289.73333333333335</v>
      </c>
      <c r="H423" s="278">
        <v>301.93333333333339</v>
      </c>
      <c r="I423" s="278">
        <v>305.26666666666677</v>
      </c>
      <c r="J423" s="278">
        <v>308.03333333333342</v>
      </c>
      <c r="K423" s="276">
        <v>302.5</v>
      </c>
      <c r="L423" s="276">
        <v>296.39999999999998</v>
      </c>
      <c r="M423" s="276">
        <v>358.03901000000002</v>
      </c>
    </row>
    <row r="424" spans="1:13">
      <c r="A424" s="267">
        <v>414</v>
      </c>
      <c r="B424" s="276" t="s">
        <v>171</v>
      </c>
      <c r="C424" s="285">
        <v>66.2</v>
      </c>
      <c r="D424" s="286">
        <v>66.500000000000014</v>
      </c>
      <c r="E424" s="286">
        <v>65.600000000000023</v>
      </c>
      <c r="F424" s="286">
        <v>65.000000000000014</v>
      </c>
      <c r="G424" s="286">
        <v>64.100000000000023</v>
      </c>
      <c r="H424" s="286">
        <v>67.100000000000023</v>
      </c>
      <c r="I424" s="286">
        <v>68.000000000000028</v>
      </c>
      <c r="J424" s="286">
        <v>68.600000000000023</v>
      </c>
      <c r="K424" s="287">
        <v>67.400000000000006</v>
      </c>
      <c r="L424" s="287">
        <v>65.900000000000006</v>
      </c>
      <c r="M424" s="287">
        <v>430.49022000000002</v>
      </c>
    </row>
    <row r="425" spans="1:13">
      <c r="A425" s="267">
        <v>415</v>
      </c>
      <c r="B425" s="276" t="s">
        <v>2593</v>
      </c>
      <c r="C425" s="276">
        <v>258.64999999999998</v>
      </c>
      <c r="D425" s="278">
        <v>259.66666666666669</v>
      </c>
      <c r="E425" s="278">
        <v>254.68333333333339</v>
      </c>
      <c r="F425" s="278">
        <v>250.7166666666667</v>
      </c>
      <c r="G425" s="278">
        <v>245.73333333333341</v>
      </c>
      <c r="H425" s="278">
        <v>263.63333333333338</v>
      </c>
      <c r="I425" s="278">
        <v>268.61666666666662</v>
      </c>
      <c r="J425" s="278">
        <v>272.58333333333337</v>
      </c>
      <c r="K425" s="276">
        <v>264.64999999999998</v>
      </c>
      <c r="L425" s="276">
        <v>255.7</v>
      </c>
      <c r="M425" s="276">
        <v>2.60826</v>
      </c>
    </row>
    <row r="426" spans="1:13">
      <c r="A426" s="267">
        <v>416</v>
      </c>
      <c r="B426" s="276" t="s">
        <v>3762</v>
      </c>
      <c r="C426" s="276">
        <v>192.35</v>
      </c>
      <c r="D426" s="278">
        <v>192.75</v>
      </c>
      <c r="E426" s="278">
        <v>185.6</v>
      </c>
      <c r="F426" s="278">
        <v>178.85</v>
      </c>
      <c r="G426" s="278">
        <v>171.7</v>
      </c>
      <c r="H426" s="278">
        <v>199.5</v>
      </c>
      <c r="I426" s="278">
        <v>206.64999999999998</v>
      </c>
      <c r="J426" s="278">
        <v>213.4</v>
      </c>
      <c r="K426" s="276">
        <v>199.9</v>
      </c>
      <c r="L426" s="276">
        <v>186</v>
      </c>
      <c r="M426" s="276">
        <v>11.94004</v>
      </c>
    </row>
    <row r="427" spans="1:13">
      <c r="A427" s="267">
        <v>417</v>
      </c>
      <c r="B427" s="276" t="s">
        <v>177</v>
      </c>
      <c r="C427" s="276">
        <v>907.7</v>
      </c>
      <c r="D427" s="278">
        <v>905.9</v>
      </c>
      <c r="E427" s="278">
        <v>891.8</v>
      </c>
      <c r="F427" s="278">
        <v>875.9</v>
      </c>
      <c r="G427" s="278">
        <v>861.8</v>
      </c>
      <c r="H427" s="278">
        <v>921.8</v>
      </c>
      <c r="I427" s="278">
        <v>935.90000000000009</v>
      </c>
      <c r="J427" s="278">
        <v>951.8</v>
      </c>
      <c r="K427" s="276">
        <v>920</v>
      </c>
      <c r="L427" s="276">
        <v>890</v>
      </c>
      <c r="M427" s="276">
        <v>3.3203100000000001</v>
      </c>
    </row>
    <row r="428" spans="1:13">
      <c r="A428" s="267">
        <v>418</v>
      </c>
      <c r="B428" s="276" t="s">
        <v>526</v>
      </c>
      <c r="C428" s="276">
        <v>505.95</v>
      </c>
      <c r="D428" s="278">
        <v>508.05</v>
      </c>
      <c r="E428" s="278">
        <v>497.1</v>
      </c>
      <c r="F428" s="278">
        <v>488.25</v>
      </c>
      <c r="G428" s="278">
        <v>477.3</v>
      </c>
      <c r="H428" s="278">
        <v>516.90000000000009</v>
      </c>
      <c r="I428" s="278">
        <v>527.84999999999991</v>
      </c>
      <c r="J428" s="278">
        <v>536.70000000000005</v>
      </c>
      <c r="K428" s="276">
        <v>519</v>
      </c>
      <c r="L428" s="276">
        <v>499.2</v>
      </c>
      <c r="M428" s="276">
        <v>2.5312299999999999</v>
      </c>
    </row>
    <row r="429" spans="1:13">
      <c r="A429" s="267">
        <v>419</v>
      </c>
      <c r="B429" s="276" t="s">
        <v>3387</v>
      </c>
      <c r="C429" s="276">
        <v>320.85000000000002</v>
      </c>
      <c r="D429" s="278">
        <v>320.34999999999997</v>
      </c>
      <c r="E429" s="278">
        <v>316.79999999999995</v>
      </c>
      <c r="F429" s="278">
        <v>312.75</v>
      </c>
      <c r="G429" s="278">
        <v>309.2</v>
      </c>
      <c r="H429" s="278">
        <v>324.39999999999992</v>
      </c>
      <c r="I429" s="278">
        <v>327.95</v>
      </c>
      <c r="J429" s="278">
        <v>331.99999999999989</v>
      </c>
      <c r="K429" s="276">
        <v>323.89999999999998</v>
      </c>
      <c r="L429" s="276">
        <v>316.3</v>
      </c>
      <c r="M429" s="276">
        <v>2.42211</v>
      </c>
    </row>
    <row r="430" spans="1:13">
      <c r="A430" s="267">
        <v>420</v>
      </c>
      <c r="B430" s="276" t="s">
        <v>527</v>
      </c>
      <c r="C430" s="276">
        <v>191.5</v>
      </c>
      <c r="D430" s="278">
        <v>190.58333333333334</v>
      </c>
      <c r="E430" s="278">
        <v>188.36666666666667</v>
      </c>
      <c r="F430" s="278">
        <v>185.23333333333332</v>
      </c>
      <c r="G430" s="278">
        <v>183.01666666666665</v>
      </c>
      <c r="H430" s="278">
        <v>193.7166666666667</v>
      </c>
      <c r="I430" s="278">
        <v>195.93333333333334</v>
      </c>
      <c r="J430" s="278">
        <v>199.06666666666672</v>
      </c>
      <c r="K430" s="276">
        <v>192.8</v>
      </c>
      <c r="L430" s="276">
        <v>187.45</v>
      </c>
      <c r="M430" s="276">
        <v>4.9437300000000004</v>
      </c>
    </row>
    <row r="431" spans="1:13">
      <c r="A431" s="267">
        <v>421</v>
      </c>
      <c r="B431" s="276" t="s">
        <v>178</v>
      </c>
      <c r="C431" s="276">
        <v>596.54999999999995</v>
      </c>
      <c r="D431" s="278">
        <v>594.30000000000007</v>
      </c>
      <c r="E431" s="278">
        <v>585.60000000000014</v>
      </c>
      <c r="F431" s="278">
        <v>574.65000000000009</v>
      </c>
      <c r="G431" s="278">
        <v>565.95000000000016</v>
      </c>
      <c r="H431" s="278">
        <v>605.25000000000011</v>
      </c>
      <c r="I431" s="278">
        <v>613.95000000000016</v>
      </c>
      <c r="J431" s="278">
        <v>624.90000000000009</v>
      </c>
      <c r="K431" s="276">
        <v>603</v>
      </c>
      <c r="L431" s="276">
        <v>583.35</v>
      </c>
      <c r="M431" s="276">
        <v>55.003909999999998</v>
      </c>
    </row>
    <row r="432" spans="1:13">
      <c r="A432" s="267">
        <v>422</v>
      </c>
      <c r="B432" s="276" t="s">
        <v>179</v>
      </c>
      <c r="C432" s="276">
        <v>517.20000000000005</v>
      </c>
      <c r="D432" s="278">
        <v>513.41666666666663</v>
      </c>
      <c r="E432" s="278">
        <v>507.83333333333326</v>
      </c>
      <c r="F432" s="278">
        <v>498.46666666666664</v>
      </c>
      <c r="G432" s="278">
        <v>492.88333333333327</v>
      </c>
      <c r="H432" s="278">
        <v>522.7833333333333</v>
      </c>
      <c r="I432" s="278">
        <v>528.36666666666656</v>
      </c>
      <c r="J432" s="278">
        <v>537.73333333333323</v>
      </c>
      <c r="K432" s="276">
        <v>519</v>
      </c>
      <c r="L432" s="276">
        <v>504.05</v>
      </c>
      <c r="M432" s="276">
        <v>24.022290000000002</v>
      </c>
    </row>
    <row r="433" spans="1:13">
      <c r="A433" s="267">
        <v>423</v>
      </c>
      <c r="B433" s="276" t="s">
        <v>529</v>
      </c>
      <c r="C433" s="276">
        <v>1821.5</v>
      </c>
      <c r="D433" s="278">
        <v>1809.6499999999999</v>
      </c>
      <c r="E433" s="278">
        <v>1770.3499999999997</v>
      </c>
      <c r="F433" s="278">
        <v>1719.1999999999998</v>
      </c>
      <c r="G433" s="278">
        <v>1679.8999999999996</v>
      </c>
      <c r="H433" s="278">
        <v>1860.7999999999997</v>
      </c>
      <c r="I433" s="278">
        <v>1900.1</v>
      </c>
      <c r="J433" s="278">
        <v>1951.2499999999998</v>
      </c>
      <c r="K433" s="276">
        <v>1848.95</v>
      </c>
      <c r="L433" s="276">
        <v>1758.5</v>
      </c>
      <c r="M433" s="276">
        <v>0.14074</v>
      </c>
    </row>
    <row r="434" spans="1:13">
      <c r="A434" s="267">
        <v>424</v>
      </c>
      <c r="B434" s="276" t="s">
        <v>530</v>
      </c>
      <c r="C434" s="276">
        <v>557.25</v>
      </c>
      <c r="D434" s="278">
        <v>556.26666666666665</v>
      </c>
      <c r="E434" s="278">
        <v>547.5333333333333</v>
      </c>
      <c r="F434" s="278">
        <v>537.81666666666661</v>
      </c>
      <c r="G434" s="278">
        <v>529.08333333333326</v>
      </c>
      <c r="H434" s="278">
        <v>565.98333333333335</v>
      </c>
      <c r="I434" s="278">
        <v>574.7166666666667</v>
      </c>
      <c r="J434" s="278">
        <v>584.43333333333339</v>
      </c>
      <c r="K434" s="276">
        <v>565</v>
      </c>
      <c r="L434" s="276">
        <v>546.54999999999995</v>
      </c>
      <c r="M434" s="276">
        <v>0.65237000000000001</v>
      </c>
    </row>
    <row r="435" spans="1:13">
      <c r="A435" s="267">
        <v>425</v>
      </c>
      <c r="B435" s="276" t="s">
        <v>531</v>
      </c>
      <c r="C435" s="276">
        <v>376.7</v>
      </c>
      <c r="D435" s="278">
        <v>374.61666666666662</v>
      </c>
      <c r="E435" s="278">
        <v>369.23333333333323</v>
      </c>
      <c r="F435" s="278">
        <v>361.76666666666659</v>
      </c>
      <c r="G435" s="278">
        <v>356.38333333333321</v>
      </c>
      <c r="H435" s="278">
        <v>382.08333333333326</v>
      </c>
      <c r="I435" s="278">
        <v>387.46666666666658</v>
      </c>
      <c r="J435" s="278">
        <v>394.93333333333328</v>
      </c>
      <c r="K435" s="276">
        <v>380</v>
      </c>
      <c r="L435" s="276">
        <v>367.15</v>
      </c>
      <c r="M435" s="276">
        <v>4.5520899999999997</v>
      </c>
    </row>
    <row r="436" spans="1:13">
      <c r="A436" s="267">
        <v>426</v>
      </c>
      <c r="B436" s="276" t="s">
        <v>532</v>
      </c>
      <c r="C436" s="276">
        <v>209.3</v>
      </c>
      <c r="D436" s="278">
        <v>210.20000000000002</v>
      </c>
      <c r="E436" s="278">
        <v>204.40000000000003</v>
      </c>
      <c r="F436" s="278">
        <v>199.50000000000003</v>
      </c>
      <c r="G436" s="278">
        <v>193.70000000000005</v>
      </c>
      <c r="H436" s="278">
        <v>215.10000000000002</v>
      </c>
      <c r="I436" s="278">
        <v>220.90000000000003</v>
      </c>
      <c r="J436" s="278">
        <v>225.8</v>
      </c>
      <c r="K436" s="276">
        <v>216</v>
      </c>
      <c r="L436" s="276">
        <v>205.3</v>
      </c>
      <c r="M436" s="276">
        <v>0.92849000000000004</v>
      </c>
    </row>
    <row r="437" spans="1:13">
      <c r="A437" s="267">
        <v>427</v>
      </c>
      <c r="B437" s="276" t="s">
        <v>533</v>
      </c>
      <c r="C437" s="276">
        <v>1701.55</v>
      </c>
      <c r="D437" s="278">
        <v>1701.8333333333333</v>
      </c>
      <c r="E437" s="278">
        <v>1674.7166666666665</v>
      </c>
      <c r="F437" s="278">
        <v>1647.8833333333332</v>
      </c>
      <c r="G437" s="278">
        <v>1620.7666666666664</v>
      </c>
      <c r="H437" s="278">
        <v>1728.6666666666665</v>
      </c>
      <c r="I437" s="278">
        <v>1755.7833333333333</v>
      </c>
      <c r="J437" s="278">
        <v>1782.6166666666666</v>
      </c>
      <c r="K437" s="276">
        <v>1728.95</v>
      </c>
      <c r="L437" s="276">
        <v>1675</v>
      </c>
      <c r="M437" s="276">
        <v>0.25857000000000002</v>
      </c>
    </row>
    <row r="438" spans="1:13">
      <c r="A438" s="267">
        <v>428</v>
      </c>
      <c r="B438" s="276" t="s">
        <v>2575</v>
      </c>
      <c r="C438" s="276">
        <v>401.9</v>
      </c>
      <c r="D438" s="278">
        <v>404.26666666666665</v>
      </c>
      <c r="E438" s="278">
        <v>394.5333333333333</v>
      </c>
      <c r="F438" s="278">
        <v>387.16666666666663</v>
      </c>
      <c r="G438" s="278">
        <v>377.43333333333328</v>
      </c>
      <c r="H438" s="278">
        <v>411.63333333333333</v>
      </c>
      <c r="I438" s="278">
        <v>421.36666666666667</v>
      </c>
      <c r="J438" s="278">
        <v>428.73333333333335</v>
      </c>
      <c r="K438" s="276">
        <v>414</v>
      </c>
      <c r="L438" s="276">
        <v>396.9</v>
      </c>
      <c r="M438" s="276">
        <v>1.4538800000000001</v>
      </c>
    </row>
    <row r="439" spans="1:13">
      <c r="A439" s="267">
        <v>429</v>
      </c>
      <c r="B439" s="276" t="s">
        <v>3501</v>
      </c>
      <c r="C439" s="276">
        <v>488.5</v>
      </c>
      <c r="D439" s="278">
        <v>485.7833333333333</v>
      </c>
      <c r="E439" s="278">
        <v>477.71666666666658</v>
      </c>
      <c r="F439" s="278">
        <v>466.93333333333328</v>
      </c>
      <c r="G439" s="278">
        <v>458.86666666666656</v>
      </c>
      <c r="H439" s="278">
        <v>496.56666666666661</v>
      </c>
      <c r="I439" s="278">
        <v>504.63333333333333</v>
      </c>
      <c r="J439" s="278">
        <v>515.41666666666663</v>
      </c>
      <c r="K439" s="276">
        <v>493.85</v>
      </c>
      <c r="L439" s="276">
        <v>475</v>
      </c>
      <c r="M439" s="276">
        <v>2.8829600000000002</v>
      </c>
    </row>
    <row r="440" spans="1:13">
      <c r="A440" s="267">
        <v>430</v>
      </c>
      <c r="B440" s="276" t="s">
        <v>534</v>
      </c>
      <c r="C440" s="276">
        <v>6.8</v>
      </c>
      <c r="D440" s="278">
        <v>6.8499999999999988</v>
      </c>
      <c r="E440" s="278">
        <v>6.5999999999999979</v>
      </c>
      <c r="F440" s="278">
        <v>6.3999999999999995</v>
      </c>
      <c r="G440" s="278">
        <v>6.1499999999999986</v>
      </c>
      <c r="H440" s="278">
        <v>7.0499999999999972</v>
      </c>
      <c r="I440" s="278">
        <v>7.2999999999999989</v>
      </c>
      <c r="J440" s="278">
        <v>7.4999999999999964</v>
      </c>
      <c r="K440" s="276">
        <v>7.1</v>
      </c>
      <c r="L440" s="276">
        <v>6.65</v>
      </c>
      <c r="M440" s="276">
        <v>280.78285</v>
      </c>
    </row>
    <row r="441" spans="1:13">
      <c r="A441" s="267">
        <v>431</v>
      </c>
      <c r="B441" s="276" t="s">
        <v>535</v>
      </c>
      <c r="C441" s="276">
        <v>129.94999999999999</v>
      </c>
      <c r="D441" s="278">
        <v>130.65</v>
      </c>
      <c r="E441" s="278">
        <v>128.35000000000002</v>
      </c>
      <c r="F441" s="278">
        <v>126.75000000000003</v>
      </c>
      <c r="G441" s="278">
        <v>124.45000000000005</v>
      </c>
      <c r="H441" s="278">
        <v>132.25</v>
      </c>
      <c r="I441" s="278">
        <v>134.55000000000001</v>
      </c>
      <c r="J441" s="278">
        <v>136.14999999999998</v>
      </c>
      <c r="K441" s="276">
        <v>132.94999999999999</v>
      </c>
      <c r="L441" s="276">
        <v>129.05000000000001</v>
      </c>
      <c r="M441" s="276">
        <v>1.1890099999999999</v>
      </c>
    </row>
    <row r="442" spans="1:13">
      <c r="A442" s="267">
        <v>432</v>
      </c>
      <c r="B442" s="276" t="s">
        <v>2589</v>
      </c>
      <c r="C442" s="276">
        <v>1359.6</v>
      </c>
      <c r="D442" s="278">
        <v>1369.5</v>
      </c>
      <c r="E442" s="278">
        <v>1345.1</v>
      </c>
      <c r="F442" s="278">
        <v>1330.6</v>
      </c>
      <c r="G442" s="278">
        <v>1306.1999999999998</v>
      </c>
      <c r="H442" s="278">
        <v>1384</v>
      </c>
      <c r="I442" s="278">
        <v>1408.4</v>
      </c>
      <c r="J442" s="278">
        <v>1422.9</v>
      </c>
      <c r="K442" s="276">
        <v>1393.9</v>
      </c>
      <c r="L442" s="276">
        <v>1355</v>
      </c>
      <c r="M442" s="276">
        <v>0.11537</v>
      </c>
    </row>
    <row r="443" spans="1:13">
      <c r="A443" s="267">
        <v>433</v>
      </c>
      <c r="B443" s="276" t="s">
        <v>536</v>
      </c>
      <c r="C443" s="276">
        <v>1037.3499999999999</v>
      </c>
      <c r="D443" s="278">
        <v>1036.1166666666666</v>
      </c>
      <c r="E443" s="278">
        <v>1023.2333333333331</v>
      </c>
      <c r="F443" s="278">
        <v>1009.1166666666666</v>
      </c>
      <c r="G443" s="278">
        <v>996.23333333333312</v>
      </c>
      <c r="H443" s="278">
        <v>1050.2333333333331</v>
      </c>
      <c r="I443" s="278">
        <v>1063.1166666666668</v>
      </c>
      <c r="J443" s="278">
        <v>1077.2333333333331</v>
      </c>
      <c r="K443" s="276">
        <v>1049</v>
      </c>
      <c r="L443" s="276">
        <v>1022</v>
      </c>
      <c r="M443" s="276">
        <v>0.22441</v>
      </c>
    </row>
    <row r="444" spans="1:13">
      <c r="A444" s="267">
        <v>434</v>
      </c>
      <c r="B444" s="276" t="s">
        <v>282</v>
      </c>
      <c r="C444" s="276">
        <v>599.35</v>
      </c>
      <c r="D444" s="278">
        <v>598.15</v>
      </c>
      <c r="E444" s="278">
        <v>591.29999999999995</v>
      </c>
      <c r="F444" s="278">
        <v>583.25</v>
      </c>
      <c r="G444" s="278">
        <v>576.4</v>
      </c>
      <c r="H444" s="278">
        <v>606.19999999999993</v>
      </c>
      <c r="I444" s="278">
        <v>613.05000000000007</v>
      </c>
      <c r="J444" s="278">
        <v>621.09999999999991</v>
      </c>
      <c r="K444" s="276">
        <v>605</v>
      </c>
      <c r="L444" s="276">
        <v>590.1</v>
      </c>
      <c r="M444" s="276">
        <v>4.1787400000000003</v>
      </c>
    </row>
    <row r="445" spans="1:13">
      <c r="A445" s="267">
        <v>435</v>
      </c>
      <c r="B445" s="276" t="s">
        <v>537</v>
      </c>
      <c r="C445" s="276">
        <v>932.75</v>
      </c>
      <c r="D445" s="278">
        <v>929.2833333333333</v>
      </c>
      <c r="E445" s="278">
        <v>913.56666666666661</v>
      </c>
      <c r="F445" s="278">
        <v>894.38333333333333</v>
      </c>
      <c r="G445" s="278">
        <v>878.66666666666663</v>
      </c>
      <c r="H445" s="278">
        <v>948.46666666666658</v>
      </c>
      <c r="I445" s="278">
        <v>964.18333333333328</v>
      </c>
      <c r="J445" s="278">
        <v>983.36666666666656</v>
      </c>
      <c r="K445" s="276">
        <v>945</v>
      </c>
      <c r="L445" s="276">
        <v>910.1</v>
      </c>
      <c r="M445" s="276">
        <v>0.15583</v>
      </c>
    </row>
    <row r="446" spans="1:13">
      <c r="A446" s="267">
        <v>436</v>
      </c>
      <c r="B446" s="276" t="s">
        <v>538</v>
      </c>
      <c r="C446" s="276">
        <v>416.05</v>
      </c>
      <c r="D446" s="278">
        <v>419.93333333333334</v>
      </c>
      <c r="E446" s="278">
        <v>409.86666666666667</v>
      </c>
      <c r="F446" s="278">
        <v>403.68333333333334</v>
      </c>
      <c r="G446" s="278">
        <v>393.61666666666667</v>
      </c>
      <c r="H446" s="278">
        <v>426.11666666666667</v>
      </c>
      <c r="I446" s="278">
        <v>436.18333333333339</v>
      </c>
      <c r="J446" s="278">
        <v>442.36666666666667</v>
      </c>
      <c r="K446" s="276">
        <v>430</v>
      </c>
      <c r="L446" s="276">
        <v>413.75</v>
      </c>
      <c r="M446" s="276">
        <v>0.34666000000000002</v>
      </c>
    </row>
    <row r="447" spans="1:13">
      <c r="A447" s="267">
        <v>437</v>
      </c>
      <c r="B447" s="276" t="s">
        <v>539</v>
      </c>
      <c r="C447" s="276">
        <v>6067.95</v>
      </c>
      <c r="D447" s="278">
        <v>6073.0499999999993</v>
      </c>
      <c r="E447" s="278">
        <v>5972.9499999999989</v>
      </c>
      <c r="F447" s="278">
        <v>5877.95</v>
      </c>
      <c r="G447" s="278">
        <v>5777.8499999999995</v>
      </c>
      <c r="H447" s="278">
        <v>6168.0499999999984</v>
      </c>
      <c r="I447" s="278">
        <v>6268.1499999999987</v>
      </c>
      <c r="J447" s="278">
        <v>6363.1499999999978</v>
      </c>
      <c r="K447" s="276">
        <v>6173.15</v>
      </c>
      <c r="L447" s="276">
        <v>5978.05</v>
      </c>
      <c r="M447" s="276">
        <v>6.4879999999999993E-2</v>
      </c>
    </row>
    <row r="448" spans="1:13">
      <c r="A448" s="267">
        <v>438</v>
      </c>
      <c r="B448" s="276" t="s">
        <v>540</v>
      </c>
      <c r="C448" s="276">
        <v>245.9</v>
      </c>
      <c r="D448" s="278">
        <v>245.63333333333335</v>
      </c>
      <c r="E448" s="278">
        <v>241.4666666666667</v>
      </c>
      <c r="F448" s="278">
        <v>237.03333333333333</v>
      </c>
      <c r="G448" s="278">
        <v>232.86666666666667</v>
      </c>
      <c r="H448" s="278">
        <v>250.06666666666672</v>
      </c>
      <c r="I448" s="278">
        <v>254.23333333333341</v>
      </c>
      <c r="J448" s="278">
        <v>258.66666666666674</v>
      </c>
      <c r="K448" s="276">
        <v>249.8</v>
      </c>
      <c r="L448" s="276">
        <v>241.2</v>
      </c>
      <c r="M448" s="276">
        <v>0.94615000000000005</v>
      </c>
    </row>
    <row r="449" spans="1:13">
      <c r="A449" s="267">
        <v>439</v>
      </c>
      <c r="B449" s="276" t="s">
        <v>541</v>
      </c>
      <c r="C449" s="276">
        <v>31.65</v>
      </c>
      <c r="D449" s="278">
        <v>31.616666666666664</v>
      </c>
      <c r="E449" s="278">
        <v>30.983333333333327</v>
      </c>
      <c r="F449" s="278">
        <v>30.316666666666663</v>
      </c>
      <c r="G449" s="278">
        <v>29.683333333333326</v>
      </c>
      <c r="H449" s="278">
        <v>32.283333333333331</v>
      </c>
      <c r="I449" s="278">
        <v>32.916666666666657</v>
      </c>
      <c r="J449" s="278">
        <v>33.583333333333329</v>
      </c>
      <c r="K449" s="276">
        <v>32.25</v>
      </c>
      <c r="L449" s="276">
        <v>30.95</v>
      </c>
      <c r="M449" s="276">
        <v>140.87663000000001</v>
      </c>
    </row>
    <row r="450" spans="1:13">
      <c r="A450" s="267">
        <v>440</v>
      </c>
      <c r="B450" s="276" t="s">
        <v>192</v>
      </c>
      <c r="C450" s="276">
        <v>512.79999999999995</v>
      </c>
      <c r="D450" s="278">
        <v>509.26666666666665</v>
      </c>
      <c r="E450" s="278">
        <v>503.5333333333333</v>
      </c>
      <c r="F450" s="278">
        <v>494.26666666666665</v>
      </c>
      <c r="G450" s="278">
        <v>488.5333333333333</v>
      </c>
      <c r="H450" s="278">
        <v>518.5333333333333</v>
      </c>
      <c r="I450" s="278">
        <v>524.26666666666665</v>
      </c>
      <c r="J450" s="278">
        <v>533.5333333333333</v>
      </c>
      <c r="K450" s="276">
        <v>515</v>
      </c>
      <c r="L450" s="276">
        <v>500</v>
      </c>
      <c r="M450" s="276">
        <v>20.522449999999999</v>
      </c>
    </row>
    <row r="451" spans="1:13">
      <c r="A451" s="267">
        <v>441</v>
      </c>
      <c r="B451" s="276" t="s">
        <v>2608</v>
      </c>
      <c r="C451" s="276">
        <v>11934</v>
      </c>
      <c r="D451" s="278">
        <v>11969</v>
      </c>
      <c r="E451" s="278">
        <v>11813</v>
      </c>
      <c r="F451" s="278">
        <v>11692</v>
      </c>
      <c r="G451" s="278">
        <v>11536</v>
      </c>
      <c r="H451" s="278">
        <v>12090</v>
      </c>
      <c r="I451" s="278">
        <v>12246</v>
      </c>
      <c r="J451" s="278">
        <v>12367</v>
      </c>
      <c r="K451" s="276">
        <v>12125</v>
      </c>
      <c r="L451" s="276">
        <v>11848</v>
      </c>
      <c r="M451" s="276">
        <v>8.2699999999999996E-3</v>
      </c>
    </row>
    <row r="452" spans="1:13">
      <c r="A452" s="267">
        <v>442</v>
      </c>
      <c r="B452" s="276" t="s">
        <v>181</v>
      </c>
      <c r="C452" s="276">
        <v>528.85</v>
      </c>
      <c r="D452" s="278">
        <v>524.31666666666672</v>
      </c>
      <c r="E452" s="278">
        <v>516.93333333333339</v>
      </c>
      <c r="F452" s="278">
        <v>505.01666666666665</v>
      </c>
      <c r="G452" s="278">
        <v>497.63333333333333</v>
      </c>
      <c r="H452" s="278">
        <v>536.23333333333346</v>
      </c>
      <c r="I452" s="278">
        <v>543.6166666666669</v>
      </c>
      <c r="J452" s="278">
        <v>555.53333333333353</v>
      </c>
      <c r="K452" s="276">
        <v>531.70000000000005</v>
      </c>
      <c r="L452" s="276">
        <v>512.4</v>
      </c>
      <c r="M452" s="276">
        <v>54.813890000000001</v>
      </c>
    </row>
    <row r="453" spans="1:13">
      <c r="A453" s="267">
        <v>443</v>
      </c>
      <c r="B453" s="276" t="s">
        <v>2611</v>
      </c>
      <c r="C453" s="276">
        <v>111.45</v>
      </c>
      <c r="D453" s="278">
        <v>111.46666666666668</v>
      </c>
      <c r="E453" s="278">
        <v>109.53333333333336</v>
      </c>
      <c r="F453" s="278">
        <v>107.61666666666667</v>
      </c>
      <c r="G453" s="278">
        <v>105.68333333333335</v>
      </c>
      <c r="H453" s="278">
        <v>113.38333333333337</v>
      </c>
      <c r="I453" s="278">
        <v>115.31666666666668</v>
      </c>
      <c r="J453" s="278">
        <v>117.23333333333338</v>
      </c>
      <c r="K453" s="276">
        <v>113.4</v>
      </c>
      <c r="L453" s="276">
        <v>109.55</v>
      </c>
      <c r="M453" s="276">
        <v>11.29997</v>
      </c>
    </row>
    <row r="454" spans="1:13">
      <c r="A454" s="267">
        <v>444</v>
      </c>
      <c r="B454" s="276" t="s">
        <v>2613</v>
      </c>
      <c r="C454" s="276">
        <v>1129.05</v>
      </c>
      <c r="D454" s="278">
        <v>1121.0333333333335</v>
      </c>
      <c r="E454" s="278">
        <v>1099.0666666666671</v>
      </c>
      <c r="F454" s="278">
        <v>1069.0833333333335</v>
      </c>
      <c r="G454" s="278">
        <v>1047.116666666667</v>
      </c>
      <c r="H454" s="278">
        <v>1151.0166666666671</v>
      </c>
      <c r="I454" s="278">
        <v>1172.9833333333338</v>
      </c>
      <c r="J454" s="278">
        <v>1202.9666666666672</v>
      </c>
      <c r="K454" s="276">
        <v>1143</v>
      </c>
      <c r="L454" s="276">
        <v>1091.05</v>
      </c>
      <c r="M454" s="276">
        <v>3.2194600000000002</v>
      </c>
    </row>
    <row r="455" spans="1:13">
      <c r="A455" s="267">
        <v>445</v>
      </c>
      <c r="B455" s="276" t="s">
        <v>187</v>
      </c>
      <c r="C455" s="276">
        <v>3260.7</v>
      </c>
      <c r="D455" s="278">
        <v>3257.2333333333336</v>
      </c>
      <c r="E455" s="278">
        <v>3235.4666666666672</v>
      </c>
      <c r="F455" s="278">
        <v>3210.2333333333336</v>
      </c>
      <c r="G455" s="278">
        <v>3188.4666666666672</v>
      </c>
      <c r="H455" s="278">
        <v>3282.4666666666672</v>
      </c>
      <c r="I455" s="278">
        <v>3304.2333333333336</v>
      </c>
      <c r="J455" s="278">
        <v>3329.4666666666672</v>
      </c>
      <c r="K455" s="276">
        <v>3279</v>
      </c>
      <c r="L455" s="276">
        <v>3232</v>
      </c>
      <c r="M455" s="276">
        <v>29.757349999999999</v>
      </c>
    </row>
    <row r="456" spans="1:13">
      <c r="A456" s="267">
        <v>446</v>
      </c>
      <c r="B456" s="276" t="s">
        <v>3464</v>
      </c>
      <c r="C456" s="276">
        <v>582.70000000000005</v>
      </c>
      <c r="D456" s="278">
        <v>583.68333333333339</v>
      </c>
      <c r="E456" s="278">
        <v>576.36666666666679</v>
      </c>
      <c r="F456" s="278">
        <v>570.03333333333342</v>
      </c>
      <c r="G456" s="278">
        <v>562.71666666666681</v>
      </c>
      <c r="H456" s="278">
        <v>590.01666666666677</v>
      </c>
      <c r="I456" s="278">
        <v>597.33333333333337</v>
      </c>
      <c r="J456" s="278">
        <v>603.66666666666674</v>
      </c>
      <c r="K456" s="276">
        <v>591</v>
      </c>
      <c r="L456" s="276">
        <v>577.35</v>
      </c>
      <c r="M456" s="276">
        <v>57.439340000000001</v>
      </c>
    </row>
    <row r="457" spans="1:13">
      <c r="A457" s="267">
        <v>447</v>
      </c>
      <c r="B457" s="276" t="s">
        <v>182</v>
      </c>
      <c r="C457" s="276">
        <v>2673.65</v>
      </c>
      <c r="D457" s="278">
        <v>2637.2000000000003</v>
      </c>
      <c r="E457" s="278">
        <v>2546.4500000000007</v>
      </c>
      <c r="F457" s="278">
        <v>2419.2500000000005</v>
      </c>
      <c r="G457" s="278">
        <v>2328.5000000000009</v>
      </c>
      <c r="H457" s="278">
        <v>2764.4000000000005</v>
      </c>
      <c r="I457" s="278">
        <v>2855.1499999999996</v>
      </c>
      <c r="J457" s="278">
        <v>2982.3500000000004</v>
      </c>
      <c r="K457" s="276">
        <v>2727.95</v>
      </c>
      <c r="L457" s="276">
        <v>2510</v>
      </c>
      <c r="M457" s="276">
        <v>18.20336</v>
      </c>
    </row>
    <row r="458" spans="1:13">
      <c r="A458" s="267">
        <v>448</v>
      </c>
      <c r="B458" s="276" t="s">
        <v>543</v>
      </c>
      <c r="C458" s="276">
        <v>1080.05</v>
      </c>
      <c r="D458" s="278">
        <v>1074.9833333333333</v>
      </c>
      <c r="E458" s="278">
        <v>1065.1666666666667</v>
      </c>
      <c r="F458" s="278">
        <v>1050.2833333333333</v>
      </c>
      <c r="G458" s="278">
        <v>1040.4666666666667</v>
      </c>
      <c r="H458" s="278">
        <v>1089.8666666666668</v>
      </c>
      <c r="I458" s="278">
        <v>1099.6833333333334</v>
      </c>
      <c r="J458" s="278">
        <v>1114.5666666666668</v>
      </c>
      <c r="K458" s="276">
        <v>1084.8</v>
      </c>
      <c r="L458" s="276">
        <v>1060.0999999999999</v>
      </c>
      <c r="M458" s="276">
        <v>0.26089000000000001</v>
      </c>
    </row>
    <row r="459" spans="1:13">
      <c r="A459" s="267">
        <v>449</v>
      </c>
      <c r="B459" s="276" t="s">
        <v>184</v>
      </c>
      <c r="C459" s="276">
        <v>100.2</v>
      </c>
      <c r="D459" s="278">
        <v>100.35000000000001</v>
      </c>
      <c r="E459" s="278">
        <v>98.350000000000023</v>
      </c>
      <c r="F459" s="278">
        <v>96.500000000000014</v>
      </c>
      <c r="G459" s="278">
        <v>94.500000000000028</v>
      </c>
      <c r="H459" s="278">
        <v>102.20000000000002</v>
      </c>
      <c r="I459" s="278">
        <v>104.19999999999999</v>
      </c>
      <c r="J459" s="278">
        <v>106.05000000000001</v>
      </c>
      <c r="K459" s="276">
        <v>102.35</v>
      </c>
      <c r="L459" s="276">
        <v>98.5</v>
      </c>
      <c r="M459" s="276">
        <v>148.94524000000001</v>
      </c>
    </row>
    <row r="460" spans="1:13">
      <c r="A460" s="267">
        <v>450</v>
      </c>
      <c r="B460" s="276" t="s">
        <v>183</v>
      </c>
      <c r="C460" s="276">
        <v>258.64999999999998</v>
      </c>
      <c r="D460" s="278">
        <v>257.21666666666664</v>
      </c>
      <c r="E460" s="278">
        <v>252.73333333333329</v>
      </c>
      <c r="F460" s="278">
        <v>246.81666666666666</v>
      </c>
      <c r="G460" s="278">
        <v>242.33333333333331</v>
      </c>
      <c r="H460" s="278">
        <v>263.13333333333327</v>
      </c>
      <c r="I460" s="278">
        <v>267.61666666666662</v>
      </c>
      <c r="J460" s="278">
        <v>273.53333333333325</v>
      </c>
      <c r="K460" s="276">
        <v>261.7</v>
      </c>
      <c r="L460" s="276">
        <v>251.3</v>
      </c>
      <c r="M460" s="276">
        <v>1368.61059</v>
      </c>
    </row>
    <row r="461" spans="1:13">
      <c r="A461" s="267">
        <v>451</v>
      </c>
      <c r="B461" s="276" t="s">
        <v>185</v>
      </c>
      <c r="C461" s="276">
        <v>85.4</v>
      </c>
      <c r="D461" s="278">
        <v>84.566666666666677</v>
      </c>
      <c r="E461" s="278">
        <v>83.433333333333351</v>
      </c>
      <c r="F461" s="278">
        <v>81.466666666666669</v>
      </c>
      <c r="G461" s="278">
        <v>80.333333333333343</v>
      </c>
      <c r="H461" s="278">
        <v>86.53333333333336</v>
      </c>
      <c r="I461" s="278">
        <v>87.666666666666686</v>
      </c>
      <c r="J461" s="278">
        <v>89.633333333333368</v>
      </c>
      <c r="K461" s="276">
        <v>85.7</v>
      </c>
      <c r="L461" s="276">
        <v>82.6</v>
      </c>
      <c r="M461" s="276">
        <v>254.69131999999999</v>
      </c>
    </row>
    <row r="462" spans="1:13">
      <c r="A462" s="267">
        <v>452</v>
      </c>
      <c r="B462" s="276" t="s">
        <v>2624</v>
      </c>
      <c r="C462" s="276">
        <v>43.8</v>
      </c>
      <c r="D462" s="278">
        <v>43.25</v>
      </c>
      <c r="E462" s="278">
        <v>42.3</v>
      </c>
      <c r="F462" s="278">
        <v>40.799999999999997</v>
      </c>
      <c r="G462" s="278">
        <v>39.849999999999994</v>
      </c>
      <c r="H462" s="278">
        <v>44.75</v>
      </c>
      <c r="I462" s="278">
        <v>45.7</v>
      </c>
      <c r="J462" s="278">
        <v>47.2</v>
      </c>
      <c r="K462" s="276">
        <v>44.2</v>
      </c>
      <c r="L462" s="276">
        <v>41.75</v>
      </c>
      <c r="M462" s="276">
        <v>106.80494</v>
      </c>
    </row>
    <row r="463" spans="1:13">
      <c r="A463" s="267">
        <v>453</v>
      </c>
      <c r="B463" s="276" t="s">
        <v>186</v>
      </c>
      <c r="C463" s="276">
        <v>681.1</v>
      </c>
      <c r="D463" s="278">
        <v>670.68333333333339</v>
      </c>
      <c r="E463" s="278">
        <v>657.41666666666674</v>
      </c>
      <c r="F463" s="278">
        <v>633.73333333333335</v>
      </c>
      <c r="G463" s="278">
        <v>620.4666666666667</v>
      </c>
      <c r="H463" s="278">
        <v>694.36666666666679</v>
      </c>
      <c r="I463" s="278">
        <v>707.63333333333344</v>
      </c>
      <c r="J463" s="278">
        <v>731.31666666666683</v>
      </c>
      <c r="K463" s="276">
        <v>683.95</v>
      </c>
      <c r="L463" s="276">
        <v>647</v>
      </c>
      <c r="M463" s="276">
        <v>312.45118000000002</v>
      </c>
    </row>
    <row r="464" spans="1:13">
      <c r="A464" s="267">
        <v>454</v>
      </c>
      <c r="B464" s="276" t="s">
        <v>544</v>
      </c>
      <c r="C464" s="276">
        <v>2749</v>
      </c>
      <c r="D464" s="278">
        <v>2739.4833333333336</v>
      </c>
      <c r="E464" s="278">
        <v>2698.9666666666672</v>
      </c>
      <c r="F464" s="278">
        <v>2648.9333333333334</v>
      </c>
      <c r="G464" s="278">
        <v>2608.416666666667</v>
      </c>
      <c r="H464" s="278">
        <v>2789.5166666666673</v>
      </c>
      <c r="I464" s="278">
        <v>2830.0333333333338</v>
      </c>
      <c r="J464" s="278">
        <v>2880.0666666666675</v>
      </c>
      <c r="K464" s="276">
        <v>2780</v>
      </c>
      <c r="L464" s="276">
        <v>2689.45</v>
      </c>
      <c r="M464" s="276">
        <v>4.1020000000000001E-2</v>
      </c>
    </row>
    <row r="465" spans="1:13">
      <c r="A465" s="267">
        <v>455</v>
      </c>
      <c r="B465" s="276" t="s">
        <v>188</v>
      </c>
      <c r="C465" s="276">
        <v>992.5</v>
      </c>
      <c r="D465" s="278">
        <v>996.05000000000007</v>
      </c>
      <c r="E465" s="278">
        <v>983.65000000000009</v>
      </c>
      <c r="F465" s="278">
        <v>974.80000000000007</v>
      </c>
      <c r="G465" s="278">
        <v>962.40000000000009</v>
      </c>
      <c r="H465" s="278">
        <v>1004.9000000000001</v>
      </c>
      <c r="I465" s="278">
        <v>1017.3</v>
      </c>
      <c r="J465" s="278">
        <v>1026.1500000000001</v>
      </c>
      <c r="K465" s="276">
        <v>1008.45</v>
      </c>
      <c r="L465" s="276">
        <v>987.2</v>
      </c>
      <c r="M465" s="276">
        <v>44.160269999999997</v>
      </c>
    </row>
    <row r="466" spans="1:13">
      <c r="A466" s="267">
        <v>456</v>
      </c>
      <c r="B466" s="244" t="s">
        <v>283</v>
      </c>
      <c r="C466" s="276">
        <v>134.44999999999999</v>
      </c>
      <c r="D466" s="278">
        <v>134.1</v>
      </c>
      <c r="E466" s="278">
        <v>129.94999999999999</v>
      </c>
      <c r="F466" s="278">
        <v>125.44999999999999</v>
      </c>
      <c r="G466" s="278">
        <v>121.29999999999998</v>
      </c>
      <c r="H466" s="278">
        <v>138.6</v>
      </c>
      <c r="I466" s="278">
        <v>142.75000000000003</v>
      </c>
      <c r="J466" s="278">
        <v>147.25</v>
      </c>
      <c r="K466" s="276">
        <v>138.25</v>
      </c>
      <c r="L466" s="276">
        <v>129.6</v>
      </c>
      <c r="M466" s="276">
        <v>12.499879999999999</v>
      </c>
    </row>
    <row r="467" spans="1:13">
      <c r="A467" s="267">
        <v>457</v>
      </c>
      <c r="B467" s="244" t="s">
        <v>167</v>
      </c>
      <c r="C467" s="276">
        <v>803.05</v>
      </c>
      <c r="D467" s="278">
        <v>801.63333333333321</v>
      </c>
      <c r="E467" s="278">
        <v>792.46666666666647</v>
      </c>
      <c r="F467" s="278">
        <v>781.88333333333321</v>
      </c>
      <c r="G467" s="278">
        <v>772.71666666666647</v>
      </c>
      <c r="H467" s="278">
        <v>812.21666666666647</v>
      </c>
      <c r="I467" s="278">
        <v>821.38333333333321</v>
      </c>
      <c r="J467" s="278">
        <v>831.96666666666647</v>
      </c>
      <c r="K467" s="276">
        <v>810.8</v>
      </c>
      <c r="L467" s="276">
        <v>791.05</v>
      </c>
      <c r="M467" s="276">
        <v>6.4908900000000003</v>
      </c>
    </row>
    <row r="468" spans="1:13">
      <c r="A468" s="267">
        <v>458</v>
      </c>
      <c r="B468" s="244" t="s">
        <v>546</v>
      </c>
      <c r="C468" s="276">
        <v>991.1</v>
      </c>
      <c r="D468" s="278">
        <v>985.56666666666661</v>
      </c>
      <c r="E468" s="278">
        <v>974.98333333333323</v>
      </c>
      <c r="F468" s="278">
        <v>958.86666666666667</v>
      </c>
      <c r="G468" s="278">
        <v>948.2833333333333</v>
      </c>
      <c r="H468" s="278">
        <v>1001.6833333333332</v>
      </c>
      <c r="I468" s="278">
        <v>1012.2666666666667</v>
      </c>
      <c r="J468" s="278">
        <v>1028.3833333333332</v>
      </c>
      <c r="K468" s="276">
        <v>996.15</v>
      </c>
      <c r="L468" s="276">
        <v>969.45</v>
      </c>
      <c r="M468" s="276">
        <v>0.17016999999999999</v>
      </c>
    </row>
    <row r="469" spans="1:13">
      <c r="A469" s="267">
        <v>459</v>
      </c>
      <c r="B469" s="244" t="s">
        <v>547</v>
      </c>
      <c r="C469" s="276">
        <v>945.9</v>
      </c>
      <c r="D469" s="278">
        <v>946.98333333333323</v>
      </c>
      <c r="E469" s="278">
        <v>938.91666666666652</v>
      </c>
      <c r="F469" s="278">
        <v>931.93333333333328</v>
      </c>
      <c r="G469" s="278">
        <v>923.86666666666656</v>
      </c>
      <c r="H469" s="278">
        <v>953.96666666666647</v>
      </c>
      <c r="I469" s="278">
        <v>962.0333333333333</v>
      </c>
      <c r="J469" s="278">
        <v>969.01666666666642</v>
      </c>
      <c r="K469" s="276">
        <v>955.05</v>
      </c>
      <c r="L469" s="276">
        <v>940</v>
      </c>
      <c r="M469" s="276">
        <v>0.28831000000000001</v>
      </c>
    </row>
    <row r="470" spans="1:13">
      <c r="A470" s="267">
        <v>460</v>
      </c>
      <c r="B470" s="244" t="s">
        <v>549</v>
      </c>
      <c r="C470" s="276">
        <v>1236.4000000000001</v>
      </c>
      <c r="D470" s="278">
        <v>1226.6500000000001</v>
      </c>
      <c r="E470" s="278">
        <v>1213.4000000000001</v>
      </c>
      <c r="F470" s="278">
        <v>1190.4000000000001</v>
      </c>
      <c r="G470" s="278">
        <v>1177.1500000000001</v>
      </c>
      <c r="H470" s="278">
        <v>1249.6500000000001</v>
      </c>
      <c r="I470" s="278">
        <v>1262.9000000000001</v>
      </c>
      <c r="J470" s="278">
        <v>1285.9000000000001</v>
      </c>
      <c r="K470" s="276">
        <v>1239.9000000000001</v>
      </c>
      <c r="L470" s="276">
        <v>1203.6500000000001</v>
      </c>
      <c r="M470" s="276">
        <v>0.32053999999999999</v>
      </c>
    </row>
    <row r="471" spans="1:13">
      <c r="A471" s="267">
        <v>461</v>
      </c>
      <c r="B471" s="244" t="s">
        <v>189</v>
      </c>
      <c r="C471" s="276">
        <v>1519.9</v>
      </c>
      <c r="D471" s="278">
        <v>1514.9666666666665</v>
      </c>
      <c r="E471" s="278">
        <v>1505.9333333333329</v>
      </c>
      <c r="F471" s="278">
        <v>1491.9666666666665</v>
      </c>
      <c r="G471" s="278">
        <v>1482.9333333333329</v>
      </c>
      <c r="H471" s="278">
        <v>1528.9333333333329</v>
      </c>
      <c r="I471" s="278">
        <v>1537.9666666666662</v>
      </c>
      <c r="J471" s="278">
        <v>1551.9333333333329</v>
      </c>
      <c r="K471" s="276">
        <v>1524</v>
      </c>
      <c r="L471" s="276">
        <v>1501</v>
      </c>
      <c r="M471" s="276">
        <v>22.79346</v>
      </c>
    </row>
    <row r="472" spans="1:13">
      <c r="A472" s="267">
        <v>462</v>
      </c>
      <c r="B472" s="244" t="s">
        <v>190</v>
      </c>
      <c r="C472" s="276">
        <v>2750.9</v>
      </c>
      <c r="D472" s="278">
        <v>2730.6000000000004</v>
      </c>
      <c r="E472" s="278">
        <v>2672.4000000000005</v>
      </c>
      <c r="F472" s="276">
        <v>2593.9</v>
      </c>
      <c r="G472" s="278">
        <v>2535.7000000000003</v>
      </c>
      <c r="H472" s="278">
        <v>2809.1000000000008</v>
      </c>
      <c r="I472" s="276">
        <v>2867.3000000000006</v>
      </c>
      <c r="J472" s="278">
        <v>2945.8000000000011</v>
      </c>
      <c r="K472" s="278">
        <v>2788.8</v>
      </c>
      <c r="L472" s="276">
        <v>2652.1</v>
      </c>
      <c r="M472" s="278">
        <v>6.6209199999999999</v>
      </c>
    </row>
    <row r="473" spans="1:13">
      <c r="A473" s="267">
        <v>463</v>
      </c>
      <c r="B473" s="244" t="s">
        <v>191</v>
      </c>
      <c r="C473" s="276">
        <v>339.1</v>
      </c>
      <c r="D473" s="278">
        <v>335.90000000000003</v>
      </c>
      <c r="E473" s="278">
        <v>330.80000000000007</v>
      </c>
      <c r="F473" s="276">
        <v>322.50000000000006</v>
      </c>
      <c r="G473" s="278">
        <v>317.40000000000009</v>
      </c>
      <c r="H473" s="278">
        <v>344.20000000000005</v>
      </c>
      <c r="I473" s="276">
        <v>349.30000000000007</v>
      </c>
      <c r="J473" s="278">
        <v>357.6</v>
      </c>
      <c r="K473" s="278">
        <v>341</v>
      </c>
      <c r="L473" s="276">
        <v>327.60000000000002</v>
      </c>
      <c r="M473" s="278">
        <v>25.412040000000001</v>
      </c>
    </row>
    <row r="474" spans="1:13">
      <c r="A474" s="267">
        <v>464</v>
      </c>
      <c r="B474" s="244" t="s">
        <v>550</v>
      </c>
      <c r="C474" s="244">
        <v>677.75</v>
      </c>
      <c r="D474" s="288">
        <v>674.68333333333328</v>
      </c>
      <c r="E474" s="288">
        <v>659.11666666666656</v>
      </c>
      <c r="F474" s="288">
        <v>640.48333333333323</v>
      </c>
      <c r="G474" s="288">
        <v>624.91666666666652</v>
      </c>
      <c r="H474" s="288">
        <v>693.31666666666661</v>
      </c>
      <c r="I474" s="288">
        <v>708.88333333333344</v>
      </c>
      <c r="J474" s="288">
        <v>727.51666666666665</v>
      </c>
      <c r="K474" s="288">
        <v>690.25</v>
      </c>
      <c r="L474" s="288">
        <v>656.05</v>
      </c>
      <c r="M474" s="288">
        <v>4.37784</v>
      </c>
    </row>
    <row r="475" spans="1:13">
      <c r="A475" s="267">
        <v>465</v>
      </c>
      <c r="B475" s="244" t="s">
        <v>551</v>
      </c>
      <c r="C475" s="244">
        <v>15.15</v>
      </c>
      <c r="D475" s="288">
        <v>15.283333333333333</v>
      </c>
      <c r="E475" s="288">
        <v>14.916666666666666</v>
      </c>
      <c r="F475" s="288">
        <v>14.683333333333334</v>
      </c>
      <c r="G475" s="288">
        <v>14.316666666666666</v>
      </c>
      <c r="H475" s="288">
        <v>15.516666666666666</v>
      </c>
      <c r="I475" s="288">
        <v>15.883333333333333</v>
      </c>
      <c r="J475" s="288">
        <v>16.116666666666667</v>
      </c>
      <c r="K475" s="288">
        <v>15.65</v>
      </c>
      <c r="L475" s="288">
        <v>15.05</v>
      </c>
      <c r="M475" s="288">
        <v>296.55986999999999</v>
      </c>
    </row>
    <row r="476" spans="1:13">
      <c r="A476" s="267">
        <v>466</v>
      </c>
      <c r="B476" s="244" t="s">
        <v>552</v>
      </c>
      <c r="C476" s="288">
        <v>845.75</v>
      </c>
      <c r="D476" s="288">
        <v>839.25</v>
      </c>
      <c r="E476" s="288">
        <v>828.5</v>
      </c>
      <c r="F476" s="288">
        <v>811.25</v>
      </c>
      <c r="G476" s="288">
        <v>800.5</v>
      </c>
      <c r="H476" s="288">
        <v>856.5</v>
      </c>
      <c r="I476" s="288">
        <v>867.25</v>
      </c>
      <c r="J476" s="288">
        <v>884.5</v>
      </c>
      <c r="K476" s="288">
        <v>850</v>
      </c>
      <c r="L476" s="288">
        <v>822</v>
      </c>
      <c r="M476" s="288">
        <v>2.5905499999999999</v>
      </c>
    </row>
    <row r="477" spans="1:13">
      <c r="A477" s="267">
        <v>467</v>
      </c>
      <c r="B477" s="244" t="s">
        <v>553</v>
      </c>
      <c r="C477" s="288">
        <v>13.05</v>
      </c>
      <c r="D477" s="288">
        <v>13.083333333333334</v>
      </c>
      <c r="E477" s="288">
        <v>12.916666666666668</v>
      </c>
      <c r="F477" s="288">
        <v>12.783333333333333</v>
      </c>
      <c r="G477" s="288">
        <v>12.616666666666667</v>
      </c>
      <c r="H477" s="288">
        <v>13.216666666666669</v>
      </c>
      <c r="I477" s="288">
        <v>13.383333333333336</v>
      </c>
      <c r="J477" s="288">
        <v>13.516666666666669</v>
      </c>
      <c r="K477" s="288">
        <v>13.25</v>
      </c>
      <c r="L477" s="288">
        <v>12.95</v>
      </c>
      <c r="M477" s="288">
        <v>23.34835</v>
      </c>
    </row>
    <row r="478" spans="1:13">
      <c r="A478" s="267">
        <v>468</v>
      </c>
      <c r="B478" s="244" t="s">
        <v>554</v>
      </c>
      <c r="C478" s="288">
        <v>371.95</v>
      </c>
      <c r="D478" s="288">
        <v>371</v>
      </c>
      <c r="E478" s="288">
        <v>367.2</v>
      </c>
      <c r="F478" s="288">
        <v>362.45</v>
      </c>
      <c r="G478" s="288">
        <v>358.65</v>
      </c>
      <c r="H478" s="288">
        <v>375.75</v>
      </c>
      <c r="I478" s="288">
        <v>379.54999999999995</v>
      </c>
      <c r="J478" s="288">
        <v>384.3</v>
      </c>
      <c r="K478" s="288">
        <v>374.8</v>
      </c>
      <c r="L478" s="288">
        <v>366.25</v>
      </c>
      <c r="M478" s="288">
        <v>0.44170999999999999</v>
      </c>
    </row>
    <row r="479" spans="1:13">
      <c r="A479" s="267">
        <v>469</v>
      </c>
      <c r="B479" s="244" t="s">
        <v>197</v>
      </c>
      <c r="C479" s="288">
        <v>564</v>
      </c>
      <c r="D479" s="288">
        <v>562.85</v>
      </c>
      <c r="E479" s="288">
        <v>554.80000000000007</v>
      </c>
      <c r="F479" s="288">
        <v>545.6</v>
      </c>
      <c r="G479" s="288">
        <v>537.55000000000007</v>
      </c>
      <c r="H479" s="288">
        <v>572.05000000000007</v>
      </c>
      <c r="I479" s="288">
        <v>580.1</v>
      </c>
      <c r="J479" s="288">
        <v>589.30000000000007</v>
      </c>
      <c r="K479" s="288">
        <v>570.9</v>
      </c>
      <c r="L479" s="288">
        <v>553.65</v>
      </c>
      <c r="M479" s="288">
        <v>150.94630000000001</v>
      </c>
    </row>
    <row r="480" spans="1:13">
      <c r="A480" s="267">
        <v>470</v>
      </c>
      <c r="B480" s="244" t="s">
        <v>194</v>
      </c>
      <c r="C480" s="288">
        <v>283.39999999999998</v>
      </c>
      <c r="D480" s="288">
        <v>283.36666666666662</v>
      </c>
      <c r="E480" s="288">
        <v>280.58333333333326</v>
      </c>
      <c r="F480" s="288">
        <v>277.76666666666665</v>
      </c>
      <c r="G480" s="288">
        <v>274.98333333333329</v>
      </c>
      <c r="H480" s="288">
        <v>286.18333333333322</v>
      </c>
      <c r="I480" s="288">
        <v>288.96666666666664</v>
      </c>
      <c r="J480" s="288">
        <v>291.78333333333319</v>
      </c>
      <c r="K480" s="288">
        <v>286.14999999999998</v>
      </c>
      <c r="L480" s="288">
        <v>280.55</v>
      </c>
      <c r="M480" s="288">
        <v>3.5854400000000002</v>
      </c>
    </row>
    <row r="481" spans="1:13">
      <c r="A481" s="267">
        <v>471</v>
      </c>
      <c r="B481" s="244" t="s">
        <v>3098</v>
      </c>
      <c r="C481" s="288">
        <v>38.85</v>
      </c>
      <c r="D481" s="288">
        <v>38.966666666666669</v>
      </c>
      <c r="E481" s="288">
        <v>38.583333333333336</v>
      </c>
      <c r="F481" s="288">
        <v>38.31666666666667</v>
      </c>
      <c r="G481" s="288">
        <v>37.933333333333337</v>
      </c>
      <c r="H481" s="288">
        <v>39.233333333333334</v>
      </c>
      <c r="I481" s="288">
        <v>39.61666666666666</v>
      </c>
      <c r="J481" s="288">
        <v>39.883333333333333</v>
      </c>
      <c r="K481" s="288">
        <v>39.35</v>
      </c>
      <c r="L481" s="288">
        <v>38.700000000000003</v>
      </c>
      <c r="M481" s="288">
        <v>18.69098</v>
      </c>
    </row>
    <row r="482" spans="1:13">
      <c r="A482" s="267">
        <v>472</v>
      </c>
      <c r="B482" s="244" t="s">
        <v>195</v>
      </c>
      <c r="C482" s="288">
        <v>5490.1</v>
      </c>
      <c r="D482" s="288">
        <v>5472.95</v>
      </c>
      <c r="E482" s="288">
        <v>5410.9</v>
      </c>
      <c r="F482" s="288">
        <v>5331.7</v>
      </c>
      <c r="G482" s="288">
        <v>5269.65</v>
      </c>
      <c r="H482" s="288">
        <v>5552.15</v>
      </c>
      <c r="I482" s="288">
        <v>5614.2000000000007</v>
      </c>
      <c r="J482" s="288">
        <v>5693.4</v>
      </c>
      <c r="K482" s="288">
        <v>5535</v>
      </c>
      <c r="L482" s="288">
        <v>5393.75</v>
      </c>
      <c r="M482" s="288">
        <v>4.8341700000000003</v>
      </c>
    </row>
    <row r="483" spans="1:13">
      <c r="A483" s="267">
        <v>473</v>
      </c>
      <c r="B483" s="244" t="s">
        <v>196</v>
      </c>
      <c r="C483" s="288">
        <v>32.25</v>
      </c>
      <c r="D483" s="288">
        <v>32.15</v>
      </c>
      <c r="E483" s="288">
        <v>31.949999999999996</v>
      </c>
      <c r="F483" s="288">
        <v>31.65</v>
      </c>
      <c r="G483" s="288">
        <v>31.449999999999996</v>
      </c>
      <c r="H483" s="288">
        <v>32.449999999999996</v>
      </c>
      <c r="I483" s="288">
        <v>32.65</v>
      </c>
      <c r="J483" s="288">
        <v>32.949999999999996</v>
      </c>
      <c r="K483" s="288">
        <v>32.35</v>
      </c>
      <c r="L483" s="288">
        <v>31.85</v>
      </c>
      <c r="M483" s="288">
        <v>50.91921</v>
      </c>
    </row>
    <row r="484" spans="1:13">
      <c r="A484" s="267">
        <v>474</v>
      </c>
      <c r="B484" s="244" t="s">
        <v>193</v>
      </c>
      <c r="C484" s="288">
        <v>1282.45</v>
      </c>
      <c r="D484" s="288">
        <v>1287.2</v>
      </c>
      <c r="E484" s="288">
        <v>1262.3000000000002</v>
      </c>
      <c r="F484" s="288">
        <v>1242.1500000000001</v>
      </c>
      <c r="G484" s="288">
        <v>1217.2500000000002</v>
      </c>
      <c r="H484" s="288">
        <v>1307.3500000000001</v>
      </c>
      <c r="I484" s="288">
        <v>1332.2500000000002</v>
      </c>
      <c r="J484" s="288">
        <v>1352.4</v>
      </c>
      <c r="K484" s="288">
        <v>1312.1</v>
      </c>
      <c r="L484" s="288">
        <v>1267.05</v>
      </c>
      <c r="M484" s="288">
        <v>5.4102699999999997</v>
      </c>
    </row>
    <row r="485" spans="1:13">
      <c r="A485" s="267">
        <v>475</v>
      </c>
      <c r="B485" s="244" t="s">
        <v>143</v>
      </c>
      <c r="C485" s="288">
        <v>628.75</v>
      </c>
      <c r="D485" s="288">
        <v>631.7833333333333</v>
      </c>
      <c r="E485" s="288">
        <v>623.96666666666658</v>
      </c>
      <c r="F485" s="288">
        <v>619.18333333333328</v>
      </c>
      <c r="G485" s="288">
        <v>611.36666666666656</v>
      </c>
      <c r="H485" s="288">
        <v>636.56666666666661</v>
      </c>
      <c r="I485" s="288">
        <v>644.38333333333321</v>
      </c>
      <c r="J485" s="288">
        <v>649.16666666666663</v>
      </c>
      <c r="K485" s="288">
        <v>639.6</v>
      </c>
      <c r="L485" s="288">
        <v>627</v>
      </c>
      <c r="M485" s="288">
        <v>16.765650000000001</v>
      </c>
    </row>
    <row r="486" spans="1:13">
      <c r="A486" s="267">
        <v>476</v>
      </c>
      <c r="B486" s="244" t="s">
        <v>284</v>
      </c>
      <c r="C486" s="288">
        <v>215.95</v>
      </c>
      <c r="D486" s="288">
        <v>217.21666666666667</v>
      </c>
      <c r="E486" s="288">
        <v>213.83333333333334</v>
      </c>
      <c r="F486" s="288">
        <v>211.71666666666667</v>
      </c>
      <c r="G486" s="288">
        <v>208.33333333333334</v>
      </c>
      <c r="H486" s="288">
        <v>219.33333333333334</v>
      </c>
      <c r="I486" s="288">
        <v>222.71666666666667</v>
      </c>
      <c r="J486" s="288">
        <v>224.83333333333334</v>
      </c>
      <c r="K486" s="288">
        <v>220.6</v>
      </c>
      <c r="L486" s="288">
        <v>215.1</v>
      </c>
      <c r="M486" s="288">
        <v>4.08392</v>
      </c>
    </row>
    <row r="487" spans="1:13">
      <c r="A487" s="267">
        <v>477</v>
      </c>
      <c r="B487" s="244" t="s">
        <v>555</v>
      </c>
      <c r="C487" s="288">
        <v>2445.1</v>
      </c>
      <c r="D487" s="288">
        <v>2445.7000000000003</v>
      </c>
      <c r="E487" s="288">
        <v>2420.8000000000006</v>
      </c>
      <c r="F487" s="288">
        <v>2396.5000000000005</v>
      </c>
      <c r="G487" s="288">
        <v>2371.6000000000008</v>
      </c>
      <c r="H487" s="288">
        <v>2470.0000000000005</v>
      </c>
      <c r="I487" s="288">
        <v>2494.9</v>
      </c>
      <c r="J487" s="288">
        <v>2519.2000000000003</v>
      </c>
      <c r="K487" s="288">
        <v>2470.6</v>
      </c>
      <c r="L487" s="288">
        <v>2421.4</v>
      </c>
      <c r="M487" s="288">
        <v>6.5960000000000005E-2</v>
      </c>
    </row>
    <row r="488" spans="1:13">
      <c r="A488" s="267">
        <v>478</v>
      </c>
      <c r="B488" s="244" t="s">
        <v>556</v>
      </c>
      <c r="C488" s="288">
        <v>349.25</v>
      </c>
      <c r="D488" s="288">
        <v>352.61666666666662</v>
      </c>
      <c r="E488" s="288">
        <v>341.23333333333323</v>
      </c>
      <c r="F488" s="288">
        <v>333.21666666666664</v>
      </c>
      <c r="G488" s="288">
        <v>321.83333333333326</v>
      </c>
      <c r="H488" s="288">
        <v>360.63333333333321</v>
      </c>
      <c r="I488" s="288">
        <v>372.01666666666654</v>
      </c>
      <c r="J488" s="288">
        <v>380.03333333333319</v>
      </c>
      <c r="K488" s="288">
        <v>364</v>
      </c>
      <c r="L488" s="288">
        <v>344.6</v>
      </c>
      <c r="M488" s="288">
        <v>4.2484799999999998</v>
      </c>
    </row>
    <row r="489" spans="1:13">
      <c r="A489" s="267">
        <v>479</v>
      </c>
      <c r="B489" s="244" t="s">
        <v>557</v>
      </c>
      <c r="C489" s="288">
        <v>191.2</v>
      </c>
      <c r="D489" s="288">
        <v>192.71666666666667</v>
      </c>
      <c r="E489" s="288">
        <v>188.88333333333333</v>
      </c>
      <c r="F489" s="288">
        <v>186.56666666666666</v>
      </c>
      <c r="G489" s="288">
        <v>182.73333333333332</v>
      </c>
      <c r="H489" s="288">
        <v>195.03333333333333</v>
      </c>
      <c r="I489" s="288">
        <v>198.86666666666665</v>
      </c>
      <c r="J489" s="288">
        <v>201.18333333333334</v>
      </c>
      <c r="K489" s="288">
        <v>196.55</v>
      </c>
      <c r="L489" s="288">
        <v>190.4</v>
      </c>
      <c r="M489" s="288">
        <v>2.6367500000000001</v>
      </c>
    </row>
    <row r="490" spans="1:13">
      <c r="A490" s="267">
        <v>480</v>
      </c>
      <c r="B490" s="244" t="s">
        <v>558</v>
      </c>
      <c r="C490" s="288">
        <v>3722.45</v>
      </c>
      <c r="D490" s="288">
        <v>3713.0499999999997</v>
      </c>
      <c r="E490" s="288">
        <v>3674.3999999999996</v>
      </c>
      <c r="F490" s="288">
        <v>3626.35</v>
      </c>
      <c r="G490" s="288">
        <v>3587.7</v>
      </c>
      <c r="H490" s="288">
        <v>3761.0999999999995</v>
      </c>
      <c r="I490" s="288">
        <v>3799.75</v>
      </c>
      <c r="J490" s="288">
        <v>3847.7999999999993</v>
      </c>
      <c r="K490" s="288">
        <v>3751.7</v>
      </c>
      <c r="L490" s="288">
        <v>3665</v>
      </c>
      <c r="M490" s="288">
        <v>5.16E-2</v>
      </c>
    </row>
    <row r="491" spans="1:13">
      <c r="A491" s="267">
        <v>481</v>
      </c>
      <c r="B491" s="244" t="s">
        <v>560</v>
      </c>
      <c r="C491" s="288">
        <v>2694.75</v>
      </c>
      <c r="D491" s="288">
        <v>2678.25</v>
      </c>
      <c r="E491" s="288">
        <v>2606.5</v>
      </c>
      <c r="F491" s="288">
        <v>2518.25</v>
      </c>
      <c r="G491" s="288">
        <v>2446.5</v>
      </c>
      <c r="H491" s="288">
        <v>2766.5</v>
      </c>
      <c r="I491" s="288">
        <v>2838.25</v>
      </c>
      <c r="J491" s="288">
        <v>2926.5</v>
      </c>
      <c r="K491" s="288">
        <v>2750</v>
      </c>
      <c r="L491" s="288">
        <v>2590</v>
      </c>
      <c r="M491" s="288">
        <v>0.21376000000000001</v>
      </c>
    </row>
    <row r="492" spans="1:13">
      <c r="A492" s="267">
        <v>482</v>
      </c>
      <c r="B492" s="244" t="s">
        <v>561</v>
      </c>
      <c r="C492" s="288">
        <v>64.7</v>
      </c>
      <c r="D492" s="288">
        <v>64.233333333333334</v>
      </c>
      <c r="E492" s="288">
        <v>62.966666666666669</v>
      </c>
      <c r="F492" s="288">
        <v>61.233333333333334</v>
      </c>
      <c r="G492" s="288">
        <v>59.966666666666669</v>
      </c>
      <c r="H492" s="288">
        <v>65.966666666666669</v>
      </c>
      <c r="I492" s="288">
        <v>67.233333333333348</v>
      </c>
      <c r="J492" s="288">
        <v>68.966666666666669</v>
      </c>
      <c r="K492" s="288">
        <v>65.5</v>
      </c>
      <c r="L492" s="288">
        <v>62.5</v>
      </c>
      <c r="M492" s="288">
        <v>30.99689</v>
      </c>
    </row>
    <row r="493" spans="1:13">
      <c r="A493" s="267">
        <v>483</v>
      </c>
      <c r="B493" s="244" t="s">
        <v>562</v>
      </c>
      <c r="C493" s="288">
        <v>1055.1500000000001</v>
      </c>
      <c r="D493" s="288">
        <v>1059.9166666666667</v>
      </c>
      <c r="E493" s="288">
        <v>1045.2333333333336</v>
      </c>
      <c r="F493" s="288">
        <v>1035.3166666666668</v>
      </c>
      <c r="G493" s="288">
        <v>1020.6333333333337</v>
      </c>
      <c r="H493" s="288">
        <v>1069.8333333333335</v>
      </c>
      <c r="I493" s="288">
        <v>1084.5166666666664</v>
      </c>
      <c r="J493" s="288">
        <v>1094.4333333333334</v>
      </c>
      <c r="K493" s="288">
        <v>1074.5999999999999</v>
      </c>
      <c r="L493" s="288">
        <v>1050</v>
      </c>
      <c r="M493" s="288">
        <v>0.5927</v>
      </c>
    </row>
    <row r="494" spans="1:13">
      <c r="A494" s="267">
        <v>484</v>
      </c>
      <c r="B494" s="244" t="s">
        <v>285</v>
      </c>
      <c r="C494" s="288">
        <v>419.75</v>
      </c>
      <c r="D494" s="288">
        <v>421.15000000000003</v>
      </c>
      <c r="E494" s="288">
        <v>417.55000000000007</v>
      </c>
      <c r="F494" s="288">
        <v>415.35</v>
      </c>
      <c r="G494" s="288">
        <v>411.75000000000006</v>
      </c>
      <c r="H494" s="288">
        <v>423.35000000000008</v>
      </c>
      <c r="I494" s="288">
        <v>426.9500000000001</v>
      </c>
      <c r="J494" s="288">
        <v>429.15000000000009</v>
      </c>
      <c r="K494" s="288">
        <v>424.75</v>
      </c>
      <c r="L494" s="288">
        <v>418.95</v>
      </c>
      <c r="M494" s="288">
        <v>0.86314000000000002</v>
      </c>
    </row>
    <row r="495" spans="1:13">
      <c r="A495" s="267">
        <v>485</v>
      </c>
      <c r="B495" s="244" t="s">
        <v>563</v>
      </c>
      <c r="C495" s="288">
        <v>874.1</v>
      </c>
      <c r="D495" s="288">
        <v>880.44999999999993</v>
      </c>
      <c r="E495" s="288">
        <v>862.29999999999984</v>
      </c>
      <c r="F495" s="288">
        <v>850.49999999999989</v>
      </c>
      <c r="G495" s="288">
        <v>832.3499999999998</v>
      </c>
      <c r="H495" s="288">
        <v>892.24999999999989</v>
      </c>
      <c r="I495" s="288">
        <v>910.4</v>
      </c>
      <c r="J495" s="288">
        <v>922.19999999999993</v>
      </c>
      <c r="K495" s="288">
        <v>898.6</v>
      </c>
      <c r="L495" s="288">
        <v>868.65</v>
      </c>
      <c r="M495" s="288">
        <v>1.7577499999999999</v>
      </c>
    </row>
    <row r="496" spans="1:13">
      <c r="A496" s="267">
        <v>486</v>
      </c>
      <c r="B496" s="244" t="s">
        <v>564</v>
      </c>
      <c r="C496" s="288">
        <v>1590.55</v>
      </c>
      <c r="D496" s="288">
        <v>1594.4166666666667</v>
      </c>
      <c r="E496" s="288">
        <v>1581.1333333333334</v>
      </c>
      <c r="F496" s="288">
        <v>1571.7166666666667</v>
      </c>
      <c r="G496" s="288">
        <v>1558.4333333333334</v>
      </c>
      <c r="H496" s="288">
        <v>1603.8333333333335</v>
      </c>
      <c r="I496" s="288">
        <v>1617.1166666666668</v>
      </c>
      <c r="J496" s="288">
        <v>1626.5333333333335</v>
      </c>
      <c r="K496" s="288">
        <v>1607.7</v>
      </c>
      <c r="L496" s="288">
        <v>1585</v>
      </c>
      <c r="M496" s="288">
        <v>0.64309000000000005</v>
      </c>
    </row>
    <row r="497" spans="1:13">
      <c r="A497" s="267">
        <v>487</v>
      </c>
      <c r="B497" s="244" t="s">
        <v>565</v>
      </c>
      <c r="C497" s="288">
        <v>1255.3499999999999</v>
      </c>
      <c r="D497" s="288">
        <v>1258.1000000000001</v>
      </c>
      <c r="E497" s="288">
        <v>1242.2500000000002</v>
      </c>
      <c r="F497" s="288">
        <v>1229.1500000000001</v>
      </c>
      <c r="G497" s="288">
        <v>1213.3000000000002</v>
      </c>
      <c r="H497" s="288">
        <v>1271.2000000000003</v>
      </c>
      <c r="I497" s="288">
        <v>1287.0500000000002</v>
      </c>
      <c r="J497" s="288">
        <v>1300.1500000000003</v>
      </c>
      <c r="K497" s="288">
        <v>1273.95</v>
      </c>
      <c r="L497" s="288">
        <v>1245</v>
      </c>
      <c r="M497" s="288">
        <v>0.40971999999999997</v>
      </c>
    </row>
    <row r="498" spans="1:13">
      <c r="A498" s="267">
        <v>488</v>
      </c>
      <c r="B498" s="244" t="s">
        <v>120</v>
      </c>
      <c r="C498" s="288">
        <v>13.3</v>
      </c>
      <c r="D498" s="288">
        <v>13.350000000000001</v>
      </c>
      <c r="E498" s="288">
        <v>13.050000000000002</v>
      </c>
      <c r="F498" s="288">
        <v>12.8</v>
      </c>
      <c r="G498" s="288">
        <v>12.500000000000002</v>
      </c>
      <c r="H498" s="288">
        <v>13.600000000000003</v>
      </c>
      <c r="I498" s="288">
        <v>13.9</v>
      </c>
      <c r="J498" s="288">
        <v>14.150000000000004</v>
      </c>
      <c r="K498" s="288">
        <v>13.65</v>
      </c>
      <c r="L498" s="288">
        <v>13.1</v>
      </c>
      <c r="M498" s="288">
        <v>2602.8511800000001</v>
      </c>
    </row>
    <row r="499" spans="1:13">
      <c r="A499" s="267">
        <v>489</v>
      </c>
      <c r="B499" s="244" t="s">
        <v>199</v>
      </c>
      <c r="C499" s="288">
        <v>909.05</v>
      </c>
      <c r="D499" s="288">
        <v>904.35</v>
      </c>
      <c r="E499" s="288">
        <v>896.7</v>
      </c>
      <c r="F499" s="288">
        <v>884.35</v>
      </c>
      <c r="G499" s="288">
        <v>876.7</v>
      </c>
      <c r="H499" s="288">
        <v>916.7</v>
      </c>
      <c r="I499" s="288">
        <v>924.34999999999991</v>
      </c>
      <c r="J499" s="288">
        <v>936.7</v>
      </c>
      <c r="K499" s="288">
        <v>912</v>
      </c>
      <c r="L499" s="288">
        <v>892</v>
      </c>
      <c r="M499" s="288">
        <v>12.300789999999999</v>
      </c>
    </row>
    <row r="500" spans="1:13">
      <c r="A500" s="267">
        <v>490</v>
      </c>
      <c r="B500" s="244" t="s">
        <v>566</v>
      </c>
      <c r="C500" s="288">
        <v>5554.4</v>
      </c>
      <c r="D500" s="288">
        <v>5574.95</v>
      </c>
      <c r="E500" s="288">
        <v>5524.9</v>
      </c>
      <c r="F500" s="288">
        <v>5495.4</v>
      </c>
      <c r="G500" s="288">
        <v>5445.3499999999995</v>
      </c>
      <c r="H500" s="288">
        <v>5604.45</v>
      </c>
      <c r="I500" s="288">
        <v>5654.5000000000009</v>
      </c>
      <c r="J500" s="288">
        <v>5684</v>
      </c>
      <c r="K500" s="288">
        <v>5625</v>
      </c>
      <c r="L500" s="288">
        <v>5545.45</v>
      </c>
      <c r="M500" s="288">
        <v>2.5139999999999999E-2</v>
      </c>
    </row>
    <row r="501" spans="1:13">
      <c r="A501" s="267">
        <v>491</v>
      </c>
      <c r="B501" s="244" t="s">
        <v>567</v>
      </c>
      <c r="C501" s="288">
        <v>131.94999999999999</v>
      </c>
      <c r="D501" s="288">
        <v>131.53333333333333</v>
      </c>
      <c r="E501" s="288">
        <v>130.11666666666667</v>
      </c>
      <c r="F501" s="288">
        <v>128.28333333333333</v>
      </c>
      <c r="G501" s="288">
        <v>126.86666666666667</v>
      </c>
      <c r="H501" s="288">
        <v>133.36666666666667</v>
      </c>
      <c r="I501" s="288">
        <v>134.78333333333336</v>
      </c>
      <c r="J501" s="288">
        <v>136.61666666666667</v>
      </c>
      <c r="K501" s="288">
        <v>132.94999999999999</v>
      </c>
      <c r="L501" s="288">
        <v>129.69999999999999</v>
      </c>
      <c r="M501" s="288">
        <v>7.3996399999999998</v>
      </c>
    </row>
    <row r="502" spans="1:13">
      <c r="A502" s="267">
        <v>492</v>
      </c>
      <c r="B502" s="244" t="s">
        <v>568</v>
      </c>
      <c r="C502" s="288">
        <v>67.45</v>
      </c>
      <c r="D502" s="288">
        <v>67.05</v>
      </c>
      <c r="E502" s="288">
        <v>66.3</v>
      </c>
      <c r="F502" s="288">
        <v>65.150000000000006</v>
      </c>
      <c r="G502" s="288">
        <v>64.400000000000006</v>
      </c>
      <c r="H502" s="288">
        <v>68.199999999999989</v>
      </c>
      <c r="I502" s="288">
        <v>68.949999999999989</v>
      </c>
      <c r="J502" s="288">
        <v>70.09999999999998</v>
      </c>
      <c r="K502" s="288">
        <v>67.8</v>
      </c>
      <c r="L502" s="288">
        <v>65.900000000000006</v>
      </c>
      <c r="M502" s="288">
        <v>2.8698000000000001</v>
      </c>
    </row>
    <row r="503" spans="1:13">
      <c r="A503" s="267">
        <v>493</v>
      </c>
      <c r="B503" s="244" t="s">
        <v>2851</v>
      </c>
      <c r="C503" s="288">
        <v>470.55</v>
      </c>
      <c r="D503" s="288">
        <v>472.66666666666669</v>
      </c>
      <c r="E503" s="288">
        <v>465.33333333333337</v>
      </c>
      <c r="F503" s="288">
        <v>460.11666666666667</v>
      </c>
      <c r="G503" s="288">
        <v>452.78333333333336</v>
      </c>
      <c r="H503" s="288">
        <v>477.88333333333338</v>
      </c>
      <c r="I503" s="288">
        <v>485.21666666666675</v>
      </c>
      <c r="J503" s="288">
        <v>490.43333333333339</v>
      </c>
      <c r="K503" s="288">
        <v>480</v>
      </c>
      <c r="L503" s="288">
        <v>467.45</v>
      </c>
      <c r="M503" s="288">
        <v>0.78691</v>
      </c>
    </row>
    <row r="504" spans="1:13">
      <c r="A504" s="267">
        <v>494</v>
      </c>
      <c r="B504" s="244" t="s">
        <v>569</v>
      </c>
      <c r="C504" s="288">
        <v>2516.5500000000002</v>
      </c>
      <c r="D504" s="288">
        <v>2511.4833333333336</v>
      </c>
      <c r="E504" s="288">
        <v>2488.2166666666672</v>
      </c>
      <c r="F504" s="288">
        <v>2459.8833333333337</v>
      </c>
      <c r="G504" s="288">
        <v>2436.6166666666672</v>
      </c>
      <c r="H504" s="288">
        <v>2539.8166666666671</v>
      </c>
      <c r="I504" s="288">
        <v>2563.0833333333335</v>
      </c>
      <c r="J504" s="288">
        <v>2591.416666666667</v>
      </c>
      <c r="K504" s="288">
        <v>2534.75</v>
      </c>
      <c r="L504" s="288">
        <v>2483.15</v>
      </c>
      <c r="M504" s="288">
        <v>0.76588000000000001</v>
      </c>
    </row>
    <row r="505" spans="1:13">
      <c r="A505" s="267">
        <v>495</v>
      </c>
      <c r="B505" s="244" t="s">
        <v>200</v>
      </c>
      <c r="C505" s="288">
        <v>430.25</v>
      </c>
      <c r="D505" s="288">
        <v>432.5</v>
      </c>
      <c r="E505" s="288">
        <v>425.45</v>
      </c>
      <c r="F505" s="288">
        <v>420.65</v>
      </c>
      <c r="G505" s="288">
        <v>413.59999999999997</v>
      </c>
      <c r="H505" s="288">
        <v>437.3</v>
      </c>
      <c r="I505" s="288">
        <v>444.34999999999997</v>
      </c>
      <c r="J505" s="288">
        <v>449.15000000000003</v>
      </c>
      <c r="K505" s="288">
        <v>439.55</v>
      </c>
      <c r="L505" s="288">
        <v>427.7</v>
      </c>
      <c r="M505" s="288">
        <v>156.77789999999999</v>
      </c>
    </row>
    <row r="506" spans="1:13">
      <c r="A506" s="267">
        <v>496</v>
      </c>
      <c r="B506" s="244" t="s">
        <v>570</v>
      </c>
      <c r="C506" s="288">
        <v>527.1</v>
      </c>
      <c r="D506" s="288">
        <v>523.0333333333333</v>
      </c>
      <c r="E506" s="288">
        <v>516.06666666666661</v>
      </c>
      <c r="F506" s="288">
        <v>505.0333333333333</v>
      </c>
      <c r="G506" s="288">
        <v>498.06666666666661</v>
      </c>
      <c r="H506" s="288">
        <v>534.06666666666661</v>
      </c>
      <c r="I506" s="288">
        <v>541.0333333333333</v>
      </c>
      <c r="J506" s="288">
        <v>552.06666666666661</v>
      </c>
      <c r="K506" s="288">
        <v>530</v>
      </c>
      <c r="L506" s="288">
        <v>512</v>
      </c>
      <c r="M506" s="288">
        <v>6.6935099999999998</v>
      </c>
    </row>
    <row r="507" spans="1:13">
      <c r="A507" s="267">
        <v>497</v>
      </c>
      <c r="B507" s="244" t="s">
        <v>201</v>
      </c>
      <c r="C507" s="288">
        <v>17.899999999999999</v>
      </c>
      <c r="D507" s="288">
        <v>17.833333333333332</v>
      </c>
      <c r="E507" s="288">
        <v>17.666666666666664</v>
      </c>
      <c r="F507" s="288">
        <v>17.433333333333334</v>
      </c>
      <c r="G507" s="288">
        <v>17.266666666666666</v>
      </c>
      <c r="H507" s="288">
        <v>18.066666666666663</v>
      </c>
      <c r="I507" s="288">
        <v>18.233333333333327</v>
      </c>
      <c r="J507" s="288">
        <v>18.466666666666661</v>
      </c>
      <c r="K507" s="288">
        <v>18</v>
      </c>
      <c r="L507" s="288">
        <v>17.600000000000001</v>
      </c>
      <c r="M507" s="288">
        <v>1280.5624499999999</v>
      </c>
    </row>
    <row r="508" spans="1:13">
      <c r="A508" s="267">
        <v>498</v>
      </c>
      <c r="B508" s="244" t="s">
        <v>202</v>
      </c>
      <c r="C508" s="288">
        <v>225.05</v>
      </c>
      <c r="D508" s="288">
        <v>224.1</v>
      </c>
      <c r="E508" s="288">
        <v>221.25</v>
      </c>
      <c r="F508" s="288">
        <v>217.45000000000002</v>
      </c>
      <c r="G508" s="288">
        <v>214.60000000000002</v>
      </c>
      <c r="H508" s="288">
        <v>227.89999999999998</v>
      </c>
      <c r="I508" s="288">
        <v>230.74999999999994</v>
      </c>
      <c r="J508" s="288">
        <v>234.54999999999995</v>
      </c>
      <c r="K508" s="288">
        <v>226.95</v>
      </c>
      <c r="L508" s="288">
        <v>220.3</v>
      </c>
      <c r="M508" s="288">
        <v>113.83216</v>
      </c>
    </row>
    <row r="509" spans="1:13">
      <c r="A509" s="267">
        <v>499</v>
      </c>
      <c r="B509" s="244" t="s">
        <v>571</v>
      </c>
      <c r="C509" s="288">
        <v>236.6</v>
      </c>
      <c r="D509" s="288">
        <v>238.2166666666667</v>
      </c>
      <c r="E509" s="288">
        <v>233.68333333333339</v>
      </c>
      <c r="F509" s="288">
        <v>230.76666666666671</v>
      </c>
      <c r="G509" s="288">
        <v>226.23333333333341</v>
      </c>
      <c r="H509" s="288">
        <v>241.13333333333338</v>
      </c>
      <c r="I509" s="288">
        <v>245.66666666666669</v>
      </c>
      <c r="J509" s="288">
        <v>248.58333333333337</v>
      </c>
      <c r="K509" s="288">
        <v>242.75</v>
      </c>
      <c r="L509" s="288">
        <v>235.3</v>
      </c>
      <c r="M509" s="288">
        <v>3.1705399999999999</v>
      </c>
    </row>
    <row r="510" spans="1:13">
      <c r="A510" s="267">
        <v>500</v>
      </c>
      <c r="B510" s="244" t="s">
        <v>572</v>
      </c>
      <c r="C510" s="288">
        <v>2038.1</v>
      </c>
      <c r="D510" s="288">
        <v>2044.1333333333332</v>
      </c>
      <c r="E510" s="288">
        <v>1983.9666666666662</v>
      </c>
      <c r="F510" s="288">
        <v>1929.833333333333</v>
      </c>
      <c r="G510" s="288">
        <v>1869.6666666666661</v>
      </c>
      <c r="H510" s="288">
        <v>2098.2666666666664</v>
      </c>
      <c r="I510" s="288">
        <v>2158.4333333333334</v>
      </c>
      <c r="J510" s="288">
        <v>2212.5666666666666</v>
      </c>
      <c r="K510" s="288">
        <v>2104.3000000000002</v>
      </c>
      <c r="L510" s="288">
        <v>1990</v>
      </c>
      <c r="M510" s="288">
        <v>0.74648999999999999</v>
      </c>
    </row>
    <row r="511" spans="1:13">
      <c r="A511" s="267">
        <v>501</v>
      </c>
      <c r="B511" s="244" t="s">
        <v>1263</v>
      </c>
      <c r="C511" s="288">
        <v>965.55</v>
      </c>
      <c r="D511" s="288">
        <v>975.18333333333339</v>
      </c>
      <c r="E511" s="288">
        <v>950.36666666666679</v>
      </c>
      <c r="F511" s="288">
        <v>935.18333333333339</v>
      </c>
      <c r="G511" s="288">
        <v>910.36666666666679</v>
      </c>
      <c r="H511" s="288">
        <v>990.36666666666679</v>
      </c>
      <c r="I511" s="288">
        <v>1015.1833333333334</v>
      </c>
      <c r="J511" s="288">
        <v>1030.3666666666668</v>
      </c>
      <c r="K511" s="288">
        <v>1000</v>
      </c>
      <c r="L511" s="288">
        <v>960</v>
      </c>
      <c r="M511" s="288">
        <v>0.79701999999999995</v>
      </c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6"/>
      <c r="B5" s="586"/>
      <c r="C5" s="587"/>
      <c r="D5" s="58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8" t="s">
        <v>574</v>
      </c>
      <c r="C7" s="588"/>
      <c r="D7" s="261">
        <f>Main!B10</f>
        <v>44216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44215</v>
      </c>
      <c r="B10" s="266">
        <v>511463</v>
      </c>
      <c r="C10" s="267" t="s">
        <v>3787</v>
      </c>
      <c r="D10" s="267" t="s">
        <v>3817</v>
      </c>
      <c r="E10" s="267" t="s">
        <v>583</v>
      </c>
      <c r="F10" s="380">
        <v>21338</v>
      </c>
      <c r="G10" s="266">
        <v>13.93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44215</v>
      </c>
      <c r="B11" s="266">
        <v>511463</v>
      </c>
      <c r="C11" s="267" t="s">
        <v>3787</v>
      </c>
      <c r="D11" s="267" t="s">
        <v>3788</v>
      </c>
      <c r="E11" s="267" t="s">
        <v>583</v>
      </c>
      <c r="F11" s="380">
        <v>64486</v>
      </c>
      <c r="G11" s="266">
        <v>13.64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44215</v>
      </c>
      <c r="B12" s="266">
        <v>511463</v>
      </c>
      <c r="C12" s="267" t="s">
        <v>3787</v>
      </c>
      <c r="D12" s="267" t="s">
        <v>3817</v>
      </c>
      <c r="E12" s="267" t="s">
        <v>584</v>
      </c>
      <c r="F12" s="380">
        <v>46182</v>
      </c>
      <c r="G12" s="266">
        <v>13.23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44215</v>
      </c>
      <c r="B13" s="266">
        <v>530889</v>
      </c>
      <c r="C13" s="267" t="s">
        <v>3818</v>
      </c>
      <c r="D13" s="267" t="s">
        <v>3819</v>
      </c>
      <c r="E13" s="267" t="s">
        <v>584</v>
      </c>
      <c r="F13" s="380">
        <v>1499999</v>
      </c>
      <c r="G13" s="266">
        <v>0.56999999999999995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44215</v>
      </c>
      <c r="B14" s="266">
        <v>524634</v>
      </c>
      <c r="C14" s="267" t="s">
        <v>3820</v>
      </c>
      <c r="D14" s="267" t="s">
        <v>3650</v>
      </c>
      <c r="E14" s="267" t="s">
        <v>583</v>
      </c>
      <c r="F14" s="380">
        <v>8680</v>
      </c>
      <c r="G14" s="266">
        <v>303.20999999999998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44215</v>
      </c>
      <c r="B15" s="266">
        <v>524634</v>
      </c>
      <c r="C15" s="267" t="s">
        <v>3820</v>
      </c>
      <c r="D15" s="267" t="s">
        <v>3650</v>
      </c>
      <c r="E15" s="267" t="s">
        <v>584</v>
      </c>
      <c r="F15" s="380">
        <v>60679</v>
      </c>
      <c r="G15" s="266">
        <v>303.19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44215</v>
      </c>
      <c r="B16" s="266">
        <v>540923</v>
      </c>
      <c r="C16" s="267" t="s">
        <v>3821</v>
      </c>
      <c r="D16" s="267" t="s">
        <v>3822</v>
      </c>
      <c r="E16" s="267" t="s">
        <v>584</v>
      </c>
      <c r="F16" s="380">
        <v>66000</v>
      </c>
      <c r="G16" s="266">
        <v>4.09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44215</v>
      </c>
      <c r="B17" s="266">
        <v>524640</v>
      </c>
      <c r="C17" s="267" t="s">
        <v>3823</v>
      </c>
      <c r="D17" s="267" t="s">
        <v>3824</v>
      </c>
      <c r="E17" s="267" t="s">
        <v>583</v>
      </c>
      <c r="F17" s="380">
        <v>195000</v>
      </c>
      <c r="G17" s="266">
        <v>22.1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44215</v>
      </c>
      <c r="B18" s="266">
        <v>524640</v>
      </c>
      <c r="C18" s="267" t="s">
        <v>3823</v>
      </c>
      <c r="D18" s="267" t="s">
        <v>3825</v>
      </c>
      <c r="E18" s="267" t="s">
        <v>584</v>
      </c>
      <c r="F18" s="380">
        <v>195000</v>
      </c>
      <c r="G18" s="266">
        <v>22.1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44215</v>
      </c>
      <c r="B19" s="266">
        <v>524412</v>
      </c>
      <c r="C19" s="267" t="s">
        <v>3826</v>
      </c>
      <c r="D19" s="267" t="s">
        <v>3827</v>
      </c>
      <c r="E19" s="267" t="s">
        <v>583</v>
      </c>
      <c r="F19" s="380">
        <v>177513</v>
      </c>
      <c r="G19" s="266">
        <v>28.95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44215</v>
      </c>
      <c r="B20" s="266">
        <v>524412</v>
      </c>
      <c r="C20" s="267" t="s">
        <v>3826</v>
      </c>
      <c r="D20" s="267" t="s">
        <v>3828</v>
      </c>
      <c r="E20" s="267" t="s">
        <v>584</v>
      </c>
      <c r="F20" s="380">
        <v>177513</v>
      </c>
      <c r="G20" s="266">
        <v>28.95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44215</v>
      </c>
      <c r="B21" s="266">
        <v>530187</v>
      </c>
      <c r="C21" s="267" t="s">
        <v>3776</v>
      </c>
      <c r="D21" s="267" t="s">
        <v>3829</v>
      </c>
      <c r="E21" s="267" t="s">
        <v>583</v>
      </c>
      <c r="F21" s="380">
        <v>100000</v>
      </c>
      <c r="G21" s="266">
        <v>1.1299999999999999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44215</v>
      </c>
      <c r="B22" s="266">
        <v>539621</v>
      </c>
      <c r="C22" s="267" t="s">
        <v>3830</v>
      </c>
      <c r="D22" s="267" t="s">
        <v>3792</v>
      </c>
      <c r="E22" s="267" t="s">
        <v>584</v>
      </c>
      <c r="F22" s="380">
        <v>29894</v>
      </c>
      <c r="G22" s="266">
        <v>17.260000000000002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44215</v>
      </c>
      <c r="B23" s="266">
        <v>541178</v>
      </c>
      <c r="C23" s="267" t="s">
        <v>3831</v>
      </c>
      <c r="D23" s="267" t="s">
        <v>3832</v>
      </c>
      <c r="E23" s="267" t="s">
        <v>584</v>
      </c>
      <c r="F23" s="380">
        <v>90000</v>
      </c>
      <c r="G23" s="266">
        <v>8.34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44215</v>
      </c>
      <c r="B24" s="266">
        <v>540545</v>
      </c>
      <c r="C24" s="267" t="s">
        <v>3833</v>
      </c>
      <c r="D24" s="267" t="s">
        <v>3834</v>
      </c>
      <c r="E24" s="267" t="s">
        <v>584</v>
      </c>
      <c r="F24" s="380">
        <v>51290</v>
      </c>
      <c r="G24" s="266">
        <v>59.5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44215</v>
      </c>
      <c r="B25" s="266">
        <v>500020</v>
      </c>
      <c r="C25" s="267" t="s">
        <v>327</v>
      </c>
      <c r="D25" s="267" t="s">
        <v>3835</v>
      </c>
      <c r="E25" s="267" t="s">
        <v>583</v>
      </c>
      <c r="F25" s="380">
        <v>5470000</v>
      </c>
      <c r="G25" s="266">
        <v>78.400000000000006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44215</v>
      </c>
      <c r="B26" s="266">
        <v>500020</v>
      </c>
      <c r="C26" s="267" t="s">
        <v>327</v>
      </c>
      <c r="D26" s="267" t="s">
        <v>3836</v>
      </c>
      <c r="E26" s="267" t="s">
        <v>584</v>
      </c>
      <c r="F26" s="380">
        <v>1752000</v>
      </c>
      <c r="G26" s="266">
        <v>78.400000000000006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44215</v>
      </c>
      <c r="B27" s="266">
        <v>500020</v>
      </c>
      <c r="C27" s="267" t="s">
        <v>327</v>
      </c>
      <c r="D27" s="267" t="s">
        <v>3837</v>
      </c>
      <c r="E27" s="267" t="s">
        <v>584</v>
      </c>
      <c r="F27" s="380">
        <v>1838000</v>
      </c>
      <c r="G27" s="266">
        <v>78.400000000000006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44215</v>
      </c>
      <c r="B28" s="266">
        <v>500020</v>
      </c>
      <c r="C28" s="267" t="s">
        <v>327</v>
      </c>
      <c r="D28" s="267" t="s">
        <v>3838</v>
      </c>
      <c r="E28" s="267" t="s">
        <v>584</v>
      </c>
      <c r="F28" s="380">
        <v>1880000</v>
      </c>
      <c r="G28" s="266">
        <v>78.400000000000006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44215</v>
      </c>
      <c r="B29" s="266">
        <v>536965</v>
      </c>
      <c r="C29" s="267" t="s">
        <v>3839</v>
      </c>
      <c r="D29" s="267" t="s">
        <v>3840</v>
      </c>
      <c r="E29" s="267" t="s">
        <v>583</v>
      </c>
      <c r="F29" s="380">
        <v>16990</v>
      </c>
      <c r="G29" s="266">
        <v>2.58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44215</v>
      </c>
      <c r="B30" s="266">
        <v>514167</v>
      </c>
      <c r="C30" s="267" t="s">
        <v>721</v>
      </c>
      <c r="D30" s="267" t="s">
        <v>3841</v>
      </c>
      <c r="E30" s="267" t="s">
        <v>583</v>
      </c>
      <c r="F30" s="380">
        <v>150000</v>
      </c>
      <c r="G30" s="266">
        <v>475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44215</v>
      </c>
      <c r="B31" s="266">
        <v>542924</v>
      </c>
      <c r="C31" s="267" t="s">
        <v>3789</v>
      </c>
      <c r="D31" s="267" t="s">
        <v>3842</v>
      </c>
      <c r="E31" s="267" t="s">
        <v>584</v>
      </c>
      <c r="F31" s="380">
        <v>73500</v>
      </c>
      <c r="G31" s="266">
        <v>67.95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44215</v>
      </c>
      <c r="B32" s="266">
        <v>542924</v>
      </c>
      <c r="C32" s="267" t="s">
        <v>3789</v>
      </c>
      <c r="D32" s="267" t="s">
        <v>3793</v>
      </c>
      <c r="E32" s="267" t="s">
        <v>583</v>
      </c>
      <c r="F32" s="380">
        <v>102000</v>
      </c>
      <c r="G32" s="266">
        <v>67.95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44215</v>
      </c>
      <c r="B33" s="266">
        <v>507912</v>
      </c>
      <c r="C33" s="267" t="s">
        <v>3843</v>
      </c>
      <c r="D33" s="267" t="s">
        <v>3775</v>
      </c>
      <c r="E33" s="267" t="s">
        <v>583</v>
      </c>
      <c r="F33" s="380">
        <v>200000</v>
      </c>
      <c r="G33" s="266">
        <v>117.95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44215</v>
      </c>
      <c r="B34" s="266">
        <v>505523</v>
      </c>
      <c r="C34" s="267" t="s">
        <v>3790</v>
      </c>
      <c r="D34" s="267" t="s">
        <v>3775</v>
      </c>
      <c r="E34" s="267" t="s">
        <v>583</v>
      </c>
      <c r="F34" s="380">
        <v>2465133</v>
      </c>
      <c r="G34" s="266">
        <v>0.68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44215</v>
      </c>
      <c r="B35" s="266">
        <v>505523</v>
      </c>
      <c r="C35" s="267" t="s">
        <v>3790</v>
      </c>
      <c r="D35" s="267" t="s">
        <v>3775</v>
      </c>
      <c r="E35" s="267" t="s">
        <v>584</v>
      </c>
      <c r="F35" s="380">
        <v>300000</v>
      </c>
      <c r="G35" s="266">
        <v>0.7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44215</v>
      </c>
      <c r="B36" s="266">
        <v>526622</v>
      </c>
      <c r="C36" s="267" t="s">
        <v>3844</v>
      </c>
      <c r="D36" s="267" t="s">
        <v>3845</v>
      </c>
      <c r="E36" s="267" t="s">
        <v>584</v>
      </c>
      <c r="F36" s="380">
        <v>1906861</v>
      </c>
      <c r="G36" s="266">
        <v>0.19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44215</v>
      </c>
      <c r="B37" s="266">
        <v>511557</v>
      </c>
      <c r="C37" s="267" t="s">
        <v>3794</v>
      </c>
      <c r="D37" s="267" t="s">
        <v>3846</v>
      </c>
      <c r="E37" s="267" t="s">
        <v>583</v>
      </c>
      <c r="F37" s="380">
        <v>84000</v>
      </c>
      <c r="G37" s="266">
        <v>29.65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44215</v>
      </c>
      <c r="B38" s="266">
        <v>511557</v>
      </c>
      <c r="C38" s="267" t="s">
        <v>3794</v>
      </c>
      <c r="D38" s="267" t="s">
        <v>3795</v>
      </c>
      <c r="E38" s="267" t="s">
        <v>584</v>
      </c>
      <c r="F38" s="380">
        <v>85000</v>
      </c>
      <c r="G38" s="266">
        <v>29.61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44215</v>
      </c>
      <c r="B39" s="266">
        <v>511557</v>
      </c>
      <c r="C39" s="267" t="s">
        <v>3794</v>
      </c>
      <c r="D39" s="267" t="s">
        <v>3847</v>
      </c>
      <c r="E39" s="267" t="s">
        <v>584</v>
      </c>
      <c r="F39" s="380">
        <v>60000</v>
      </c>
      <c r="G39" s="266">
        <v>29.52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44215</v>
      </c>
      <c r="B40" s="266">
        <v>540175</v>
      </c>
      <c r="C40" s="267" t="s">
        <v>3848</v>
      </c>
      <c r="D40" s="267" t="s">
        <v>3849</v>
      </c>
      <c r="E40" s="267" t="s">
        <v>584</v>
      </c>
      <c r="F40" s="380">
        <v>28036</v>
      </c>
      <c r="G40" s="266">
        <v>14.25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44215</v>
      </c>
      <c r="B41" s="266">
        <v>539363</v>
      </c>
      <c r="C41" s="267" t="s">
        <v>3850</v>
      </c>
      <c r="D41" s="267" t="s">
        <v>3851</v>
      </c>
      <c r="E41" s="267" t="s">
        <v>583</v>
      </c>
      <c r="F41" s="380">
        <v>80000</v>
      </c>
      <c r="G41" s="266">
        <v>6.84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44215</v>
      </c>
      <c r="B42" s="266">
        <v>539363</v>
      </c>
      <c r="C42" s="267" t="s">
        <v>3850</v>
      </c>
      <c r="D42" s="267" t="s">
        <v>3832</v>
      </c>
      <c r="E42" s="267" t="s">
        <v>584</v>
      </c>
      <c r="F42" s="380">
        <v>81458</v>
      </c>
      <c r="G42" s="266">
        <v>6.84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44215</v>
      </c>
      <c r="B43" s="266">
        <v>539026</v>
      </c>
      <c r="C43" s="267" t="s">
        <v>3796</v>
      </c>
      <c r="D43" s="267" t="s">
        <v>3852</v>
      </c>
      <c r="E43" s="267" t="s">
        <v>584</v>
      </c>
      <c r="F43" s="380">
        <v>24000</v>
      </c>
      <c r="G43" s="266">
        <v>23.8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44215</v>
      </c>
      <c r="B44" s="266">
        <v>539026</v>
      </c>
      <c r="C44" s="267" t="s">
        <v>3796</v>
      </c>
      <c r="D44" s="267" t="s">
        <v>3797</v>
      </c>
      <c r="E44" s="267" t="s">
        <v>583</v>
      </c>
      <c r="F44" s="380">
        <v>24000</v>
      </c>
      <c r="G44" s="266">
        <v>23.8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44215</v>
      </c>
      <c r="B45" s="266">
        <v>538733</v>
      </c>
      <c r="C45" s="267" t="s">
        <v>3853</v>
      </c>
      <c r="D45" s="267" t="s">
        <v>3854</v>
      </c>
      <c r="E45" s="267" t="s">
        <v>583</v>
      </c>
      <c r="F45" s="380">
        <v>161000</v>
      </c>
      <c r="G45" s="266">
        <v>19.95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44215</v>
      </c>
      <c r="B46" s="266">
        <v>538733</v>
      </c>
      <c r="C46" s="267" t="s">
        <v>3853</v>
      </c>
      <c r="D46" s="267" t="s">
        <v>3791</v>
      </c>
      <c r="E46" s="267" t="s">
        <v>584</v>
      </c>
      <c r="F46" s="380">
        <v>160730</v>
      </c>
      <c r="G46" s="266">
        <v>19.95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44215</v>
      </c>
      <c r="B47" s="266">
        <v>506863</v>
      </c>
      <c r="C47" s="267" t="s">
        <v>3855</v>
      </c>
      <c r="D47" s="267" t="s">
        <v>3856</v>
      </c>
      <c r="E47" s="267" t="s">
        <v>584</v>
      </c>
      <c r="F47" s="380">
        <v>55019</v>
      </c>
      <c r="G47" s="266">
        <v>1.02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44215</v>
      </c>
      <c r="B48" s="266">
        <v>533644</v>
      </c>
      <c r="C48" s="267" t="s">
        <v>2734</v>
      </c>
      <c r="D48" s="267" t="s">
        <v>3857</v>
      </c>
      <c r="E48" s="267" t="s">
        <v>583</v>
      </c>
      <c r="F48" s="380">
        <v>2100000</v>
      </c>
      <c r="G48" s="266">
        <v>3.12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44215</v>
      </c>
      <c r="B49" s="266">
        <v>531762</v>
      </c>
      <c r="C49" s="267" t="s">
        <v>3858</v>
      </c>
      <c r="D49" s="267" t="s">
        <v>3829</v>
      </c>
      <c r="E49" s="267" t="s">
        <v>583</v>
      </c>
      <c r="F49" s="380">
        <v>25000</v>
      </c>
      <c r="G49" s="266">
        <v>9.81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44215</v>
      </c>
      <c r="B50" s="266">
        <v>542655</v>
      </c>
      <c r="C50" s="267" t="s">
        <v>2793</v>
      </c>
      <c r="D50" s="267" t="s">
        <v>3859</v>
      </c>
      <c r="E50" s="267" t="s">
        <v>583</v>
      </c>
      <c r="F50" s="380">
        <v>10000000</v>
      </c>
      <c r="G50" s="266">
        <v>4.66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44215</v>
      </c>
      <c r="B51" s="266" t="s">
        <v>3860</v>
      </c>
      <c r="C51" s="267" t="s">
        <v>3861</v>
      </c>
      <c r="D51" s="267" t="s">
        <v>3862</v>
      </c>
      <c r="E51" s="267" t="s">
        <v>583</v>
      </c>
      <c r="F51" s="380">
        <v>408000</v>
      </c>
      <c r="G51" s="266">
        <v>7.35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44215</v>
      </c>
      <c r="B52" s="266" t="s">
        <v>1312</v>
      </c>
      <c r="C52" s="267" t="s">
        <v>3863</v>
      </c>
      <c r="D52" s="267" t="s">
        <v>3734</v>
      </c>
      <c r="E52" s="267" t="s">
        <v>583</v>
      </c>
      <c r="F52" s="380">
        <v>766278</v>
      </c>
      <c r="G52" s="266">
        <v>67.739999999999995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44215</v>
      </c>
      <c r="B53" s="266" t="s">
        <v>3763</v>
      </c>
      <c r="C53" s="267" t="s">
        <v>3798</v>
      </c>
      <c r="D53" s="267" t="s">
        <v>3764</v>
      </c>
      <c r="E53" s="267" t="s">
        <v>583</v>
      </c>
      <c r="F53" s="380">
        <v>34822</v>
      </c>
      <c r="G53" s="266">
        <v>7.92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44215</v>
      </c>
      <c r="B54" s="266" t="s">
        <v>3763</v>
      </c>
      <c r="C54" s="267" t="s">
        <v>3798</v>
      </c>
      <c r="D54" s="267" t="s">
        <v>3864</v>
      </c>
      <c r="E54" s="267" t="s">
        <v>583</v>
      </c>
      <c r="F54" s="380">
        <v>300000</v>
      </c>
      <c r="G54" s="266">
        <v>7.91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44215</v>
      </c>
      <c r="B55" s="266" t="s">
        <v>3865</v>
      </c>
      <c r="C55" s="267" t="s">
        <v>3866</v>
      </c>
      <c r="D55" s="267" t="s">
        <v>3867</v>
      </c>
      <c r="E55" s="267" t="s">
        <v>583</v>
      </c>
      <c r="F55" s="380">
        <v>24000</v>
      </c>
      <c r="G55" s="266">
        <v>145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44215</v>
      </c>
      <c r="B56" s="266" t="s">
        <v>3301</v>
      </c>
      <c r="C56" s="267" t="s">
        <v>3868</v>
      </c>
      <c r="D56" s="267" t="s">
        <v>3650</v>
      </c>
      <c r="E56" s="267" t="s">
        <v>583</v>
      </c>
      <c r="F56" s="380">
        <v>1332225</v>
      </c>
      <c r="G56" s="266">
        <v>2.9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44215</v>
      </c>
      <c r="B57" s="266" t="s">
        <v>586</v>
      </c>
      <c r="C57" s="267" t="s">
        <v>3799</v>
      </c>
      <c r="D57" s="267" t="s">
        <v>3800</v>
      </c>
      <c r="E57" s="267" t="s">
        <v>583</v>
      </c>
      <c r="F57" s="380">
        <v>94555</v>
      </c>
      <c r="G57" s="266">
        <v>17.559999999999999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44215</v>
      </c>
      <c r="B58" s="266" t="s">
        <v>2734</v>
      </c>
      <c r="C58" s="267" t="s">
        <v>3777</v>
      </c>
      <c r="D58" s="267" t="s">
        <v>3857</v>
      </c>
      <c r="E58" s="267" t="s">
        <v>583</v>
      </c>
      <c r="F58" s="380">
        <v>2525000</v>
      </c>
      <c r="G58" s="266">
        <v>3.05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44215</v>
      </c>
      <c r="B59" s="266" t="s">
        <v>3869</v>
      </c>
      <c r="C59" s="267" t="s">
        <v>3870</v>
      </c>
      <c r="D59" s="267" t="s">
        <v>3871</v>
      </c>
      <c r="E59" s="267" t="s">
        <v>583</v>
      </c>
      <c r="F59" s="380">
        <v>57107</v>
      </c>
      <c r="G59" s="266">
        <v>32.28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44215</v>
      </c>
      <c r="B60" s="266" t="s">
        <v>3860</v>
      </c>
      <c r="C60" s="267" t="s">
        <v>3861</v>
      </c>
      <c r="D60" s="267" t="s">
        <v>3872</v>
      </c>
      <c r="E60" s="267" t="s">
        <v>584</v>
      </c>
      <c r="F60" s="380">
        <v>330000</v>
      </c>
      <c r="G60" s="266">
        <v>7.35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44215</v>
      </c>
      <c r="B61" s="266" t="s">
        <v>3015</v>
      </c>
      <c r="C61" s="267" t="s">
        <v>3873</v>
      </c>
      <c r="D61" s="267" t="s">
        <v>3874</v>
      </c>
      <c r="E61" s="267" t="s">
        <v>584</v>
      </c>
      <c r="F61" s="380">
        <v>106433</v>
      </c>
      <c r="G61" s="266">
        <v>9.64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44215</v>
      </c>
      <c r="B62" s="266" t="s">
        <v>2992</v>
      </c>
      <c r="C62" s="267" t="s">
        <v>3875</v>
      </c>
      <c r="D62" s="267" t="s">
        <v>3876</v>
      </c>
      <c r="E62" s="267" t="s">
        <v>584</v>
      </c>
      <c r="F62" s="380">
        <v>129048</v>
      </c>
      <c r="G62" s="266">
        <v>201.27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44215</v>
      </c>
      <c r="B63" s="266" t="s">
        <v>1312</v>
      </c>
      <c r="C63" s="267" t="s">
        <v>3863</v>
      </c>
      <c r="D63" s="267" t="s">
        <v>3734</v>
      </c>
      <c r="E63" s="267" t="s">
        <v>584</v>
      </c>
      <c r="F63" s="380">
        <v>489914</v>
      </c>
      <c r="G63" s="266">
        <v>67.86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44215</v>
      </c>
      <c r="B64" s="266" t="s">
        <v>3763</v>
      </c>
      <c r="C64" s="267" t="s">
        <v>3798</v>
      </c>
      <c r="D64" s="267" t="s">
        <v>3764</v>
      </c>
      <c r="E64" s="267" t="s">
        <v>584</v>
      </c>
      <c r="F64" s="380">
        <v>365916</v>
      </c>
      <c r="G64" s="266">
        <v>7.77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44215</v>
      </c>
      <c r="B65" s="266" t="s">
        <v>3865</v>
      </c>
      <c r="C65" s="267" t="s">
        <v>3866</v>
      </c>
      <c r="D65" s="267" t="s">
        <v>3877</v>
      </c>
      <c r="E65" s="267" t="s">
        <v>584</v>
      </c>
      <c r="F65" s="380">
        <v>24000</v>
      </c>
      <c r="G65" s="266">
        <v>145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44215</v>
      </c>
      <c r="B66" s="266" t="s">
        <v>3301</v>
      </c>
      <c r="C66" s="267" t="s">
        <v>3868</v>
      </c>
      <c r="D66" s="267" t="s">
        <v>3650</v>
      </c>
      <c r="E66" s="267" t="s">
        <v>584</v>
      </c>
      <c r="F66" s="380">
        <v>626225</v>
      </c>
      <c r="G66" s="266">
        <v>2.91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44215</v>
      </c>
      <c r="B67" s="266" t="s">
        <v>586</v>
      </c>
      <c r="C67" s="267" t="s">
        <v>3799</v>
      </c>
      <c r="D67" s="267" t="s">
        <v>3800</v>
      </c>
      <c r="E67" s="267" t="s">
        <v>584</v>
      </c>
      <c r="F67" s="380">
        <v>90190</v>
      </c>
      <c r="G67" s="266">
        <v>17.66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44215</v>
      </c>
      <c r="B68" s="266" t="s">
        <v>2382</v>
      </c>
      <c r="C68" s="267" t="s">
        <v>3878</v>
      </c>
      <c r="D68" s="267" t="s">
        <v>3879</v>
      </c>
      <c r="E68" s="267" t="s">
        <v>584</v>
      </c>
      <c r="F68" s="380">
        <v>10912880</v>
      </c>
      <c r="G68" s="266">
        <v>0.97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44215</v>
      </c>
      <c r="B69" s="266" t="s">
        <v>2472</v>
      </c>
      <c r="C69" s="267" t="s">
        <v>3880</v>
      </c>
      <c r="D69" s="267" t="s">
        <v>3881</v>
      </c>
      <c r="E69" s="267" t="s">
        <v>584</v>
      </c>
      <c r="F69" s="380">
        <v>462617</v>
      </c>
      <c r="G69" s="266">
        <v>17.89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44215</v>
      </c>
      <c r="B70" s="266" t="s">
        <v>2734</v>
      </c>
      <c r="C70" s="267" t="s">
        <v>3777</v>
      </c>
      <c r="D70" s="267" t="s">
        <v>3801</v>
      </c>
      <c r="E70" s="267" t="s">
        <v>584</v>
      </c>
      <c r="F70" s="380">
        <v>1383234</v>
      </c>
      <c r="G70" s="266">
        <v>3.05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44215</v>
      </c>
      <c r="B71" s="266" t="s">
        <v>3869</v>
      </c>
      <c r="C71" s="267" t="s">
        <v>3870</v>
      </c>
      <c r="D71" s="267" t="s">
        <v>3871</v>
      </c>
      <c r="E71" s="267" t="s">
        <v>584</v>
      </c>
      <c r="F71" s="380">
        <v>3001</v>
      </c>
      <c r="G71" s="266">
        <v>31.82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44215</v>
      </c>
      <c r="B72" s="266" t="s">
        <v>3869</v>
      </c>
      <c r="C72" s="267" t="s">
        <v>3870</v>
      </c>
      <c r="D72" s="267" t="s">
        <v>3882</v>
      </c>
      <c r="E72" s="267" t="s">
        <v>584</v>
      </c>
      <c r="F72" s="380">
        <v>81000</v>
      </c>
      <c r="G72" s="266">
        <v>32.43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44215</v>
      </c>
      <c r="B73" s="266" t="s">
        <v>3869</v>
      </c>
      <c r="C73" s="267" t="s">
        <v>3870</v>
      </c>
      <c r="D73" s="267" t="s">
        <v>3883</v>
      </c>
      <c r="E73" s="267" t="s">
        <v>584</v>
      </c>
      <c r="F73" s="380">
        <v>67000</v>
      </c>
      <c r="G73" s="266">
        <v>32.090000000000003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44215</v>
      </c>
      <c r="B74" s="266" t="s">
        <v>2791</v>
      </c>
      <c r="C74" s="267" t="s">
        <v>3750</v>
      </c>
      <c r="D74" s="267" t="s">
        <v>3734</v>
      </c>
      <c r="E74" s="267" t="s">
        <v>584</v>
      </c>
      <c r="F74" s="380">
        <v>1500000</v>
      </c>
      <c r="G74" s="266">
        <v>3.55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44215</v>
      </c>
      <c r="B75" s="266" t="s">
        <v>3884</v>
      </c>
      <c r="C75" s="267" t="s">
        <v>3885</v>
      </c>
      <c r="D75" s="267" t="s">
        <v>3886</v>
      </c>
      <c r="E75" s="267" t="s">
        <v>584</v>
      </c>
      <c r="F75" s="380">
        <v>458420</v>
      </c>
      <c r="G75" s="266">
        <v>103.85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83" zoomScaleNormal="70" workbookViewId="0">
      <selection activeCell="J39" sqref="J3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44216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44175</v>
      </c>
      <c r="C10" s="492"/>
      <c r="D10" s="493" t="s">
        <v>2931</v>
      </c>
      <c r="E10" s="494" t="s">
        <v>600</v>
      </c>
      <c r="F10" s="503">
        <v>1427.5</v>
      </c>
      <c r="G10" s="495">
        <v>1330</v>
      </c>
      <c r="H10" s="503">
        <v>1500</v>
      </c>
      <c r="I10" s="496" t="s">
        <v>3639</v>
      </c>
      <c r="J10" s="497" t="s">
        <v>3640</v>
      </c>
      <c r="K10" s="497">
        <f t="shared" ref="K10:K11" si="0">H10-F10</f>
        <v>72.5</v>
      </c>
      <c r="L10" s="498">
        <f>(F10*-0.07)/100</f>
        <v>-0.99925000000000008</v>
      </c>
      <c r="M10" s="499">
        <f t="shared" ref="M10:M11" si="1">(K10+L10)/F10</f>
        <v>5.008809106830122E-2</v>
      </c>
      <c r="N10" s="500" t="s">
        <v>599</v>
      </c>
      <c r="O10" s="501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36">
        <v>2</v>
      </c>
      <c r="B11" s="537">
        <v>44175</v>
      </c>
      <c r="C11" s="538"/>
      <c r="D11" s="539" t="s">
        <v>128</v>
      </c>
      <c r="E11" s="540" t="s">
        <v>600</v>
      </c>
      <c r="F11" s="474">
        <v>210</v>
      </c>
      <c r="G11" s="541">
        <v>197</v>
      </c>
      <c r="H11" s="474">
        <v>218.5</v>
      </c>
      <c r="I11" s="542" t="s">
        <v>3641</v>
      </c>
      <c r="J11" s="520" t="s">
        <v>3765</v>
      </c>
      <c r="K11" s="520">
        <f t="shared" si="0"/>
        <v>8.5</v>
      </c>
      <c r="L11" s="467">
        <f t="shared" ref="L11" si="2">(F11*-0.8)/100</f>
        <v>-1.68</v>
      </c>
      <c r="M11" s="468">
        <f t="shared" si="1"/>
        <v>3.2476190476190478E-2</v>
      </c>
      <c r="N11" s="476" t="s">
        <v>599</v>
      </c>
      <c r="O11" s="469">
        <v>44211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6">
        <v>3</v>
      </c>
      <c r="B12" s="537">
        <v>44188</v>
      </c>
      <c r="C12" s="538"/>
      <c r="D12" s="539" t="s">
        <v>191</v>
      </c>
      <c r="E12" s="540" t="s">
        <v>600</v>
      </c>
      <c r="F12" s="474">
        <v>316</v>
      </c>
      <c r="G12" s="541">
        <v>295</v>
      </c>
      <c r="H12" s="474">
        <v>334.5</v>
      </c>
      <c r="I12" s="542" t="s">
        <v>3647</v>
      </c>
      <c r="J12" s="520" t="s">
        <v>3700</v>
      </c>
      <c r="K12" s="520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6">
        <v>4</v>
      </c>
      <c r="B13" s="537">
        <v>44188</v>
      </c>
      <c r="C13" s="538"/>
      <c r="D13" s="539" t="s">
        <v>86</v>
      </c>
      <c r="E13" s="540" t="s">
        <v>600</v>
      </c>
      <c r="F13" s="474">
        <v>387</v>
      </c>
      <c r="G13" s="541">
        <v>360</v>
      </c>
      <c r="H13" s="474">
        <v>411</v>
      </c>
      <c r="I13" s="542" t="s">
        <v>3648</v>
      </c>
      <c r="J13" s="520" t="s">
        <v>3677</v>
      </c>
      <c r="K13" s="520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4"/>
      <c r="Q13" s="7"/>
      <c r="R13" s="505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6">
        <v>5</v>
      </c>
      <c r="B14" s="537">
        <v>44189</v>
      </c>
      <c r="C14" s="538"/>
      <c r="D14" s="539" t="s">
        <v>272</v>
      </c>
      <c r="E14" s="540" t="s">
        <v>600</v>
      </c>
      <c r="F14" s="474">
        <v>3215</v>
      </c>
      <c r="G14" s="541">
        <v>2990</v>
      </c>
      <c r="H14" s="474">
        <v>3405</v>
      </c>
      <c r="I14" s="542" t="s">
        <v>3651</v>
      </c>
      <c r="J14" s="520" t="s">
        <v>3678</v>
      </c>
      <c r="K14" s="520">
        <f t="shared" ref="K14:K16" si="9">H14-F14</f>
        <v>190</v>
      </c>
      <c r="L14" s="467">
        <f t="shared" ref="L14:L16" si="10">(F14*-0.8)/100</f>
        <v>-25.72</v>
      </c>
      <c r="M14" s="468">
        <f t="shared" ref="M14:M16" si="11">(K14+L14)/F14</f>
        <v>5.109797822706065E-2</v>
      </c>
      <c r="N14" s="476" t="s">
        <v>599</v>
      </c>
      <c r="O14" s="469">
        <v>43835</v>
      </c>
      <c r="P14" s="504"/>
      <c r="Q14" s="7"/>
      <c r="R14" s="505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6">
        <v>6</v>
      </c>
      <c r="B15" s="537">
        <v>44200</v>
      </c>
      <c r="C15" s="538"/>
      <c r="D15" s="539" t="s">
        <v>252</v>
      </c>
      <c r="E15" s="540" t="s">
        <v>600</v>
      </c>
      <c r="F15" s="474">
        <v>3010</v>
      </c>
      <c r="G15" s="541">
        <v>2770</v>
      </c>
      <c r="H15" s="474">
        <v>3195</v>
      </c>
      <c r="I15" s="542">
        <v>3500</v>
      </c>
      <c r="J15" s="520" t="s">
        <v>3707</v>
      </c>
      <c r="K15" s="520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4"/>
      <c r="Q15" s="7"/>
      <c r="R15" s="505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490">
        <v>7</v>
      </c>
      <c r="B16" s="491">
        <v>44201</v>
      </c>
      <c r="C16" s="492"/>
      <c r="D16" s="493" t="s">
        <v>75</v>
      </c>
      <c r="E16" s="494" t="s">
        <v>600</v>
      </c>
      <c r="F16" s="503">
        <v>3540</v>
      </c>
      <c r="G16" s="495">
        <v>3295</v>
      </c>
      <c r="H16" s="503">
        <v>3682.5</v>
      </c>
      <c r="I16" s="496" t="s">
        <v>3680</v>
      </c>
      <c r="J16" s="497" t="s">
        <v>3752</v>
      </c>
      <c r="K16" s="497">
        <f t="shared" si="9"/>
        <v>142.5</v>
      </c>
      <c r="L16" s="498">
        <f t="shared" si="10"/>
        <v>-28.32</v>
      </c>
      <c r="M16" s="499">
        <f t="shared" si="11"/>
        <v>3.2254237288135597E-2</v>
      </c>
      <c r="N16" s="500" t="s">
        <v>599</v>
      </c>
      <c r="O16" s="502">
        <v>43844</v>
      </c>
      <c r="P16" s="504"/>
      <c r="Q16" s="7"/>
      <c r="R16" s="505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3713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4"/>
      <c r="Q17" s="7"/>
      <c r="R17" s="505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3721</v>
      </c>
      <c r="G18" s="407">
        <v>159</v>
      </c>
      <c r="H18" s="402"/>
      <c r="I18" s="399" t="s">
        <v>3722</v>
      </c>
      <c r="J18" s="404" t="s">
        <v>601</v>
      </c>
      <c r="K18" s="404"/>
      <c r="L18" s="413"/>
      <c r="M18" s="375"/>
      <c r="N18" s="385"/>
      <c r="O18" s="381"/>
      <c r="P18" s="504"/>
      <c r="Q18" s="7"/>
      <c r="R18" s="50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3727</v>
      </c>
      <c r="G19" s="407">
        <v>2135</v>
      </c>
      <c r="H19" s="402"/>
      <c r="I19" s="399" t="s">
        <v>3728</v>
      </c>
      <c r="J19" s="404" t="s">
        <v>601</v>
      </c>
      <c r="K19" s="404"/>
      <c r="L19" s="413"/>
      <c r="M19" s="375"/>
      <c r="N19" s="385"/>
      <c r="O19" s="381"/>
      <c r="P19" s="504"/>
      <c r="Q19" s="7"/>
      <c r="R19" s="505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20" t="s">
        <v>3661</v>
      </c>
      <c r="K29" s="520">
        <f t="shared" ref="K29" si="12">H29-F29</f>
        <v>52</v>
      </c>
      <c r="L29" s="467">
        <f t="shared" ref="L29:L38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3649</v>
      </c>
      <c r="J30" s="520" t="s">
        <v>3667</v>
      </c>
      <c r="K30" s="520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3652</v>
      </c>
      <c r="J31" s="520" t="s">
        <v>3686</v>
      </c>
      <c r="K31" s="520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20" t="s">
        <v>3712</v>
      </c>
      <c r="K32" s="520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3655</v>
      </c>
      <c r="J33" s="520" t="s">
        <v>3702</v>
      </c>
      <c r="K33" s="520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20" t="s">
        <v>636</v>
      </c>
      <c r="K34" s="520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20" t="s">
        <v>3646</v>
      </c>
      <c r="K35" s="520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3664</v>
      </c>
      <c r="J36" s="520" t="s">
        <v>3691</v>
      </c>
      <c r="K36" s="520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20" t="s">
        <v>3668</v>
      </c>
      <c r="K37" s="520">
        <f t="shared" ref="K37:K38" si="27">H37-F37</f>
        <v>7</v>
      </c>
      <c r="L37" s="467">
        <f t="shared" si="13"/>
        <v>-1.3719999999999999</v>
      </c>
      <c r="M37" s="468">
        <f t="shared" ref="M37:M38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553">
        <v>10</v>
      </c>
      <c r="B38" s="554">
        <v>44200</v>
      </c>
      <c r="C38" s="555"/>
      <c r="D38" s="556" t="s">
        <v>299</v>
      </c>
      <c r="E38" s="528" t="s">
        <v>600</v>
      </c>
      <c r="F38" s="528">
        <v>330</v>
      </c>
      <c r="G38" s="557">
        <v>320</v>
      </c>
      <c r="H38" s="557">
        <v>319</v>
      </c>
      <c r="I38" s="528">
        <v>345</v>
      </c>
      <c r="J38" s="530" t="s">
        <v>3887</v>
      </c>
      <c r="K38" s="530">
        <f t="shared" si="27"/>
        <v>-11</v>
      </c>
      <c r="L38" s="531">
        <f t="shared" si="13"/>
        <v>-2.3099999999999996</v>
      </c>
      <c r="M38" s="558">
        <f t="shared" si="28"/>
        <v>-4.0333333333333332E-2</v>
      </c>
      <c r="N38" s="533" t="s">
        <v>663</v>
      </c>
      <c r="O38" s="534">
        <v>43845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20" t="s">
        <v>3674</v>
      </c>
      <c r="K39" s="520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5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3706</v>
      </c>
      <c r="J40" s="520" t="s">
        <v>3738</v>
      </c>
      <c r="K40" s="520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3708</v>
      </c>
      <c r="J41" s="520" t="s">
        <v>3737</v>
      </c>
      <c r="K41" s="520">
        <f t="shared" ref="K41:K42" si="32">H41-F41</f>
        <v>14.5</v>
      </c>
      <c r="L41" s="467">
        <f t="shared" ref="L41:L42" si="33">(F41*-0.7)/100</f>
        <v>-3.6715</v>
      </c>
      <c r="M41" s="468">
        <f t="shared" ref="M41:M42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70">
        <v>14</v>
      </c>
      <c r="B42" s="471">
        <v>44207</v>
      </c>
      <c r="C42" s="472"/>
      <c r="D42" s="473" t="s">
        <v>110</v>
      </c>
      <c r="E42" s="474" t="s">
        <v>600</v>
      </c>
      <c r="F42" s="474">
        <v>1445</v>
      </c>
      <c r="G42" s="475">
        <v>1395</v>
      </c>
      <c r="H42" s="475">
        <v>1497.5</v>
      </c>
      <c r="I42" s="474" t="s">
        <v>3714</v>
      </c>
      <c r="J42" s="520" t="s">
        <v>3779</v>
      </c>
      <c r="K42" s="520">
        <f t="shared" si="32"/>
        <v>52.5</v>
      </c>
      <c r="L42" s="467">
        <f t="shared" si="33"/>
        <v>-10.114999999999998</v>
      </c>
      <c r="M42" s="468">
        <f t="shared" si="34"/>
        <v>2.933217993079585E-2</v>
      </c>
      <c r="N42" s="476" t="s">
        <v>599</v>
      </c>
      <c r="O42" s="469">
        <v>43848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20" t="s">
        <v>3709</v>
      </c>
      <c r="K43" s="520">
        <f t="shared" ref="K43:K44" si="35">H43-F43</f>
        <v>6</v>
      </c>
      <c r="L43" s="467">
        <f>(F43*-0.07)/100</f>
        <v>-0.18270000000000003</v>
      </c>
      <c r="M43" s="468">
        <f t="shared" ref="M43:M44" si="36">(K43+L43)/F43</f>
        <v>2.2288505747126437E-2</v>
      </c>
      <c r="N43" s="476" t="s">
        <v>599</v>
      </c>
      <c r="O43" s="535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553">
        <v>16</v>
      </c>
      <c r="B44" s="554">
        <v>44208</v>
      </c>
      <c r="C44" s="555"/>
      <c r="D44" s="556" t="s">
        <v>565</v>
      </c>
      <c r="E44" s="528" t="s">
        <v>600</v>
      </c>
      <c r="F44" s="528">
        <v>1305</v>
      </c>
      <c r="G44" s="557">
        <v>1270</v>
      </c>
      <c r="H44" s="557">
        <v>1270</v>
      </c>
      <c r="I44" s="528" t="s">
        <v>3720</v>
      </c>
      <c r="J44" s="530" t="s">
        <v>3753</v>
      </c>
      <c r="K44" s="530">
        <f t="shared" si="35"/>
        <v>-35</v>
      </c>
      <c r="L44" s="531">
        <f t="shared" ref="L44" si="37">(F44*-0.7)/100</f>
        <v>-9.134999999999998</v>
      </c>
      <c r="M44" s="558">
        <f t="shared" si="36"/>
        <v>-3.3819923371647506E-2</v>
      </c>
      <c r="N44" s="533" t="s">
        <v>663</v>
      </c>
      <c r="O44" s="534">
        <v>43844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3725</v>
      </c>
      <c r="G45" s="447">
        <v>1870</v>
      </c>
      <c r="H45" s="447"/>
      <c r="I45" s="412" t="s">
        <v>3726</v>
      </c>
      <c r="J45" s="517" t="s">
        <v>601</v>
      </c>
      <c r="K45" s="517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20" t="s">
        <v>3665</v>
      </c>
      <c r="K46" s="520">
        <f t="shared" ref="K46" si="38">H46-F46</f>
        <v>8</v>
      </c>
      <c r="L46" s="467">
        <f t="shared" ref="L46" si="39">(F46*-0.7)/100</f>
        <v>-1.827</v>
      </c>
      <c r="M46" s="468">
        <f t="shared" ref="M46" si="40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20" t="s">
        <v>3729</v>
      </c>
      <c r="K47" s="520">
        <f t="shared" ref="K47:K48" si="41">H47-F47</f>
        <v>5</v>
      </c>
      <c r="L47" s="467">
        <f>(F47*-0.07)/100</f>
        <v>-0.21000000000000005</v>
      </c>
      <c r="M47" s="468">
        <f t="shared" ref="M47:M48" si="42">(K47+L47)/F47</f>
        <v>1.5966666666666667E-2</v>
      </c>
      <c r="N47" s="476" t="s">
        <v>599</v>
      </c>
      <c r="O47" s="535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553">
        <v>20</v>
      </c>
      <c r="B48" s="554">
        <v>44208</v>
      </c>
      <c r="C48" s="555"/>
      <c r="D48" s="556" t="s">
        <v>276</v>
      </c>
      <c r="E48" s="528" t="s">
        <v>600</v>
      </c>
      <c r="F48" s="528">
        <v>297.5</v>
      </c>
      <c r="G48" s="557">
        <v>287</v>
      </c>
      <c r="H48" s="557">
        <v>287</v>
      </c>
      <c r="I48" s="528">
        <v>318</v>
      </c>
      <c r="J48" s="530" t="s">
        <v>3688</v>
      </c>
      <c r="K48" s="530">
        <f t="shared" si="41"/>
        <v>-10.5</v>
      </c>
      <c r="L48" s="531">
        <f t="shared" ref="L48" si="43">(F48*-0.7)/100</f>
        <v>-2.0825</v>
      </c>
      <c r="M48" s="558">
        <f t="shared" si="42"/>
        <v>-4.2294117647058822E-2</v>
      </c>
      <c r="N48" s="533" t="s">
        <v>663</v>
      </c>
      <c r="O48" s="534">
        <v>43848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19">
        <v>21</v>
      </c>
      <c r="B49" s="443">
        <v>44209</v>
      </c>
      <c r="C49" s="446"/>
      <c r="D49" s="411" t="s">
        <v>1220</v>
      </c>
      <c r="E49" s="412" t="s">
        <v>600</v>
      </c>
      <c r="F49" s="412" t="s">
        <v>3740</v>
      </c>
      <c r="G49" s="447">
        <v>768</v>
      </c>
      <c r="H49" s="447"/>
      <c r="I49" s="412">
        <v>840</v>
      </c>
      <c r="J49" s="517" t="s">
        <v>601</v>
      </c>
      <c r="K49" s="517"/>
      <c r="L49" s="431"/>
      <c r="M49" s="427"/>
      <c r="N49" s="432"/>
      <c r="O49" s="418"/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553">
        <v>22</v>
      </c>
      <c r="B50" s="554">
        <v>44209</v>
      </c>
      <c r="C50" s="555"/>
      <c r="D50" s="556" t="s">
        <v>448</v>
      </c>
      <c r="E50" s="528" t="s">
        <v>600</v>
      </c>
      <c r="F50" s="528">
        <v>551</v>
      </c>
      <c r="G50" s="557">
        <v>537</v>
      </c>
      <c r="H50" s="557">
        <v>535</v>
      </c>
      <c r="I50" s="528" t="s">
        <v>3741</v>
      </c>
      <c r="J50" s="530" t="s">
        <v>3778</v>
      </c>
      <c r="K50" s="530">
        <f t="shared" ref="K50" si="44">H50-F50</f>
        <v>-16</v>
      </c>
      <c r="L50" s="531">
        <f t="shared" ref="L50" si="45">(F50*-0.7)/100</f>
        <v>-3.8569999999999998</v>
      </c>
      <c r="M50" s="558">
        <f t="shared" ref="M50" si="46">(K50+L50)/F50</f>
        <v>-3.6038112522686024E-2</v>
      </c>
      <c r="N50" s="533" t="s">
        <v>663</v>
      </c>
      <c r="O50" s="534">
        <v>43848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553">
        <v>23</v>
      </c>
      <c r="B51" s="554">
        <v>44210</v>
      </c>
      <c r="C51" s="555"/>
      <c r="D51" s="556" t="s">
        <v>77</v>
      </c>
      <c r="E51" s="528" t="s">
        <v>600</v>
      </c>
      <c r="F51" s="528">
        <v>144.5</v>
      </c>
      <c r="G51" s="557">
        <v>140</v>
      </c>
      <c r="H51" s="557">
        <v>140</v>
      </c>
      <c r="I51" s="528">
        <v>155</v>
      </c>
      <c r="J51" s="530" t="s">
        <v>3774</v>
      </c>
      <c r="K51" s="530">
        <f t="shared" ref="K51" si="47">H51-F51</f>
        <v>-4.5</v>
      </c>
      <c r="L51" s="531">
        <f t="shared" ref="L51" si="48">(F51*-0.7)/100</f>
        <v>-1.0114999999999998</v>
      </c>
      <c r="M51" s="558">
        <f t="shared" ref="M51" si="49">(K51+L51)/F51</f>
        <v>-3.8141868512110724E-2</v>
      </c>
      <c r="N51" s="533" t="s">
        <v>663</v>
      </c>
      <c r="O51" s="534">
        <v>43845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19">
        <v>24</v>
      </c>
      <c r="B52" s="443">
        <v>44214</v>
      </c>
      <c r="C52" s="446"/>
      <c r="D52" s="411" t="s">
        <v>252</v>
      </c>
      <c r="E52" s="412" t="s">
        <v>600</v>
      </c>
      <c r="F52" s="412" t="s">
        <v>3781</v>
      </c>
      <c r="G52" s="447">
        <v>3100</v>
      </c>
      <c r="H52" s="447"/>
      <c r="I52" s="412">
        <v>3400</v>
      </c>
      <c r="J52" s="517" t="s">
        <v>601</v>
      </c>
      <c r="K52" s="517"/>
      <c r="L52" s="431"/>
      <c r="M52" s="427"/>
      <c r="N52" s="432"/>
      <c r="O52" s="418"/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70">
        <v>25</v>
      </c>
      <c r="B53" s="471">
        <v>44214</v>
      </c>
      <c r="C53" s="472"/>
      <c r="D53" s="473" t="s">
        <v>3784</v>
      </c>
      <c r="E53" s="474" t="s">
        <v>600</v>
      </c>
      <c r="F53" s="474">
        <v>2561</v>
      </c>
      <c r="G53" s="475">
        <v>2478</v>
      </c>
      <c r="H53" s="475">
        <v>2627.5</v>
      </c>
      <c r="I53" s="474">
        <v>2700</v>
      </c>
      <c r="J53" s="520" t="s">
        <v>3811</v>
      </c>
      <c r="K53" s="520">
        <f t="shared" ref="K53" si="50">H53-F53</f>
        <v>66.5</v>
      </c>
      <c r="L53" s="467">
        <f t="shared" ref="L53" si="51">(F53*-0.7)/100</f>
        <v>-17.927</v>
      </c>
      <c r="M53" s="468">
        <f t="shared" ref="M53" si="52">(K53+L53)/F53</f>
        <v>1.8966419367434595E-2</v>
      </c>
      <c r="N53" s="476" t="s">
        <v>599</v>
      </c>
      <c r="O53" s="469">
        <v>43849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19">
        <v>26</v>
      </c>
      <c r="B54" s="443">
        <v>44214</v>
      </c>
      <c r="C54" s="446"/>
      <c r="D54" s="411" t="s">
        <v>170</v>
      </c>
      <c r="E54" s="412" t="s">
        <v>600</v>
      </c>
      <c r="F54" s="412" t="s">
        <v>3786</v>
      </c>
      <c r="G54" s="447">
        <v>1935</v>
      </c>
      <c r="H54" s="447"/>
      <c r="I54" s="412">
        <v>2100</v>
      </c>
      <c r="J54" s="517" t="s">
        <v>601</v>
      </c>
      <c r="K54" s="517"/>
      <c r="L54" s="431"/>
      <c r="M54" s="427"/>
      <c r="N54" s="432"/>
      <c r="O54" s="418"/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19"/>
      <c r="B55" s="443"/>
      <c r="C55" s="446"/>
      <c r="D55" s="411"/>
      <c r="E55" s="412"/>
      <c r="F55" s="412"/>
      <c r="G55" s="447"/>
      <c r="H55" s="447"/>
      <c r="I55" s="412"/>
      <c r="J55" s="517"/>
      <c r="K55" s="517"/>
      <c r="L55" s="431"/>
      <c r="M55" s="427"/>
      <c r="N55" s="432"/>
      <c r="O55" s="418"/>
      <c r="P55" s="7"/>
      <c r="Q55" s="7"/>
      <c r="R55" s="343"/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19"/>
      <c r="B56" s="443"/>
      <c r="C56" s="446"/>
      <c r="D56" s="411"/>
      <c r="E56" s="412"/>
      <c r="F56" s="412"/>
      <c r="G56" s="447"/>
      <c r="H56" s="447"/>
      <c r="I56" s="412"/>
      <c r="J56" s="517"/>
      <c r="K56" s="517"/>
      <c r="L56" s="431"/>
      <c r="M56" s="427"/>
      <c r="N56" s="432"/>
      <c r="O56" s="418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19"/>
      <c r="B57" s="443"/>
      <c r="C57" s="446"/>
      <c r="D57" s="411"/>
      <c r="E57" s="412"/>
      <c r="F57" s="412"/>
      <c r="G57" s="447"/>
      <c r="H57" s="447"/>
      <c r="I57" s="412"/>
      <c r="J57" s="517"/>
      <c r="K57" s="517"/>
      <c r="L57" s="431"/>
      <c r="M57" s="427"/>
      <c r="N57" s="432"/>
      <c r="O57" s="418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19"/>
      <c r="B58" s="443"/>
      <c r="C58" s="446"/>
      <c r="D58" s="410"/>
      <c r="E58" s="412"/>
      <c r="F58" s="412"/>
      <c r="G58" s="447"/>
      <c r="H58" s="447"/>
      <c r="I58" s="412"/>
      <c r="J58" s="376"/>
      <c r="K58" s="376"/>
      <c r="L58" s="429"/>
      <c r="M58" s="427"/>
      <c r="N58" s="404"/>
      <c r="O58" s="418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5"/>
      <c r="R59" s="448"/>
      <c r="S59" s="435"/>
      <c r="T59" s="435"/>
      <c r="U59" s="435"/>
      <c r="V59" s="435"/>
      <c r="W59" s="435"/>
      <c r="X59" s="435"/>
      <c r="Y59" s="435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21">
        <v>1</v>
      </c>
      <c r="B65" s="518">
        <v>44196</v>
      </c>
      <c r="C65" s="481"/>
      <c r="D65" s="479" t="s">
        <v>3656</v>
      </c>
      <c r="E65" s="480" t="s">
        <v>600</v>
      </c>
      <c r="F65" s="474">
        <v>739</v>
      </c>
      <c r="G65" s="522">
        <v>725</v>
      </c>
      <c r="H65" s="474">
        <v>747</v>
      </c>
      <c r="I65" s="519" t="s">
        <v>3657</v>
      </c>
      <c r="J65" s="477" t="s">
        <v>3665</v>
      </c>
      <c r="K65" s="520">
        <f t="shared" ref="K65" si="53">H65-F65</f>
        <v>8</v>
      </c>
      <c r="L65" s="467">
        <f t="shared" ref="L65" si="54">(H65*N65)*0.035%</f>
        <v>261.45000000000005</v>
      </c>
      <c r="M65" s="482">
        <f t="shared" ref="M65" si="55">(K65*N65)-L65</f>
        <v>7738.55</v>
      </c>
      <c r="N65" s="477">
        <v>1000</v>
      </c>
      <c r="O65" s="478" t="s">
        <v>599</v>
      </c>
      <c r="P65" s="469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1">
        <v>2</v>
      </c>
      <c r="B66" s="518">
        <v>44196</v>
      </c>
      <c r="C66" s="481"/>
      <c r="D66" s="479" t="s">
        <v>3658</v>
      </c>
      <c r="E66" s="480" t="s">
        <v>600</v>
      </c>
      <c r="F66" s="474">
        <v>597.5</v>
      </c>
      <c r="G66" s="522">
        <v>588</v>
      </c>
      <c r="H66" s="474">
        <v>607.5</v>
      </c>
      <c r="I66" s="519" t="s">
        <v>3659</v>
      </c>
      <c r="J66" s="477" t="s">
        <v>3642</v>
      </c>
      <c r="K66" s="520">
        <f t="shared" ref="K66" si="56">H66-F66</f>
        <v>10</v>
      </c>
      <c r="L66" s="467">
        <f t="shared" ref="L66" si="57">(H66*N66)*0.035%</f>
        <v>287.04375000000005</v>
      </c>
      <c r="M66" s="482">
        <f t="shared" ref="M66" si="58">(K66*N66)-L66</f>
        <v>13212.956249999999</v>
      </c>
      <c r="N66" s="477">
        <v>1350</v>
      </c>
      <c r="O66" s="478" t="s">
        <v>599</v>
      </c>
      <c r="P66" s="469">
        <v>43831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1">
        <v>3</v>
      </c>
      <c r="B67" s="518">
        <v>44196</v>
      </c>
      <c r="C67" s="481"/>
      <c r="D67" s="479" t="s">
        <v>3660</v>
      </c>
      <c r="E67" s="480" t="s">
        <v>600</v>
      </c>
      <c r="F67" s="474">
        <v>981</v>
      </c>
      <c r="G67" s="522">
        <v>966</v>
      </c>
      <c r="H67" s="474">
        <v>992</v>
      </c>
      <c r="I67" s="519">
        <v>1010</v>
      </c>
      <c r="J67" s="477" t="s">
        <v>3643</v>
      </c>
      <c r="K67" s="520">
        <f t="shared" ref="K67" si="59">H67-F67</f>
        <v>11</v>
      </c>
      <c r="L67" s="467">
        <f t="shared" ref="L67" si="60">(H67*N67)*0.035%</f>
        <v>295.12000000000006</v>
      </c>
      <c r="M67" s="482">
        <f t="shared" ref="M67" si="61">(K67*N67)-L67</f>
        <v>9054.8799999999992</v>
      </c>
      <c r="N67" s="477">
        <v>850</v>
      </c>
      <c r="O67" s="478" t="s">
        <v>599</v>
      </c>
      <c r="P67" s="469">
        <v>43831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3">
        <v>4</v>
      </c>
      <c r="B68" s="524">
        <v>44197</v>
      </c>
      <c r="C68" s="525"/>
      <c r="D68" s="526" t="s">
        <v>3654</v>
      </c>
      <c r="E68" s="527" t="s">
        <v>3627</v>
      </c>
      <c r="F68" s="528">
        <v>14035</v>
      </c>
      <c r="G68" s="528">
        <v>14160</v>
      </c>
      <c r="H68" s="528">
        <v>14160</v>
      </c>
      <c r="I68" s="529">
        <v>13800</v>
      </c>
      <c r="J68" s="529" t="s">
        <v>3670</v>
      </c>
      <c r="K68" s="530">
        <f>F68-H68</f>
        <v>-125</v>
      </c>
      <c r="L68" s="531">
        <f t="shared" ref="L68" si="62">(H68*N68)*0.035%</f>
        <v>371.70000000000005</v>
      </c>
      <c r="M68" s="532">
        <f t="shared" ref="M68" si="63">(K68*N68)-L68</f>
        <v>-9746.7000000000007</v>
      </c>
      <c r="N68" s="529">
        <v>75</v>
      </c>
      <c r="O68" s="533" t="s">
        <v>663</v>
      </c>
      <c r="P68" s="534">
        <v>43834</v>
      </c>
      <c r="Q68" s="387"/>
      <c r="R68" s="343" t="s">
        <v>602</v>
      </c>
      <c r="S68" s="40"/>
      <c r="Y68" s="40"/>
      <c r="Z68" s="40"/>
    </row>
    <row r="69" spans="1:26" s="393" customFormat="1" ht="13.9" customHeight="1">
      <c r="A69" s="521">
        <v>5</v>
      </c>
      <c r="B69" s="518">
        <v>44197</v>
      </c>
      <c r="C69" s="481"/>
      <c r="D69" s="479" t="s">
        <v>3653</v>
      </c>
      <c r="E69" s="480" t="s">
        <v>600</v>
      </c>
      <c r="F69" s="474">
        <v>575</v>
      </c>
      <c r="G69" s="522">
        <v>564</v>
      </c>
      <c r="H69" s="474">
        <v>584.5</v>
      </c>
      <c r="I69" s="519">
        <v>595</v>
      </c>
      <c r="J69" s="477" t="s">
        <v>3638</v>
      </c>
      <c r="K69" s="520">
        <f t="shared" ref="K69" si="64">H69-F69</f>
        <v>9.5</v>
      </c>
      <c r="L69" s="467">
        <f t="shared" ref="L69" si="65">(H69*N69)*0.035%</f>
        <v>245.49000000000004</v>
      </c>
      <c r="M69" s="482">
        <f t="shared" ref="M69" si="66">(K69*N69)-L69</f>
        <v>11154.51</v>
      </c>
      <c r="N69" s="477">
        <v>1200</v>
      </c>
      <c r="O69" s="478" t="s">
        <v>599</v>
      </c>
      <c r="P69" s="535">
        <v>43831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1">
        <v>6</v>
      </c>
      <c r="B70" s="518">
        <v>44197</v>
      </c>
      <c r="C70" s="481"/>
      <c r="D70" s="479" t="s">
        <v>3662</v>
      </c>
      <c r="E70" s="480" t="s">
        <v>600</v>
      </c>
      <c r="F70" s="474">
        <v>2397.5</v>
      </c>
      <c r="G70" s="522">
        <v>2345</v>
      </c>
      <c r="H70" s="474">
        <v>2423.5</v>
      </c>
      <c r="I70" s="519" t="s">
        <v>3663</v>
      </c>
      <c r="J70" s="477" t="s">
        <v>3669</v>
      </c>
      <c r="K70" s="520">
        <f t="shared" ref="K70:K72" si="67">H70-F70</f>
        <v>26</v>
      </c>
      <c r="L70" s="467">
        <f t="shared" ref="L70:L71" si="68">(H70*N70)*0.035%</f>
        <v>254.46750000000003</v>
      </c>
      <c r="M70" s="482">
        <f t="shared" ref="M70:M71" si="69">(K70*N70)-L70</f>
        <v>7545.5325000000003</v>
      </c>
      <c r="N70" s="477">
        <v>300</v>
      </c>
      <c r="O70" s="478" t="s">
        <v>599</v>
      </c>
      <c r="P70" s="469">
        <v>43834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1">
        <v>7</v>
      </c>
      <c r="B71" s="518">
        <v>44200</v>
      </c>
      <c r="C71" s="481"/>
      <c r="D71" s="479" t="s">
        <v>3671</v>
      </c>
      <c r="E71" s="480" t="s">
        <v>600</v>
      </c>
      <c r="F71" s="474">
        <v>466.5</v>
      </c>
      <c r="G71" s="522">
        <v>460</v>
      </c>
      <c r="H71" s="474">
        <v>470.5</v>
      </c>
      <c r="I71" s="519">
        <v>480</v>
      </c>
      <c r="J71" s="477" t="s">
        <v>3675</v>
      </c>
      <c r="K71" s="520">
        <f t="shared" ref="K71" si="70">H71-F71</f>
        <v>4</v>
      </c>
      <c r="L71" s="467">
        <f t="shared" si="68"/>
        <v>362.28500000000003</v>
      </c>
      <c r="M71" s="482">
        <f t="shared" si="69"/>
        <v>8437.7150000000001</v>
      </c>
      <c r="N71" s="477">
        <v>2200</v>
      </c>
      <c r="O71" s="478" t="s">
        <v>599</v>
      </c>
      <c r="P71" s="535">
        <v>43834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1">
        <v>8</v>
      </c>
      <c r="B72" s="518">
        <v>44200</v>
      </c>
      <c r="C72" s="481"/>
      <c r="D72" s="479" t="s">
        <v>3672</v>
      </c>
      <c r="E72" s="480" t="s">
        <v>600</v>
      </c>
      <c r="F72" s="474">
        <v>593.5</v>
      </c>
      <c r="G72" s="522">
        <v>583</v>
      </c>
      <c r="H72" s="474">
        <v>601.5</v>
      </c>
      <c r="I72" s="519">
        <v>615</v>
      </c>
      <c r="J72" s="477" t="s">
        <v>3638</v>
      </c>
      <c r="K72" s="520">
        <f t="shared" si="67"/>
        <v>8</v>
      </c>
      <c r="L72" s="467">
        <f t="shared" ref="L72" si="71">(H72*N72)*0.035%</f>
        <v>252.63000000000002</v>
      </c>
      <c r="M72" s="482">
        <f t="shared" ref="M72" si="72">(K72*N72)-L72</f>
        <v>9347.3700000000008</v>
      </c>
      <c r="N72" s="477">
        <v>1200</v>
      </c>
      <c r="O72" s="478" t="s">
        <v>599</v>
      </c>
      <c r="P72" s="535">
        <v>43834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1">
        <v>9</v>
      </c>
      <c r="B73" s="518">
        <v>44200</v>
      </c>
      <c r="C73" s="481"/>
      <c r="D73" s="479" t="s">
        <v>3673</v>
      </c>
      <c r="E73" s="480" t="s">
        <v>600</v>
      </c>
      <c r="F73" s="474">
        <v>904</v>
      </c>
      <c r="G73" s="522">
        <v>885</v>
      </c>
      <c r="H73" s="474">
        <v>917.5</v>
      </c>
      <c r="I73" s="519">
        <v>930</v>
      </c>
      <c r="J73" s="477" t="s">
        <v>3674</v>
      </c>
      <c r="K73" s="520">
        <f t="shared" ref="K73:K74" si="73">H73-F73</f>
        <v>13.5</v>
      </c>
      <c r="L73" s="467">
        <f t="shared" ref="L73:L74" si="74">(H73*N73)*0.035%</f>
        <v>240.84375000000003</v>
      </c>
      <c r="M73" s="482">
        <f t="shared" ref="M73:M74" si="75">(K73*N73)-L73</f>
        <v>9884.15625</v>
      </c>
      <c r="N73" s="477">
        <v>750</v>
      </c>
      <c r="O73" s="478" t="s">
        <v>599</v>
      </c>
      <c r="P73" s="535">
        <v>43834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3">
        <v>10</v>
      </c>
      <c r="B74" s="524">
        <v>44200</v>
      </c>
      <c r="C74" s="525"/>
      <c r="D74" s="526" t="s">
        <v>3676</v>
      </c>
      <c r="E74" s="527" t="s">
        <v>600</v>
      </c>
      <c r="F74" s="528">
        <v>544.5</v>
      </c>
      <c r="G74" s="528">
        <v>534</v>
      </c>
      <c r="H74" s="528">
        <v>534</v>
      </c>
      <c r="I74" s="529">
        <v>565</v>
      </c>
      <c r="J74" s="529" t="s">
        <v>3688</v>
      </c>
      <c r="K74" s="530">
        <f t="shared" si="73"/>
        <v>-10.5</v>
      </c>
      <c r="L74" s="531">
        <f t="shared" si="74"/>
        <v>224.28000000000003</v>
      </c>
      <c r="M74" s="532">
        <f t="shared" si="75"/>
        <v>-12824.28</v>
      </c>
      <c r="N74" s="529">
        <v>1200</v>
      </c>
      <c r="O74" s="533" t="s">
        <v>663</v>
      </c>
      <c r="P74" s="534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3">
        <v>11</v>
      </c>
      <c r="B75" s="524">
        <v>44201</v>
      </c>
      <c r="C75" s="525"/>
      <c r="D75" s="526" t="s">
        <v>3654</v>
      </c>
      <c r="E75" s="527" t="s">
        <v>3627</v>
      </c>
      <c r="F75" s="528">
        <v>14115</v>
      </c>
      <c r="G75" s="528">
        <v>14220</v>
      </c>
      <c r="H75" s="528">
        <v>14195</v>
      </c>
      <c r="I75" s="529">
        <v>13800</v>
      </c>
      <c r="J75" s="529" t="s">
        <v>3679</v>
      </c>
      <c r="K75" s="530">
        <f>F75-H75</f>
        <v>-80</v>
      </c>
      <c r="L75" s="531">
        <f t="shared" ref="L75:L77" si="76">(H75*N75)*0.035%</f>
        <v>372.61875000000003</v>
      </c>
      <c r="M75" s="532">
        <f t="shared" ref="M75:M77" si="77">(K75*N75)-L75</f>
        <v>-6372.6187499999996</v>
      </c>
      <c r="N75" s="529">
        <v>75</v>
      </c>
      <c r="O75" s="533" t="s">
        <v>663</v>
      </c>
      <c r="P75" s="543">
        <v>43835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1">
        <v>12</v>
      </c>
      <c r="B76" s="518">
        <v>44201</v>
      </c>
      <c r="C76" s="481"/>
      <c r="D76" s="479" t="s">
        <v>3671</v>
      </c>
      <c r="E76" s="480" t="s">
        <v>600</v>
      </c>
      <c r="F76" s="474">
        <v>464.5</v>
      </c>
      <c r="G76" s="522">
        <v>458</v>
      </c>
      <c r="H76" s="474">
        <v>468.5</v>
      </c>
      <c r="I76" s="519">
        <v>480</v>
      </c>
      <c r="J76" s="477" t="s">
        <v>3675</v>
      </c>
      <c r="K76" s="520">
        <f t="shared" ref="K76:K77" si="78">H76-F76</f>
        <v>4</v>
      </c>
      <c r="L76" s="467">
        <f t="shared" si="76"/>
        <v>360.74500000000006</v>
      </c>
      <c r="M76" s="482">
        <f t="shared" si="77"/>
        <v>8439.2549999999992</v>
      </c>
      <c r="N76" s="477">
        <v>2200</v>
      </c>
      <c r="O76" s="478" t="s">
        <v>599</v>
      </c>
      <c r="P76" s="535">
        <v>43835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1">
        <v>13</v>
      </c>
      <c r="B77" s="518">
        <v>44201</v>
      </c>
      <c r="C77" s="481"/>
      <c r="D77" s="479" t="s">
        <v>3673</v>
      </c>
      <c r="E77" s="480" t="s">
        <v>600</v>
      </c>
      <c r="F77" s="474">
        <v>906</v>
      </c>
      <c r="G77" s="522">
        <v>888</v>
      </c>
      <c r="H77" s="474">
        <v>916</v>
      </c>
      <c r="I77" s="519" t="s">
        <v>3681</v>
      </c>
      <c r="J77" s="477" t="s">
        <v>3642</v>
      </c>
      <c r="K77" s="520">
        <f t="shared" si="78"/>
        <v>10</v>
      </c>
      <c r="L77" s="467">
        <f t="shared" si="76"/>
        <v>240.45000000000005</v>
      </c>
      <c r="M77" s="482">
        <f t="shared" si="77"/>
        <v>7259.55</v>
      </c>
      <c r="N77" s="477">
        <v>750</v>
      </c>
      <c r="O77" s="478" t="s">
        <v>599</v>
      </c>
      <c r="P77" s="469">
        <v>43836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1">
        <v>14</v>
      </c>
      <c r="B78" s="518">
        <v>44201</v>
      </c>
      <c r="C78" s="481"/>
      <c r="D78" s="479" t="s">
        <v>3682</v>
      </c>
      <c r="E78" s="480" t="s">
        <v>600</v>
      </c>
      <c r="F78" s="474">
        <v>508.5</v>
      </c>
      <c r="G78" s="522">
        <v>500</v>
      </c>
      <c r="H78" s="474">
        <v>515.5</v>
      </c>
      <c r="I78" s="519">
        <v>525</v>
      </c>
      <c r="J78" s="477" t="s">
        <v>3668</v>
      </c>
      <c r="K78" s="520">
        <f t="shared" ref="K78:K79" si="79">H78-F78</f>
        <v>7</v>
      </c>
      <c r="L78" s="467">
        <f t="shared" ref="L78:L79" si="80">(H78*N78)*0.035%</f>
        <v>270.63750000000005</v>
      </c>
      <c r="M78" s="482">
        <f t="shared" ref="M78:M79" si="81">(K78*N78)-L78</f>
        <v>10229.362499999999</v>
      </c>
      <c r="N78" s="477">
        <v>1500</v>
      </c>
      <c r="O78" s="478" t="s">
        <v>599</v>
      </c>
      <c r="P78" s="469">
        <v>43836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3">
        <v>15</v>
      </c>
      <c r="B79" s="524">
        <v>44202</v>
      </c>
      <c r="C79" s="525"/>
      <c r="D79" s="526" t="s">
        <v>3656</v>
      </c>
      <c r="E79" s="527" t="s">
        <v>600</v>
      </c>
      <c r="F79" s="528">
        <v>753.5</v>
      </c>
      <c r="G79" s="528">
        <v>743</v>
      </c>
      <c r="H79" s="528">
        <v>741</v>
      </c>
      <c r="I79" s="529">
        <v>773</v>
      </c>
      <c r="J79" s="529" t="s">
        <v>3694</v>
      </c>
      <c r="K79" s="530">
        <f t="shared" si="79"/>
        <v>-12.5</v>
      </c>
      <c r="L79" s="531">
        <f t="shared" si="80"/>
        <v>259.35000000000002</v>
      </c>
      <c r="M79" s="532">
        <f t="shared" si="81"/>
        <v>-12759.35</v>
      </c>
      <c r="N79" s="529">
        <v>1000</v>
      </c>
      <c r="O79" s="533" t="s">
        <v>663</v>
      </c>
      <c r="P79" s="534">
        <v>43837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3">
        <v>16</v>
      </c>
      <c r="B80" s="524">
        <v>44202</v>
      </c>
      <c r="C80" s="525"/>
      <c r="D80" s="526" t="s">
        <v>3671</v>
      </c>
      <c r="E80" s="527" t="s">
        <v>600</v>
      </c>
      <c r="F80" s="528">
        <v>462.5</v>
      </c>
      <c r="G80" s="528">
        <v>456</v>
      </c>
      <c r="H80" s="528">
        <v>456</v>
      </c>
      <c r="I80" s="529">
        <v>475</v>
      </c>
      <c r="J80" s="529" t="s">
        <v>3689</v>
      </c>
      <c r="K80" s="530">
        <f t="shared" ref="K80:K81" si="82">H80-F80</f>
        <v>-6.5</v>
      </c>
      <c r="L80" s="531">
        <f t="shared" ref="L80:L82" si="83">(H80*N80)*0.035%</f>
        <v>351.12000000000006</v>
      </c>
      <c r="M80" s="532">
        <f t="shared" ref="M80:M82" si="84">(K80*N80)-L80</f>
        <v>-14651.12</v>
      </c>
      <c r="N80" s="529">
        <v>2200</v>
      </c>
      <c r="O80" s="533" t="s">
        <v>663</v>
      </c>
      <c r="P80" s="543">
        <v>43836</v>
      </c>
      <c r="Q80" s="387"/>
      <c r="R80" s="343" t="s">
        <v>3186</v>
      </c>
      <c r="S80" s="40"/>
      <c r="Y80" s="40"/>
      <c r="Z80" s="40"/>
    </row>
    <row r="81" spans="1:26" s="393" customFormat="1" ht="13.9" customHeight="1">
      <c r="A81" s="521">
        <v>17</v>
      </c>
      <c r="B81" s="518">
        <v>44202</v>
      </c>
      <c r="C81" s="481"/>
      <c r="D81" s="479" t="s">
        <v>3690</v>
      </c>
      <c r="E81" s="480" t="s">
        <v>600</v>
      </c>
      <c r="F81" s="474">
        <v>1600.5</v>
      </c>
      <c r="G81" s="522">
        <v>1583</v>
      </c>
      <c r="H81" s="474">
        <v>1613.5</v>
      </c>
      <c r="I81" s="519">
        <v>1640</v>
      </c>
      <c r="J81" s="477" t="s">
        <v>3695</v>
      </c>
      <c r="K81" s="520">
        <f t="shared" si="82"/>
        <v>13</v>
      </c>
      <c r="L81" s="467">
        <f t="shared" si="83"/>
        <v>395.30750000000006</v>
      </c>
      <c r="M81" s="482">
        <f t="shared" si="84"/>
        <v>8704.6924999999992</v>
      </c>
      <c r="N81" s="477">
        <v>700</v>
      </c>
      <c r="O81" s="478" t="s">
        <v>599</v>
      </c>
      <c r="P81" s="469">
        <v>43837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21">
        <v>18</v>
      </c>
      <c r="B82" s="518">
        <v>44203</v>
      </c>
      <c r="C82" s="481"/>
      <c r="D82" s="479" t="s">
        <v>3718</v>
      </c>
      <c r="E82" s="480" t="s">
        <v>3627</v>
      </c>
      <c r="F82" s="474">
        <v>14255</v>
      </c>
      <c r="G82" s="522">
        <v>14370</v>
      </c>
      <c r="H82" s="474">
        <v>14195</v>
      </c>
      <c r="I82" s="519">
        <v>14000</v>
      </c>
      <c r="J82" s="477" t="s">
        <v>3147</v>
      </c>
      <c r="K82" s="520">
        <f>F82-H82</f>
        <v>60</v>
      </c>
      <c r="L82" s="467">
        <f t="shared" si="83"/>
        <v>372.61875000000003</v>
      </c>
      <c r="M82" s="482">
        <f t="shared" si="84"/>
        <v>4127.3812500000004</v>
      </c>
      <c r="N82" s="477">
        <v>75</v>
      </c>
      <c r="O82" s="478" t="s">
        <v>599</v>
      </c>
      <c r="P82" s="535">
        <v>43837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19</v>
      </c>
      <c r="B83" s="518">
        <v>44203</v>
      </c>
      <c r="C83" s="481"/>
      <c r="D83" s="479" t="s">
        <v>3662</v>
      </c>
      <c r="E83" s="480" t="s">
        <v>600</v>
      </c>
      <c r="F83" s="474">
        <v>2381</v>
      </c>
      <c r="G83" s="522">
        <v>2345</v>
      </c>
      <c r="H83" s="474">
        <v>2404.5</v>
      </c>
      <c r="I83" s="519">
        <v>2450</v>
      </c>
      <c r="J83" s="477" t="s">
        <v>3705</v>
      </c>
      <c r="K83" s="520">
        <f t="shared" ref="K83" si="85">H83-F83</f>
        <v>23.5</v>
      </c>
      <c r="L83" s="467">
        <f t="shared" ref="L83" si="86">(H83*N83)*0.035%</f>
        <v>252.47250000000003</v>
      </c>
      <c r="M83" s="482">
        <f t="shared" ref="M83" si="87">(K83*N83)-L83</f>
        <v>6797.5275000000001</v>
      </c>
      <c r="N83" s="477">
        <v>300</v>
      </c>
      <c r="O83" s="478" t="s">
        <v>599</v>
      </c>
      <c r="P83" s="469">
        <v>43837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521">
        <v>20</v>
      </c>
      <c r="B84" s="518">
        <v>44204</v>
      </c>
      <c r="C84" s="481"/>
      <c r="D84" s="479" t="s">
        <v>3703</v>
      </c>
      <c r="E84" s="480" t="s">
        <v>600</v>
      </c>
      <c r="F84" s="474">
        <v>506.5</v>
      </c>
      <c r="G84" s="522">
        <v>497</v>
      </c>
      <c r="H84" s="474">
        <v>512</v>
      </c>
      <c r="I84" s="519">
        <v>525</v>
      </c>
      <c r="J84" s="477" t="s">
        <v>3704</v>
      </c>
      <c r="K84" s="520">
        <f t="shared" ref="K84" si="88">H84-F84</f>
        <v>5.5</v>
      </c>
      <c r="L84" s="467">
        <f t="shared" ref="L84:L86" si="89">(H84*N84)*0.035%</f>
        <v>268.8</v>
      </c>
      <c r="M84" s="482">
        <f t="shared" ref="M84:M86" si="90">(K84*N84)-L84</f>
        <v>7981.2</v>
      </c>
      <c r="N84" s="477">
        <v>1500</v>
      </c>
      <c r="O84" s="478" t="s">
        <v>599</v>
      </c>
      <c r="P84" s="535">
        <v>43838</v>
      </c>
      <c r="Q84" s="387"/>
      <c r="R84" s="343" t="s">
        <v>3186</v>
      </c>
      <c r="S84" s="40"/>
      <c r="Y84" s="40"/>
      <c r="Z84" s="40"/>
    </row>
    <row r="85" spans="1:26" s="393" customFormat="1" ht="13.9" customHeight="1">
      <c r="A85" s="523">
        <v>21</v>
      </c>
      <c r="B85" s="524">
        <v>44204</v>
      </c>
      <c r="C85" s="525"/>
      <c r="D85" s="526" t="s">
        <v>3654</v>
      </c>
      <c r="E85" s="527" t="s">
        <v>3627</v>
      </c>
      <c r="F85" s="528">
        <v>14315</v>
      </c>
      <c r="G85" s="528">
        <v>14410</v>
      </c>
      <c r="H85" s="528">
        <v>14425</v>
      </c>
      <c r="I85" s="529">
        <v>14050</v>
      </c>
      <c r="J85" s="529" t="s">
        <v>3717</v>
      </c>
      <c r="K85" s="530">
        <f>F85-H85</f>
        <v>-110</v>
      </c>
      <c r="L85" s="531">
        <f t="shared" si="89"/>
        <v>378.65625000000006</v>
      </c>
      <c r="M85" s="532">
        <f t="shared" si="90"/>
        <v>-8628.65625</v>
      </c>
      <c r="N85" s="529">
        <v>75</v>
      </c>
      <c r="O85" s="533" t="s">
        <v>663</v>
      </c>
      <c r="P85" s="534">
        <v>43841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3">
        <v>22</v>
      </c>
      <c r="B86" s="524">
        <v>44204</v>
      </c>
      <c r="C86" s="525"/>
      <c r="D86" s="526" t="s">
        <v>3672</v>
      </c>
      <c r="E86" s="527" t="s">
        <v>600</v>
      </c>
      <c r="F86" s="528">
        <v>636</v>
      </c>
      <c r="G86" s="528">
        <v>625</v>
      </c>
      <c r="H86" s="528">
        <v>625</v>
      </c>
      <c r="I86" s="529">
        <v>655</v>
      </c>
      <c r="J86" s="529" t="s">
        <v>3694</v>
      </c>
      <c r="K86" s="530">
        <f t="shared" ref="K86" si="91">H86-F86</f>
        <v>-11</v>
      </c>
      <c r="L86" s="531">
        <f t="shared" si="89"/>
        <v>262.50000000000006</v>
      </c>
      <c r="M86" s="532">
        <f t="shared" si="90"/>
        <v>-13462.5</v>
      </c>
      <c r="N86" s="529">
        <v>1200</v>
      </c>
      <c r="O86" s="533" t="s">
        <v>663</v>
      </c>
      <c r="P86" s="534">
        <v>43841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1">
        <v>23</v>
      </c>
      <c r="B87" s="518">
        <v>44207</v>
      </c>
      <c r="C87" s="481"/>
      <c r="D87" s="479" t="s">
        <v>3682</v>
      </c>
      <c r="E87" s="480" t="s">
        <v>600</v>
      </c>
      <c r="F87" s="474">
        <v>529.5</v>
      </c>
      <c r="G87" s="522">
        <v>521</v>
      </c>
      <c r="H87" s="474">
        <v>535.5</v>
      </c>
      <c r="I87" s="519">
        <v>545</v>
      </c>
      <c r="J87" s="477" t="s">
        <v>3709</v>
      </c>
      <c r="K87" s="520">
        <f t="shared" ref="K87" si="92">H87-F87</f>
        <v>6</v>
      </c>
      <c r="L87" s="467">
        <f t="shared" ref="L87" si="93">(H87*N87)*0.035%</f>
        <v>281.13750000000005</v>
      </c>
      <c r="M87" s="482">
        <f t="shared" ref="M87" si="94">(K87*N87)-L87</f>
        <v>8718.8624999999993</v>
      </c>
      <c r="N87" s="477">
        <v>1500</v>
      </c>
      <c r="O87" s="478" t="s">
        <v>599</v>
      </c>
      <c r="P87" s="535">
        <v>43841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21">
        <v>24</v>
      </c>
      <c r="B88" s="518">
        <v>44207</v>
      </c>
      <c r="C88" s="481"/>
      <c r="D88" s="479" t="s">
        <v>3673</v>
      </c>
      <c r="E88" s="480" t="s">
        <v>600</v>
      </c>
      <c r="F88" s="474">
        <v>937</v>
      </c>
      <c r="G88" s="522">
        <v>920</v>
      </c>
      <c r="H88" s="474">
        <v>947.5</v>
      </c>
      <c r="I88" s="519">
        <v>970</v>
      </c>
      <c r="J88" s="477" t="s">
        <v>3712</v>
      </c>
      <c r="K88" s="520">
        <f t="shared" ref="K88" si="95">H88-F88</f>
        <v>10.5</v>
      </c>
      <c r="L88" s="467">
        <f t="shared" ref="L88" si="96">(H88*N88)*0.035%</f>
        <v>248.71875000000003</v>
      </c>
      <c r="M88" s="482">
        <f t="shared" ref="M88" si="97">(K88*N88)-L88</f>
        <v>7626.28125</v>
      </c>
      <c r="N88" s="477">
        <v>750</v>
      </c>
      <c r="O88" s="478" t="s">
        <v>599</v>
      </c>
      <c r="P88" s="535">
        <v>43841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21">
        <v>25</v>
      </c>
      <c r="B89" s="518">
        <v>44207</v>
      </c>
      <c r="C89" s="481"/>
      <c r="D89" s="479" t="s">
        <v>3715</v>
      </c>
      <c r="E89" s="480" t="s">
        <v>600</v>
      </c>
      <c r="F89" s="474">
        <v>907</v>
      </c>
      <c r="G89" s="522">
        <v>895</v>
      </c>
      <c r="H89" s="474">
        <v>917</v>
      </c>
      <c r="I89" s="519" t="s">
        <v>3716</v>
      </c>
      <c r="J89" s="477" t="s">
        <v>3642</v>
      </c>
      <c r="K89" s="520">
        <f t="shared" ref="K89:K91" si="98">H89-F89</f>
        <v>10</v>
      </c>
      <c r="L89" s="467">
        <f t="shared" ref="L89:L91" si="99">(H89*N89)*0.035%</f>
        <v>320.95000000000005</v>
      </c>
      <c r="M89" s="482">
        <f t="shared" ref="M89:M91" si="100">(K89*N89)-L89</f>
        <v>9679.0499999999993</v>
      </c>
      <c r="N89" s="477">
        <v>1000</v>
      </c>
      <c r="O89" s="478" t="s">
        <v>599</v>
      </c>
      <c r="P89" s="535">
        <v>43841</v>
      </c>
      <c r="Q89" s="387"/>
      <c r="R89" s="343" t="s">
        <v>3186</v>
      </c>
      <c r="S89" s="40"/>
      <c r="Y89" s="40"/>
      <c r="Z89" s="40"/>
    </row>
    <row r="90" spans="1:26" s="393" customFormat="1" ht="13.9" customHeight="1">
      <c r="A90" s="521">
        <v>26</v>
      </c>
      <c r="B90" s="518">
        <v>44207</v>
      </c>
      <c r="C90" s="481"/>
      <c r="D90" s="479" t="s">
        <v>3673</v>
      </c>
      <c r="E90" s="480" t="s">
        <v>600</v>
      </c>
      <c r="F90" s="474">
        <v>937</v>
      </c>
      <c r="G90" s="522">
        <v>920</v>
      </c>
      <c r="H90" s="474">
        <v>948.5</v>
      </c>
      <c r="I90" s="519">
        <v>970</v>
      </c>
      <c r="J90" s="477" t="s">
        <v>3667</v>
      </c>
      <c r="K90" s="520">
        <f t="shared" si="98"/>
        <v>11.5</v>
      </c>
      <c r="L90" s="467">
        <f t="shared" si="99"/>
        <v>248.98125000000005</v>
      </c>
      <c r="M90" s="482">
        <f t="shared" si="100"/>
        <v>8376.0187499999993</v>
      </c>
      <c r="N90" s="477">
        <v>750</v>
      </c>
      <c r="O90" s="478" t="s">
        <v>599</v>
      </c>
      <c r="P90" s="469">
        <v>43843</v>
      </c>
      <c r="Q90" s="387"/>
      <c r="R90" s="343" t="s">
        <v>602</v>
      </c>
      <c r="S90" s="40"/>
      <c r="Y90" s="40"/>
      <c r="Z90" s="40"/>
    </row>
    <row r="91" spans="1:26" s="393" customFormat="1" ht="13.9" customHeight="1">
      <c r="A91" s="523">
        <v>27</v>
      </c>
      <c r="B91" s="524">
        <v>44207</v>
      </c>
      <c r="C91" s="525"/>
      <c r="D91" s="526" t="s">
        <v>3682</v>
      </c>
      <c r="E91" s="527" t="s">
        <v>600</v>
      </c>
      <c r="F91" s="528">
        <v>526.5</v>
      </c>
      <c r="G91" s="528">
        <v>518</v>
      </c>
      <c r="H91" s="528">
        <v>518</v>
      </c>
      <c r="I91" s="529">
        <v>544</v>
      </c>
      <c r="J91" s="529" t="s">
        <v>3736</v>
      </c>
      <c r="K91" s="530">
        <f t="shared" si="98"/>
        <v>-8.5</v>
      </c>
      <c r="L91" s="531">
        <f t="shared" si="99"/>
        <v>271.95000000000005</v>
      </c>
      <c r="M91" s="532">
        <f t="shared" si="100"/>
        <v>-13021.95</v>
      </c>
      <c r="N91" s="529">
        <v>1500</v>
      </c>
      <c r="O91" s="533" t="s">
        <v>663</v>
      </c>
      <c r="P91" s="534">
        <v>43843</v>
      </c>
      <c r="Q91" s="387"/>
      <c r="R91" s="343" t="s">
        <v>3186</v>
      </c>
      <c r="S91" s="40"/>
      <c r="Y91" s="40"/>
      <c r="Z91" s="40"/>
    </row>
    <row r="92" spans="1:26" s="393" customFormat="1" ht="13.9" customHeight="1">
      <c r="A92" s="521">
        <v>28</v>
      </c>
      <c r="B92" s="518">
        <v>44208</v>
      </c>
      <c r="C92" s="481"/>
      <c r="D92" s="479" t="s">
        <v>3732</v>
      </c>
      <c r="E92" s="480" t="s">
        <v>600</v>
      </c>
      <c r="F92" s="474">
        <v>294</v>
      </c>
      <c r="G92" s="522">
        <v>289</v>
      </c>
      <c r="H92" s="474">
        <v>297.5</v>
      </c>
      <c r="I92" s="519">
        <v>304</v>
      </c>
      <c r="J92" s="477" t="s">
        <v>3735</v>
      </c>
      <c r="K92" s="520">
        <f t="shared" ref="K92" si="101">H92-F92</f>
        <v>3.5</v>
      </c>
      <c r="L92" s="467">
        <f t="shared" ref="L92" si="102">(H92*N92)*0.035%</f>
        <v>312.37500000000006</v>
      </c>
      <c r="M92" s="482">
        <f t="shared" ref="M92" si="103">(K92*N92)-L92</f>
        <v>10187.625</v>
      </c>
      <c r="N92" s="477">
        <v>3000</v>
      </c>
      <c r="O92" s="478" t="s">
        <v>599</v>
      </c>
      <c r="P92" s="469">
        <v>43843</v>
      </c>
      <c r="Q92" s="387"/>
      <c r="R92" s="343" t="s">
        <v>602</v>
      </c>
      <c r="S92" s="40"/>
      <c r="Y92" s="40"/>
      <c r="Z92" s="40"/>
    </row>
    <row r="93" spans="1:26" s="393" customFormat="1" ht="13.9" customHeight="1">
      <c r="A93" s="521">
        <v>29</v>
      </c>
      <c r="B93" s="518">
        <v>44209</v>
      </c>
      <c r="C93" s="481"/>
      <c r="D93" s="479" t="s">
        <v>3662</v>
      </c>
      <c r="E93" s="480" t="s">
        <v>600</v>
      </c>
      <c r="F93" s="474">
        <v>2376.5</v>
      </c>
      <c r="G93" s="522">
        <v>2335</v>
      </c>
      <c r="H93" s="474">
        <v>2403</v>
      </c>
      <c r="I93" s="519" t="s">
        <v>3748</v>
      </c>
      <c r="J93" s="477" t="s">
        <v>3755</v>
      </c>
      <c r="K93" s="520">
        <f t="shared" ref="K93" si="104">H93-F93</f>
        <v>26.5</v>
      </c>
      <c r="L93" s="467">
        <f t="shared" ref="L93:L94" si="105">(H93*N93)*0.035%</f>
        <v>252.31500000000003</v>
      </c>
      <c r="M93" s="482">
        <f t="shared" ref="M93:M94" si="106">(K93*N93)-L93</f>
        <v>7697.6850000000004</v>
      </c>
      <c r="N93" s="477">
        <v>300</v>
      </c>
      <c r="O93" s="478" t="s">
        <v>599</v>
      </c>
      <c r="P93" s="469">
        <v>43844</v>
      </c>
      <c r="Q93" s="387"/>
      <c r="R93" s="343" t="s">
        <v>3186</v>
      </c>
      <c r="S93" s="40"/>
      <c r="Y93" s="40"/>
      <c r="Z93" s="40"/>
    </row>
    <row r="94" spans="1:26" s="393" customFormat="1" ht="13.9" customHeight="1">
      <c r="A94" s="521">
        <v>30</v>
      </c>
      <c r="B94" s="518">
        <v>44210</v>
      </c>
      <c r="C94" s="481"/>
      <c r="D94" s="479" t="s">
        <v>3654</v>
      </c>
      <c r="E94" s="480" t="s">
        <v>3627</v>
      </c>
      <c r="F94" s="474">
        <v>14600</v>
      </c>
      <c r="G94" s="522">
        <v>14720</v>
      </c>
      <c r="H94" s="474">
        <v>14557.5</v>
      </c>
      <c r="I94" s="519">
        <v>14350</v>
      </c>
      <c r="J94" s="477" t="s">
        <v>3147</v>
      </c>
      <c r="K94" s="520">
        <f>F94-H94</f>
        <v>42.5</v>
      </c>
      <c r="L94" s="467">
        <f t="shared" si="105"/>
        <v>382.13437500000003</v>
      </c>
      <c r="M94" s="482">
        <f t="shared" si="106"/>
        <v>2805.3656249999999</v>
      </c>
      <c r="N94" s="477">
        <v>75</v>
      </c>
      <c r="O94" s="478" t="s">
        <v>599</v>
      </c>
      <c r="P94" s="469">
        <v>43845</v>
      </c>
      <c r="Q94" s="387"/>
      <c r="R94" s="343" t="s">
        <v>602</v>
      </c>
      <c r="S94" s="40"/>
      <c r="Y94" s="40"/>
      <c r="Z94" s="40"/>
    </row>
    <row r="95" spans="1:26" s="393" customFormat="1" ht="13.9" customHeight="1">
      <c r="A95" s="521">
        <v>31</v>
      </c>
      <c r="B95" s="518">
        <v>44210</v>
      </c>
      <c r="C95" s="481"/>
      <c r="D95" s="479" t="s">
        <v>3758</v>
      </c>
      <c r="E95" s="480" t="s">
        <v>600</v>
      </c>
      <c r="F95" s="474">
        <v>332.5</v>
      </c>
      <c r="G95" s="522">
        <v>328</v>
      </c>
      <c r="H95" s="474">
        <v>336</v>
      </c>
      <c r="I95" s="519">
        <v>343</v>
      </c>
      <c r="J95" s="477" t="s">
        <v>3735</v>
      </c>
      <c r="K95" s="520">
        <f t="shared" ref="K95:K96" si="107">H95-F95</f>
        <v>3.5</v>
      </c>
      <c r="L95" s="467">
        <f t="shared" ref="L95:L96" si="108">(H95*N95)*0.035%</f>
        <v>352.80000000000007</v>
      </c>
      <c r="M95" s="482">
        <f t="shared" ref="M95:M96" si="109">(K95*N95)-L95</f>
        <v>10147.200000000001</v>
      </c>
      <c r="N95" s="477">
        <v>3000</v>
      </c>
      <c r="O95" s="478" t="s">
        <v>599</v>
      </c>
      <c r="P95" s="469">
        <v>43845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23">
        <v>32</v>
      </c>
      <c r="B96" s="524">
        <v>44210</v>
      </c>
      <c r="C96" s="525"/>
      <c r="D96" s="526" t="s">
        <v>3673</v>
      </c>
      <c r="E96" s="527" t="s">
        <v>600</v>
      </c>
      <c r="F96" s="528">
        <v>928</v>
      </c>
      <c r="G96" s="528">
        <v>909</v>
      </c>
      <c r="H96" s="528">
        <v>909</v>
      </c>
      <c r="I96" s="529">
        <v>960</v>
      </c>
      <c r="J96" s="529" t="s">
        <v>3766</v>
      </c>
      <c r="K96" s="530">
        <f t="shared" si="107"/>
        <v>-19</v>
      </c>
      <c r="L96" s="531">
        <f t="shared" si="108"/>
        <v>238.61250000000004</v>
      </c>
      <c r="M96" s="532">
        <f t="shared" si="109"/>
        <v>-14488.612499999999</v>
      </c>
      <c r="N96" s="529">
        <v>750</v>
      </c>
      <c r="O96" s="533" t="s">
        <v>663</v>
      </c>
      <c r="P96" s="534">
        <v>43845</v>
      </c>
      <c r="Q96" s="387"/>
      <c r="R96" s="343" t="s">
        <v>602</v>
      </c>
      <c r="S96" s="40"/>
      <c r="Y96" s="40"/>
      <c r="Z96" s="40"/>
    </row>
    <row r="97" spans="1:34" s="393" customFormat="1" ht="13.9" customHeight="1">
      <c r="A97" s="523">
        <v>33</v>
      </c>
      <c r="B97" s="524">
        <v>44211</v>
      </c>
      <c r="C97" s="525"/>
      <c r="D97" s="526" t="s">
        <v>3767</v>
      </c>
      <c r="E97" s="527" t="s">
        <v>600</v>
      </c>
      <c r="F97" s="528">
        <v>501.5</v>
      </c>
      <c r="G97" s="528">
        <v>495</v>
      </c>
      <c r="H97" s="528">
        <v>496.25</v>
      </c>
      <c r="I97" s="529">
        <v>512</v>
      </c>
      <c r="J97" s="529" t="s">
        <v>3768</v>
      </c>
      <c r="K97" s="530">
        <f t="shared" ref="K97:K98" si="110">H97-F97</f>
        <v>-5.25</v>
      </c>
      <c r="L97" s="531">
        <f t="shared" ref="L97:L98" si="111">(H97*N97)*0.035%</f>
        <v>382.11250000000007</v>
      </c>
      <c r="M97" s="532">
        <f t="shared" ref="M97:M98" si="112">(K97*N97)-L97</f>
        <v>-11932.112499999999</v>
      </c>
      <c r="N97" s="529">
        <v>2200</v>
      </c>
      <c r="O97" s="533" t="s">
        <v>663</v>
      </c>
      <c r="P97" s="534">
        <v>43845</v>
      </c>
      <c r="Q97" s="387"/>
      <c r="R97" s="343" t="s">
        <v>602</v>
      </c>
      <c r="S97" s="40"/>
      <c r="Y97" s="40"/>
      <c r="Z97" s="40"/>
    </row>
    <row r="98" spans="1:34" s="393" customFormat="1" ht="13.9" customHeight="1">
      <c r="A98" s="559">
        <v>34</v>
      </c>
      <c r="B98" s="560">
        <v>44211</v>
      </c>
      <c r="C98" s="561"/>
      <c r="D98" s="562" t="s">
        <v>3769</v>
      </c>
      <c r="E98" s="563" t="s">
        <v>600</v>
      </c>
      <c r="F98" s="564">
        <v>1466.5</v>
      </c>
      <c r="G98" s="565">
        <v>1447</v>
      </c>
      <c r="H98" s="564">
        <v>1468</v>
      </c>
      <c r="I98" s="566">
        <v>1510</v>
      </c>
      <c r="J98" s="567" t="s">
        <v>3770</v>
      </c>
      <c r="K98" s="568">
        <f t="shared" si="110"/>
        <v>1.5</v>
      </c>
      <c r="L98" s="569">
        <f t="shared" si="111"/>
        <v>282.59000000000003</v>
      </c>
      <c r="M98" s="570">
        <f t="shared" si="112"/>
        <v>542.41</v>
      </c>
      <c r="N98" s="567">
        <v>550</v>
      </c>
      <c r="O98" s="571" t="s">
        <v>708</v>
      </c>
      <c r="P98" s="572">
        <v>43845</v>
      </c>
      <c r="Q98" s="387"/>
      <c r="R98" s="343" t="s">
        <v>602</v>
      </c>
      <c r="S98" s="40"/>
      <c r="Y98" s="40"/>
      <c r="Z98" s="40"/>
    </row>
    <row r="99" spans="1:34" s="393" customFormat="1" ht="13.9" customHeight="1">
      <c r="A99" s="523">
        <v>35</v>
      </c>
      <c r="B99" s="524">
        <v>44211</v>
      </c>
      <c r="C99" s="525"/>
      <c r="D99" s="526" t="s">
        <v>3715</v>
      </c>
      <c r="E99" s="527" t="s">
        <v>600</v>
      </c>
      <c r="F99" s="528">
        <v>916</v>
      </c>
      <c r="G99" s="528">
        <v>904</v>
      </c>
      <c r="H99" s="528">
        <v>903</v>
      </c>
      <c r="I99" s="529">
        <v>935</v>
      </c>
      <c r="J99" s="529" t="s">
        <v>3773</v>
      </c>
      <c r="K99" s="530">
        <f t="shared" ref="K99:K100" si="113">H99-F99</f>
        <v>-13</v>
      </c>
      <c r="L99" s="531">
        <f t="shared" ref="L99:L100" si="114">(H99*N99)*0.035%</f>
        <v>316.05000000000007</v>
      </c>
      <c r="M99" s="532">
        <f t="shared" ref="M99:M100" si="115">(K99*N99)-L99</f>
        <v>-13316.05</v>
      </c>
      <c r="N99" s="529">
        <v>1000</v>
      </c>
      <c r="O99" s="533" t="s">
        <v>663</v>
      </c>
      <c r="P99" s="534">
        <v>43845</v>
      </c>
      <c r="Q99" s="387"/>
      <c r="R99" s="343" t="s">
        <v>3186</v>
      </c>
      <c r="S99" s="40"/>
      <c r="Y99" s="40"/>
      <c r="Z99" s="40"/>
    </row>
    <row r="100" spans="1:34" s="393" customFormat="1" ht="13.9" customHeight="1">
      <c r="A100" s="521">
        <v>36</v>
      </c>
      <c r="B100" s="518">
        <v>44211</v>
      </c>
      <c r="C100" s="481"/>
      <c r="D100" s="479" t="s">
        <v>3758</v>
      </c>
      <c r="E100" s="480" t="s">
        <v>600</v>
      </c>
      <c r="F100" s="474">
        <v>331.5</v>
      </c>
      <c r="G100" s="522">
        <v>326.5</v>
      </c>
      <c r="H100" s="474">
        <v>336</v>
      </c>
      <c r="I100" s="519">
        <v>343</v>
      </c>
      <c r="J100" s="477" t="s">
        <v>3780</v>
      </c>
      <c r="K100" s="520">
        <f t="shared" si="113"/>
        <v>4.5</v>
      </c>
      <c r="L100" s="467">
        <f t="shared" si="114"/>
        <v>352.80000000000007</v>
      </c>
      <c r="M100" s="482">
        <f t="shared" si="115"/>
        <v>13147.2</v>
      </c>
      <c r="N100" s="477">
        <v>3000</v>
      </c>
      <c r="O100" s="478" t="s">
        <v>599</v>
      </c>
      <c r="P100" s="469">
        <v>44214</v>
      </c>
      <c r="Q100" s="387"/>
      <c r="R100" s="343" t="s">
        <v>3186</v>
      </c>
      <c r="S100" s="40"/>
      <c r="Y100" s="40"/>
      <c r="Z100" s="40"/>
    </row>
    <row r="101" spans="1:34" s="393" customFormat="1" ht="13.9" customHeight="1">
      <c r="A101" s="506">
        <v>37</v>
      </c>
      <c r="B101" s="507">
        <v>44214</v>
      </c>
      <c r="C101" s="444"/>
      <c r="D101" s="437" t="s">
        <v>3662</v>
      </c>
      <c r="E101" s="438" t="s">
        <v>600</v>
      </c>
      <c r="F101" s="412" t="s">
        <v>3785</v>
      </c>
      <c r="G101" s="412">
        <v>2325</v>
      </c>
      <c r="H101" s="412"/>
      <c r="I101" s="376">
        <v>2440</v>
      </c>
      <c r="J101" s="508" t="s">
        <v>601</v>
      </c>
      <c r="K101" s="512"/>
      <c r="L101" s="513"/>
      <c r="M101" s="509"/>
      <c r="N101" s="508"/>
      <c r="O101" s="510"/>
      <c r="P101" s="511"/>
      <c r="Q101" s="387"/>
      <c r="R101" s="343" t="s">
        <v>3186</v>
      </c>
      <c r="S101" s="40"/>
      <c r="Y101" s="40"/>
      <c r="Z101" s="40"/>
    </row>
    <row r="102" spans="1:34" s="393" customFormat="1" ht="13.9" customHeight="1">
      <c r="A102" s="523">
        <v>38</v>
      </c>
      <c r="B102" s="524">
        <v>44215</v>
      </c>
      <c r="C102" s="525"/>
      <c r="D102" s="526" t="s">
        <v>3654</v>
      </c>
      <c r="E102" s="527" t="s">
        <v>3627</v>
      </c>
      <c r="F102" s="528">
        <v>14405</v>
      </c>
      <c r="G102" s="528">
        <v>14530</v>
      </c>
      <c r="H102" s="528">
        <v>14525</v>
      </c>
      <c r="I102" s="529">
        <v>14200</v>
      </c>
      <c r="J102" s="529" t="s">
        <v>3804</v>
      </c>
      <c r="K102" s="530">
        <f>F102-H102</f>
        <v>-120</v>
      </c>
      <c r="L102" s="531">
        <f t="shared" ref="L102" si="116">(H102*N102)*0.035%</f>
        <v>381.28125000000006</v>
      </c>
      <c r="M102" s="532">
        <f t="shared" ref="M102" si="117">(K102*N102)-L102</f>
        <v>-9381.28125</v>
      </c>
      <c r="N102" s="529">
        <v>75</v>
      </c>
      <c r="O102" s="533" t="s">
        <v>663</v>
      </c>
      <c r="P102" s="534">
        <v>43849</v>
      </c>
      <c r="Q102" s="387"/>
      <c r="R102" s="343" t="s">
        <v>602</v>
      </c>
      <c r="S102" s="40"/>
      <c r="Y102" s="40"/>
      <c r="Z102" s="40"/>
    </row>
    <row r="103" spans="1:34" s="393" customFormat="1" ht="13.9" customHeight="1">
      <c r="A103" s="506">
        <v>39</v>
      </c>
      <c r="B103" s="443">
        <v>44215</v>
      </c>
      <c r="C103" s="444"/>
      <c r="D103" s="437" t="s">
        <v>3805</v>
      </c>
      <c r="E103" s="438" t="s">
        <v>600</v>
      </c>
      <c r="F103" s="412" t="s">
        <v>3806</v>
      </c>
      <c r="G103" s="412">
        <v>685</v>
      </c>
      <c r="H103" s="412"/>
      <c r="I103" s="376">
        <v>720</v>
      </c>
      <c r="J103" s="508" t="s">
        <v>601</v>
      </c>
      <c r="K103" s="512"/>
      <c r="L103" s="513"/>
      <c r="M103" s="509"/>
      <c r="N103" s="508"/>
      <c r="O103" s="510"/>
      <c r="P103" s="511"/>
      <c r="Q103" s="387"/>
      <c r="R103" s="343" t="s">
        <v>3186</v>
      </c>
      <c r="S103" s="40"/>
      <c r="Y103" s="40"/>
      <c r="Z103" s="40"/>
    </row>
    <row r="104" spans="1:34" s="393" customFormat="1" ht="13.9" customHeight="1">
      <c r="A104" s="506">
        <v>40</v>
      </c>
      <c r="B104" s="443">
        <v>44215</v>
      </c>
      <c r="C104" s="444"/>
      <c r="D104" s="437" t="s">
        <v>3807</v>
      </c>
      <c r="E104" s="438" t="s">
        <v>600</v>
      </c>
      <c r="F104" s="412" t="s">
        <v>3808</v>
      </c>
      <c r="G104" s="412">
        <v>2600</v>
      </c>
      <c r="H104" s="412"/>
      <c r="I104" s="376">
        <v>2750</v>
      </c>
      <c r="J104" s="508" t="s">
        <v>601</v>
      </c>
      <c r="K104" s="512"/>
      <c r="L104" s="513"/>
      <c r="M104" s="509"/>
      <c r="N104" s="508"/>
      <c r="O104" s="510"/>
      <c r="P104" s="511"/>
      <c r="Q104" s="387"/>
      <c r="R104" s="343" t="s">
        <v>602</v>
      </c>
      <c r="S104" s="40"/>
      <c r="Y104" s="40"/>
      <c r="Z104" s="40"/>
    </row>
    <row r="105" spans="1:34" s="393" customFormat="1" ht="13.9" customHeight="1">
      <c r="A105" s="506"/>
      <c r="B105" s="443"/>
      <c r="C105" s="444"/>
      <c r="D105" s="437"/>
      <c r="E105" s="438"/>
      <c r="F105" s="412"/>
      <c r="G105" s="412"/>
      <c r="H105" s="412"/>
      <c r="I105" s="376"/>
      <c r="J105" s="508"/>
      <c r="K105" s="512"/>
      <c r="L105" s="513"/>
      <c r="M105" s="509"/>
      <c r="N105" s="508"/>
      <c r="O105" s="510"/>
      <c r="P105" s="511"/>
      <c r="Q105" s="387"/>
      <c r="R105" s="343"/>
      <c r="S105" s="40"/>
      <c r="Y105" s="40"/>
      <c r="Z105" s="40"/>
    </row>
    <row r="106" spans="1:34" s="393" customFormat="1" ht="13.9" customHeight="1">
      <c r="A106" s="506"/>
      <c r="B106" s="443"/>
      <c r="C106" s="444"/>
      <c r="D106" s="437"/>
      <c r="E106" s="438"/>
      <c r="F106" s="412"/>
      <c r="G106" s="412"/>
      <c r="H106" s="412"/>
      <c r="I106" s="376"/>
      <c r="J106" s="508"/>
      <c r="K106" s="512"/>
      <c r="L106" s="513"/>
      <c r="M106" s="509"/>
      <c r="N106" s="508"/>
      <c r="O106" s="510"/>
      <c r="P106" s="511"/>
      <c r="Q106" s="387"/>
      <c r="R106" s="343"/>
      <c r="S106" s="40"/>
      <c r="Y106" s="40"/>
      <c r="Z106" s="40"/>
    </row>
    <row r="107" spans="1:34" s="393" customFormat="1" ht="13.9" customHeight="1">
      <c r="A107" s="506"/>
      <c r="B107" s="443"/>
      <c r="C107" s="444"/>
      <c r="D107" s="437"/>
      <c r="E107" s="438"/>
      <c r="F107" s="412"/>
      <c r="G107" s="412"/>
      <c r="H107" s="412"/>
      <c r="I107" s="376"/>
      <c r="J107" s="508"/>
      <c r="K107" s="512"/>
      <c r="L107" s="513"/>
      <c r="M107" s="509"/>
      <c r="N107" s="508"/>
      <c r="O107" s="510"/>
      <c r="P107" s="511"/>
      <c r="Q107" s="387"/>
      <c r="R107" s="343"/>
      <c r="S107" s="40"/>
      <c r="Y107" s="40"/>
      <c r="Z107" s="40"/>
    </row>
    <row r="108" spans="1:34" s="393" customFormat="1" ht="13.9" customHeight="1">
      <c r="A108" s="445"/>
      <c r="B108" s="443"/>
      <c r="C108" s="444"/>
      <c r="D108" s="437"/>
      <c r="E108" s="438"/>
      <c r="F108" s="412"/>
      <c r="G108" s="412"/>
      <c r="H108" s="412"/>
      <c r="I108" s="376"/>
      <c r="J108" s="376"/>
      <c r="K108" s="376"/>
      <c r="L108" s="376"/>
      <c r="M108" s="376"/>
      <c r="N108" s="376"/>
      <c r="O108" s="376"/>
      <c r="P108" s="376"/>
      <c r="Q108" s="387"/>
      <c r="R108" s="343"/>
      <c r="S108" s="40"/>
      <c r="Y108" s="40"/>
      <c r="Z108" s="40"/>
    </row>
    <row r="109" spans="1:34" s="393" customFormat="1" ht="13.9" customHeight="1">
      <c r="A109" s="455"/>
      <c r="B109" s="449"/>
      <c r="C109" s="456"/>
      <c r="D109" s="457"/>
      <c r="E109" s="377"/>
      <c r="F109" s="424"/>
      <c r="G109" s="424"/>
      <c r="H109" s="424"/>
      <c r="I109" s="420"/>
      <c r="J109" s="420"/>
      <c r="K109" s="420"/>
      <c r="L109" s="420"/>
      <c r="M109" s="420"/>
      <c r="N109" s="420"/>
      <c r="O109" s="420"/>
      <c r="P109" s="420"/>
      <c r="Q109" s="387"/>
      <c r="R109" s="343"/>
      <c r="S109" s="40"/>
      <c r="Y109" s="40"/>
      <c r="Z109" s="40"/>
    </row>
    <row r="110" spans="1:34" s="6" customFormat="1">
      <c r="A110" s="44"/>
      <c r="B110" s="45"/>
      <c r="C110" s="46"/>
      <c r="D110" s="47"/>
      <c r="E110" s="48"/>
      <c r="F110" s="49"/>
      <c r="G110" s="49"/>
      <c r="H110" s="49"/>
      <c r="I110" s="49"/>
      <c r="J110" s="17"/>
      <c r="K110" s="91"/>
      <c r="L110" s="91"/>
      <c r="M110" s="17"/>
      <c r="N110" s="16"/>
      <c r="O110" s="92"/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5">
      <c r="A111" s="50" t="s">
        <v>616</v>
      </c>
      <c r="B111" s="50"/>
      <c r="C111" s="50"/>
      <c r="D111" s="50"/>
      <c r="E111" s="51"/>
      <c r="F111" s="49"/>
      <c r="G111" s="49"/>
      <c r="H111" s="49"/>
      <c r="I111" s="49"/>
      <c r="J111" s="53"/>
      <c r="K111" s="12"/>
      <c r="L111" s="12"/>
      <c r="M111" s="12"/>
      <c r="N111" s="11"/>
      <c r="O111" s="53"/>
      <c r="P111" s="5"/>
      <c r="Q111" s="4"/>
      <c r="R111" s="17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38.25">
      <c r="A112" s="21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52" t="s">
        <v>609</v>
      </c>
      <c r="H112" s="21" t="s">
        <v>592</v>
      </c>
      <c r="I112" s="21" t="s">
        <v>593</v>
      </c>
      <c r="J112" s="20" t="s">
        <v>594</v>
      </c>
      <c r="K112" s="20" t="s">
        <v>617</v>
      </c>
      <c r="L112" s="63" t="s">
        <v>3630</v>
      </c>
      <c r="M112" s="77" t="s">
        <v>611</v>
      </c>
      <c r="N112" s="21" t="s">
        <v>612</v>
      </c>
      <c r="O112" s="21" t="s">
        <v>597</v>
      </c>
      <c r="P112" s="22" t="s">
        <v>598</v>
      </c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40" customFormat="1" ht="14.25">
      <c r="A113" s="521">
        <v>1</v>
      </c>
      <c r="B113" s="471">
        <v>44201</v>
      </c>
      <c r="C113" s="481"/>
      <c r="D113" s="479" t="s">
        <v>3684</v>
      </c>
      <c r="E113" s="480" t="s">
        <v>600</v>
      </c>
      <c r="F113" s="474">
        <v>74</v>
      </c>
      <c r="G113" s="474">
        <v>30</v>
      </c>
      <c r="H113" s="474">
        <v>89</v>
      </c>
      <c r="I113" s="477">
        <v>140</v>
      </c>
      <c r="J113" s="477" t="s">
        <v>3685</v>
      </c>
      <c r="K113" s="477">
        <f t="shared" ref="K113:K122" si="118">H113-F113</f>
        <v>15</v>
      </c>
      <c r="L113" s="545">
        <v>100</v>
      </c>
      <c r="M113" s="477">
        <f t="shared" ref="M113:M122" si="119">(K113*N113)-L113</f>
        <v>1025</v>
      </c>
      <c r="N113" s="477">
        <v>75</v>
      </c>
      <c r="O113" s="478" t="s">
        <v>599</v>
      </c>
      <c r="P113" s="535">
        <v>43835</v>
      </c>
      <c r="Q113" s="387"/>
      <c r="R113" s="343" t="s">
        <v>3186</v>
      </c>
      <c r="Z113" s="393"/>
      <c r="AA113" s="393"/>
      <c r="AB113" s="393"/>
      <c r="AC113" s="393"/>
      <c r="AD113" s="393"/>
      <c r="AE113" s="393"/>
      <c r="AF113" s="393"/>
      <c r="AG113" s="393"/>
      <c r="AH113" s="393"/>
    </row>
    <row r="114" spans="1:34" s="40" customFormat="1" ht="14.25">
      <c r="A114" s="523">
        <v>2</v>
      </c>
      <c r="B114" s="524">
        <v>44201</v>
      </c>
      <c r="C114" s="525"/>
      <c r="D114" s="526" t="s">
        <v>3684</v>
      </c>
      <c r="E114" s="527" t="s">
        <v>600</v>
      </c>
      <c r="F114" s="528">
        <v>61</v>
      </c>
      <c r="G114" s="528">
        <v>30</v>
      </c>
      <c r="H114" s="528">
        <v>30</v>
      </c>
      <c r="I114" s="529">
        <v>120</v>
      </c>
      <c r="J114" s="529" t="s">
        <v>3687</v>
      </c>
      <c r="K114" s="529">
        <f t="shared" si="118"/>
        <v>-31</v>
      </c>
      <c r="L114" s="546">
        <v>100</v>
      </c>
      <c r="M114" s="532">
        <f t="shared" si="119"/>
        <v>-2425</v>
      </c>
      <c r="N114" s="529">
        <v>75</v>
      </c>
      <c r="O114" s="533" t="s">
        <v>663</v>
      </c>
      <c r="P114" s="534">
        <v>43836</v>
      </c>
      <c r="Q114" s="387"/>
      <c r="R114" s="343" t="s">
        <v>3186</v>
      </c>
      <c r="Z114" s="393"/>
      <c r="AA114" s="393"/>
      <c r="AB114" s="393"/>
      <c r="AC114" s="393"/>
      <c r="AD114" s="393"/>
      <c r="AE114" s="393"/>
      <c r="AF114" s="393"/>
      <c r="AG114" s="393"/>
      <c r="AH114" s="393"/>
    </row>
    <row r="115" spans="1:34" s="40" customFormat="1" ht="14.25">
      <c r="A115" s="521">
        <v>3</v>
      </c>
      <c r="B115" s="471">
        <v>44203</v>
      </c>
      <c r="C115" s="481"/>
      <c r="D115" s="479" t="s">
        <v>3696</v>
      </c>
      <c r="E115" s="480" t="s">
        <v>600</v>
      </c>
      <c r="F115" s="474">
        <v>51</v>
      </c>
      <c r="G115" s="474">
        <v>35</v>
      </c>
      <c r="H115" s="474">
        <v>57</v>
      </c>
      <c r="I115" s="477" t="s">
        <v>3697</v>
      </c>
      <c r="J115" s="477" t="s">
        <v>3709</v>
      </c>
      <c r="K115" s="477">
        <f t="shared" si="118"/>
        <v>6</v>
      </c>
      <c r="L115" s="545">
        <v>100</v>
      </c>
      <c r="M115" s="477">
        <f t="shared" si="119"/>
        <v>1700</v>
      </c>
      <c r="N115" s="477">
        <v>300</v>
      </c>
      <c r="O115" s="478" t="s">
        <v>599</v>
      </c>
      <c r="P115" s="469">
        <v>43841</v>
      </c>
      <c r="Q115" s="387"/>
      <c r="R115" s="343" t="s">
        <v>3186</v>
      </c>
      <c r="Z115" s="393"/>
      <c r="AA115" s="393"/>
      <c r="AB115" s="393"/>
      <c r="AC115" s="393"/>
      <c r="AD115" s="393"/>
      <c r="AE115" s="393"/>
      <c r="AF115" s="393"/>
      <c r="AG115" s="393"/>
      <c r="AH115" s="393"/>
    </row>
    <row r="116" spans="1:34" s="40" customFormat="1" ht="14.25">
      <c r="A116" s="548">
        <v>4</v>
      </c>
      <c r="B116" s="471">
        <v>44203</v>
      </c>
      <c r="C116" s="481"/>
      <c r="D116" s="479" t="s">
        <v>3698</v>
      </c>
      <c r="E116" s="480" t="s">
        <v>600</v>
      </c>
      <c r="F116" s="474">
        <v>17</v>
      </c>
      <c r="G116" s="474"/>
      <c r="H116" s="474">
        <v>33.5</v>
      </c>
      <c r="I116" s="477">
        <v>50</v>
      </c>
      <c r="J116" s="477" t="s">
        <v>3699</v>
      </c>
      <c r="K116" s="477">
        <f t="shared" si="118"/>
        <v>16.5</v>
      </c>
      <c r="L116" s="545">
        <v>100</v>
      </c>
      <c r="M116" s="477">
        <f t="shared" si="119"/>
        <v>1137.5</v>
      </c>
      <c r="N116" s="477">
        <v>75</v>
      </c>
      <c r="O116" s="478" t="s">
        <v>599</v>
      </c>
      <c r="P116" s="535">
        <v>43837</v>
      </c>
      <c r="Q116" s="387"/>
      <c r="R116" s="343" t="s">
        <v>3186</v>
      </c>
      <c r="Z116" s="393"/>
      <c r="AA116" s="393"/>
      <c r="AB116" s="393"/>
      <c r="AC116" s="393"/>
      <c r="AD116" s="393"/>
      <c r="AE116" s="393"/>
      <c r="AF116" s="393"/>
      <c r="AG116" s="393"/>
      <c r="AH116" s="393"/>
    </row>
    <row r="117" spans="1:34" s="40" customFormat="1" ht="14.25">
      <c r="A117" s="548">
        <v>5</v>
      </c>
      <c r="B117" s="471">
        <v>44207</v>
      </c>
      <c r="C117" s="481"/>
      <c r="D117" s="479" t="s">
        <v>3710</v>
      </c>
      <c r="E117" s="480" t="s">
        <v>600</v>
      </c>
      <c r="F117" s="474">
        <v>13.25</v>
      </c>
      <c r="G117" s="474">
        <v>9</v>
      </c>
      <c r="H117" s="474">
        <v>15</v>
      </c>
      <c r="I117" s="477" t="s">
        <v>3711</v>
      </c>
      <c r="J117" s="477" t="s">
        <v>3719</v>
      </c>
      <c r="K117" s="477">
        <f t="shared" si="118"/>
        <v>1.75</v>
      </c>
      <c r="L117" s="545">
        <v>100</v>
      </c>
      <c r="M117" s="477">
        <f t="shared" si="119"/>
        <v>2087.5</v>
      </c>
      <c r="N117" s="477">
        <v>1250</v>
      </c>
      <c r="O117" s="478" t="s">
        <v>599</v>
      </c>
      <c r="P117" s="469">
        <v>43842</v>
      </c>
      <c r="Q117" s="387"/>
      <c r="R117" s="343" t="s">
        <v>602</v>
      </c>
      <c r="Z117" s="393"/>
      <c r="AA117" s="393"/>
      <c r="AB117" s="393"/>
      <c r="AC117" s="393"/>
      <c r="AD117" s="393"/>
      <c r="AE117" s="393"/>
      <c r="AF117" s="393"/>
      <c r="AG117" s="393"/>
      <c r="AH117" s="393"/>
    </row>
    <row r="118" spans="1:34" s="40" customFormat="1" ht="14.25">
      <c r="A118" s="548">
        <v>6</v>
      </c>
      <c r="B118" s="471">
        <v>44208</v>
      </c>
      <c r="C118" s="481"/>
      <c r="D118" s="479" t="s">
        <v>3723</v>
      </c>
      <c r="E118" s="480" t="s">
        <v>600</v>
      </c>
      <c r="F118" s="474">
        <v>44</v>
      </c>
      <c r="G118" s="474">
        <v>29</v>
      </c>
      <c r="H118" s="474">
        <v>51.5</v>
      </c>
      <c r="I118" s="477">
        <v>70</v>
      </c>
      <c r="J118" s="477" t="s">
        <v>3771</v>
      </c>
      <c r="K118" s="477">
        <f t="shared" si="118"/>
        <v>7.5</v>
      </c>
      <c r="L118" s="545">
        <v>100</v>
      </c>
      <c r="M118" s="477">
        <f t="shared" si="119"/>
        <v>2150</v>
      </c>
      <c r="N118" s="477">
        <v>300</v>
      </c>
      <c r="O118" s="478" t="s">
        <v>599</v>
      </c>
      <c r="P118" s="469">
        <v>44211</v>
      </c>
      <c r="Q118" s="387"/>
      <c r="R118" s="343" t="s">
        <v>3186</v>
      </c>
      <c r="Z118" s="393"/>
      <c r="AA118" s="393"/>
      <c r="AB118" s="393"/>
      <c r="AC118" s="393"/>
      <c r="AD118" s="393"/>
      <c r="AE118" s="393"/>
      <c r="AF118" s="393"/>
      <c r="AG118" s="393"/>
      <c r="AH118" s="393"/>
    </row>
    <row r="119" spans="1:34" s="40" customFormat="1" ht="14.25">
      <c r="A119" s="548">
        <v>7</v>
      </c>
      <c r="B119" s="471">
        <v>44208</v>
      </c>
      <c r="C119" s="481"/>
      <c r="D119" s="479" t="s">
        <v>3710</v>
      </c>
      <c r="E119" s="480" t="s">
        <v>600</v>
      </c>
      <c r="F119" s="474">
        <v>12.25</v>
      </c>
      <c r="G119" s="474">
        <v>8</v>
      </c>
      <c r="H119" s="474">
        <v>14</v>
      </c>
      <c r="I119" s="477" t="s">
        <v>3711</v>
      </c>
      <c r="J119" s="477" t="s">
        <v>3719</v>
      </c>
      <c r="K119" s="477">
        <f t="shared" si="118"/>
        <v>1.75</v>
      </c>
      <c r="L119" s="545">
        <v>100</v>
      </c>
      <c r="M119" s="477">
        <f t="shared" si="119"/>
        <v>2087.5</v>
      </c>
      <c r="N119" s="477">
        <v>1250</v>
      </c>
      <c r="O119" s="478" t="s">
        <v>599</v>
      </c>
      <c r="P119" s="469">
        <v>43844</v>
      </c>
      <c r="Q119" s="387"/>
      <c r="R119" s="343" t="s">
        <v>602</v>
      </c>
      <c r="Z119" s="393"/>
      <c r="AA119" s="393"/>
      <c r="AB119" s="393"/>
      <c r="AC119" s="393"/>
      <c r="AD119" s="393"/>
      <c r="AE119" s="393"/>
      <c r="AF119" s="393"/>
      <c r="AG119" s="393"/>
      <c r="AH119" s="393"/>
    </row>
    <row r="120" spans="1:34" s="40" customFormat="1" ht="14.25">
      <c r="A120" s="523">
        <v>8</v>
      </c>
      <c r="B120" s="524">
        <v>44208</v>
      </c>
      <c r="C120" s="525"/>
      <c r="D120" s="526" t="s">
        <v>3724</v>
      </c>
      <c r="E120" s="527" t="s">
        <v>600</v>
      </c>
      <c r="F120" s="528">
        <v>76.5</v>
      </c>
      <c r="G120" s="528">
        <v>30</v>
      </c>
      <c r="H120" s="528">
        <v>26</v>
      </c>
      <c r="I120" s="529">
        <v>150</v>
      </c>
      <c r="J120" s="529" t="s">
        <v>3739</v>
      </c>
      <c r="K120" s="529">
        <f t="shared" si="118"/>
        <v>-50.5</v>
      </c>
      <c r="L120" s="546">
        <v>100</v>
      </c>
      <c r="M120" s="532">
        <f t="shared" si="119"/>
        <v>-3887.5</v>
      </c>
      <c r="N120" s="529">
        <v>75</v>
      </c>
      <c r="O120" s="533" t="s">
        <v>663</v>
      </c>
      <c r="P120" s="534">
        <v>43843</v>
      </c>
      <c r="Q120" s="387"/>
      <c r="R120" s="343" t="s">
        <v>602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48">
        <v>9</v>
      </c>
      <c r="B121" s="471">
        <v>44208</v>
      </c>
      <c r="C121" s="481"/>
      <c r="D121" s="479" t="s">
        <v>3730</v>
      </c>
      <c r="E121" s="480" t="s">
        <v>600</v>
      </c>
      <c r="F121" s="474">
        <v>7.2</v>
      </c>
      <c r="G121" s="474">
        <v>5.7</v>
      </c>
      <c r="H121" s="474">
        <v>8.1</v>
      </c>
      <c r="I121" s="477">
        <v>12</v>
      </c>
      <c r="J121" s="477" t="s">
        <v>3731</v>
      </c>
      <c r="K121" s="477">
        <f t="shared" si="118"/>
        <v>0.89999999999999947</v>
      </c>
      <c r="L121" s="545">
        <v>100</v>
      </c>
      <c r="M121" s="477">
        <f t="shared" si="119"/>
        <v>2599.9999999999982</v>
      </c>
      <c r="N121" s="477">
        <v>3000</v>
      </c>
      <c r="O121" s="478" t="s">
        <v>599</v>
      </c>
      <c r="P121" s="535">
        <v>43842</v>
      </c>
      <c r="Q121" s="387"/>
      <c r="R121" s="343" t="s">
        <v>3186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548">
        <v>10</v>
      </c>
      <c r="B122" s="471">
        <v>44209</v>
      </c>
      <c r="C122" s="481"/>
      <c r="D122" s="479" t="s">
        <v>3742</v>
      </c>
      <c r="E122" s="480" t="s">
        <v>600</v>
      </c>
      <c r="F122" s="474">
        <v>63.5</v>
      </c>
      <c r="G122" s="474">
        <v>20</v>
      </c>
      <c r="H122" s="474">
        <v>81</v>
      </c>
      <c r="I122" s="477">
        <v>140</v>
      </c>
      <c r="J122" s="477" t="s">
        <v>3743</v>
      </c>
      <c r="K122" s="477">
        <f t="shared" si="118"/>
        <v>17.5</v>
      </c>
      <c r="L122" s="545">
        <v>100</v>
      </c>
      <c r="M122" s="477">
        <f t="shared" si="119"/>
        <v>1212.5</v>
      </c>
      <c r="N122" s="477">
        <v>75</v>
      </c>
      <c r="O122" s="478" t="s">
        <v>599</v>
      </c>
      <c r="P122" s="535">
        <v>43843</v>
      </c>
      <c r="Q122" s="387"/>
      <c r="R122" s="343" t="s">
        <v>3186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548">
        <v>11</v>
      </c>
      <c r="B123" s="471">
        <v>44209</v>
      </c>
      <c r="C123" s="481"/>
      <c r="D123" s="479" t="s">
        <v>3744</v>
      </c>
      <c r="E123" s="480" t="s">
        <v>600</v>
      </c>
      <c r="F123" s="474">
        <v>31</v>
      </c>
      <c r="G123" s="474">
        <v>23</v>
      </c>
      <c r="H123" s="474">
        <v>34.5</v>
      </c>
      <c r="I123" s="477" t="s">
        <v>3745</v>
      </c>
      <c r="J123" s="477" t="s">
        <v>3735</v>
      </c>
      <c r="K123" s="477">
        <f t="shared" ref="K123" si="120">H123-F123</f>
        <v>3.5</v>
      </c>
      <c r="L123" s="545">
        <v>100</v>
      </c>
      <c r="M123" s="477">
        <f t="shared" ref="M123" si="121">(K123*N123)-L123</f>
        <v>1825</v>
      </c>
      <c r="N123" s="477">
        <v>550</v>
      </c>
      <c r="O123" s="478" t="s">
        <v>599</v>
      </c>
      <c r="P123" s="469">
        <v>43848</v>
      </c>
      <c r="Q123" s="387"/>
      <c r="R123" s="343" t="s">
        <v>602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548">
        <v>12</v>
      </c>
      <c r="B124" s="471">
        <v>44209</v>
      </c>
      <c r="C124" s="481"/>
      <c r="D124" s="479" t="s">
        <v>3746</v>
      </c>
      <c r="E124" s="480" t="s">
        <v>600</v>
      </c>
      <c r="F124" s="474">
        <v>51</v>
      </c>
      <c r="G124" s="474">
        <v>18</v>
      </c>
      <c r="H124" s="474">
        <v>68</v>
      </c>
      <c r="I124" s="477">
        <v>100</v>
      </c>
      <c r="J124" s="477" t="s">
        <v>3747</v>
      </c>
      <c r="K124" s="477">
        <f>H124-F124</f>
        <v>17</v>
      </c>
      <c r="L124" s="545">
        <v>100</v>
      </c>
      <c r="M124" s="477">
        <f>(K124*N124)-L124</f>
        <v>1175</v>
      </c>
      <c r="N124" s="477">
        <v>75</v>
      </c>
      <c r="O124" s="478" t="s">
        <v>599</v>
      </c>
      <c r="P124" s="535">
        <v>43843</v>
      </c>
      <c r="Q124" s="387"/>
      <c r="R124" s="343" t="s">
        <v>602</v>
      </c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548">
        <v>13</v>
      </c>
      <c r="B125" s="471">
        <v>44210</v>
      </c>
      <c r="C125" s="481"/>
      <c r="D125" s="479" t="s">
        <v>3754</v>
      </c>
      <c r="E125" s="480" t="s">
        <v>600</v>
      </c>
      <c r="F125" s="474">
        <v>38.5</v>
      </c>
      <c r="G125" s="474">
        <v>10</v>
      </c>
      <c r="H125" s="474">
        <v>53</v>
      </c>
      <c r="I125" s="477">
        <v>100</v>
      </c>
      <c r="J125" s="477" t="s">
        <v>3737</v>
      </c>
      <c r="K125" s="477">
        <f>H125-F125</f>
        <v>14.5</v>
      </c>
      <c r="L125" s="545">
        <v>100</v>
      </c>
      <c r="M125" s="477">
        <f>(K125*N125)-L125</f>
        <v>987.5</v>
      </c>
      <c r="N125" s="477">
        <v>75</v>
      </c>
      <c r="O125" s="478" t="s">
        <v>599</v>
      </c>
      <c r="P125" s="535">
        <v>43844</v>
      </c>
      <c r="Q125" s="387"/>
      <c r="R125" s="343" t="s">
        <v>3186</v>
      </c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523">
        <v>14</v>
      </c>
      <c r="B126" s="524">
        <v>44210</v>
      </c>
      <c r="C126" s="525"/>
      <c r="D126" s="526" t="s">
        <v>3756</v>
      </c>
      <c r="E126" s="527" t="s">
        <v>600</v>
      </c>
      <c r="F126" s="528">
        <v>31.5</v>
      </c>
      <c r="G126" s="528"/>
      <c r="H126" s="528">
        <v>0</v>
      </c>
      <c r="I126" s="529">
        <v>70</v>
      </c>
      <c r="J126" s="529" t="s">
        <v>3757</v>
      </c>
      <c r="K126" s="529">
        <f>H126-F126</f>
        <v>-31.5</v>
      </c>
      <c r="L126" s="546">
        <v>100</v>
      </c>
      <c r="M126" s="532">
        <f>(K126*N126)-L126</f>
        <v>-2462.5</v>
      </c>
      <c r="N126" s="529">
        <v>75</v>
      </c>
      <c r="O126" s="533" t="s">
        <v>663</v>
      </c>
      <c r="P126" s="534">
        <v>43844</v>
      </c>
      <c r="Q126" s="387"/>
      <c r="R126" s="343" t="s">
        <v>3186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573">
        <v>15</v>
      </c>
      <c r="B127" s="554">
        <v>44211</v>
      </c>
      <c r="C127" s="525"/>
      <c r="D127" s="526" t="s">
        <v>3772</v>
      </c>
      <c r="E127" s="527" t="s">
        <v>600</v>
      </c>
      <c r="F127" s="528">
        <v>75</v>
      </c>
      <c r="G127" s="528">
        <v>50</v>
      </c>
      <c r="H127" s="528">
        <v>50</v>
      </c>
      <c r="I127" s="529">
        <v>125</v>
      </c>
      <c r="J127" s="529" t="s">
        <v>3783</v>
      </c>
      <c r="K127" s="529">
        <f>H127-F127</f>
        <v>-25</v>
      </c>
      <c r="L127" s="546">
        <v>100</v>
      </c>
      <c r="M127" s="532">
        <f>(K127*N127)-L127</f>
        <v>-5100</v>
      </c>
      <c r="N127" s="529">
        <v>200</v>
      </c>
      <c r="O127" s="533" t="s">
        <v>663</v>
      </c>
      <c r="P127" s="534">
        <v>43848</v>
      </c>
      <c r="Q127" s="387"/>
      <c r="R127" s="343" t="s">
        <v>3186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73">
        <v>16</v>
      </c>
      <c r="B128" s="554">
        <v>44211</v>
      </c>
      <c r="C128" s="525"/>
      <c r="D128" s="526" t="s">
        <v>3723</v>
      </c>
      <c r="E128" s="527" t="s">
        <v>600</v>
      </c>
      <c r="F128" s="528">
        <v>41.5</v>
      </c>
      <c r="G128" s="528">
        <v>25</v>
      </c>
      <c r="H128" s="528">
        <v>25</v>
      </c>
      <c r="I128" s="529">
        <v>65</v>
      </c>
      <c r="J128" s="529" t="s">
        <v>3782</v>
      </c>
      <c r="K128" s="529">
        <f>H128-F128</f>
        <v>-16.5</v>
      </c>
      <c r="L128" s="546">
        <v>100</v>
      </c>
      <c r="M128" s="532">
        <f>(K128*N128)-L128</f>
        <v>-5050</v>
      </c>
      <c r="N128" s="529">
        <v>300</v>
      </c>
      <c r="O128" s="533" t="s">
        <v>663</v>
      </c>
      <c r="P128" s="534">
        <v>43848</v>
      </c>
      <c r="Q128" s="387"/>
      <c r="R128" s="343" t="s">
        <v>602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48">
        <v>17</v>
      </c>
      <c r="B129" s="471">
        <v>44214</v>
      </c>
      <c r="C129" s="481"/>
      <c r="D129" s="479" t="s">
        <v>3744</v>
      </c>
      <c r="E129" s="480" t="s">
        <v>600</v>
      </c>
      <c r="F129" s="474">
        <v>27</v>
      </c>
      <c r="G129" s="474">
        <v>19.5</v>
      </c>
      <c r="H129" s="474">
        <v>31.5</v>
      </c>
      <c r="I129" s="477">
        <v>40</v>
      </c>
      <c r="J129" s="477" t="s">
        <v>3780</v>
      </c>
      <c r="K129" s="477">
        <f t="shared" ref="K129:K130" si="122">H129-F129</f>
        <v>4.5</v>
      </c>
      <c r="L129" s="545">
        <v>100</v>
      </c>
      <c r="M129" s="477">
        <f t="shared" ref="M129:M130" si="123">(K129*N129)-L129</f>
        <v>2375</v>
      </c>
      <c r="N129" s="477">
        <v>550</v>
      </c>
      <c r="O129" s="478" t="s">
        <v>599</v>
      </c>
      <c r="P129" s="535">
        <v>43848</v>
      </c>
      <c r="Q129" s="387"/>
      <c r="R129" s="343" t="s">
        <v>602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548">
        <v>18</v>
      </c>
      <c r="B130" s="471">
        <v>44215</v>
      </c>
      <c r="C130" s="481"/>
      <c r="D130" s="479" t="s">
        <v>3802</v>
      </c>
      <c r="E130" s="480" t="s">
        <v>600</v>
      </c>
      <c r="F130" s="474">
        <v>12.5</v>
      </c>
      <c r="G130" s="474">
        <v>8</v>
      </c>
      <c r="H130" s="474">
        <v>14.2</v>
      </c>
      <c r="I130" s="477" t="s">
        <v>3711</v>
      </c>
      <c r="J130" s="477" t="s">
        <v>3803</v>
      </c>
      <c r="K130" s="477">
        <f t="shared" si="122"/>
        <v>1.6999999999999993</v>
      </c>
      <c r="L130" s="545">
        <v>100</v>
      </c>
      <c r="M130" s="477">
        <f t="shared" si="123"/>
        <v>2024.9999999999991</v>
      </c>
      <c r="N130" s="477">
        <v>1250</v>
      </c>
      <c r="O130" s="478" t="s">
        <v>599</v>
      </c>
      <c r="P130" s="535">
        <v>43849</v>
      </c>
      <c r="Q130" s="387"/>
      <c r="R130" s="343" t="s">
        <v>602</v>
      </c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573">
        <v>19</v>
      </c>
      <c r="B131" s="554">
        <v>44215</v>
      </c>
      <c r="C131" s="525"/>
      <c r="D131" s="526" t="s">
        <v>3809</v>
      </c>
      <c r="E131" s="527" t="s">
        <v>600</v>
      </c>
      <c r="F131" s="528">
        <v>66.5</v>
      </c>
      <c r="G131" s="528">
        <v>20</v>
      </c>
      <c r="H131" s="528">
        <v>20</v>
      </c>
      <c r="I131" s="529">
        <v>120</v>
      </c>
      <c r="J131" s="529" t="s">
        <v>3810</v>
      </c>
      <c r="K131" s="529">
        <f>H131-F131</f>
        <v>-46.5</v>
      </c>
      <c r="L131" s="546">
        <v>100</v>
      </c>
      <c r="M131" s="532">
        <f>(K131*N131)-L131</f>
        <v>-3587.5</v>
      </c>
      <c r="N131" s="529">
        <v>75</v>
      </c>
      <c r="O131" s="533" t="s">
        <v>663</v>
      </c>
      <c r="P131" s="534">
        <v>43849</v>
      </c>
      <c r="Q131" s="387"/>
      <c r="R131" s="343" t="s">
        <v>3186</v>
      </c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548">
        <v>20</v>
      </c>
      <c r="B132" s="471">
        <v>44215</v>
      </c>
      <c r="C132" s="481"/>
      <c r="D132" s="479" t="s">
        <v>3812</v>
      </c>
      <c r="E132" s="480" t="s">
        <v>600</v>
      </c>
      <c r="F132" s="474">
        <v>29</v>
      </c>
      <c r="G132" s="474">
        <v>17</v>
      </c>
      <c r="H132" s="474">
        <v>35.5</v>
      </c>
      <c r="I132" s="477" t="s">
        <v>3813</v>
      </c>
      <c r="J132" s="477" t="s">
        <v>3814</v>
      </c>
      <c r="K132" s="477">
        <f t="shared" ref="K132" si="124">H132-F132</f>
        <v>6.5</v>
      </c>
      <c r="L132" s="545">
        <v>100</v>
      </c>
      <c r="M132" s="477">
        <f t="shared" ref="M132" si="125">(K132*N132)-L132</f>
        <v>1850</v>
      </c>
      <c r="N132" s="477">
        <v>300</v>
      </c>
      <c r="O132" s="478" t="s">
        <v>599</v>
      </c>
      <c r="P132" s="535">
        <v>43849</v>
      </c>
      <c r="Q132" s="387"/>
      <c r="R132" s="343" t="s">
        <v>602</v>
      </c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445">
        <v>21</v>
      </c>
      <c r="B133" s="443">
        <v>44215</v>
      </c>
      <c r="C133" s="444"/>
      <c r="D133" s="437" t="s">
        <v>3802</v>
      </c>
      <c r="E133" s="438" t="s">
        <v>600</v>
      </c>
      <c r="F133" s="574" t="s">
        <v>3816</v>
      </c>
      <c r="G133" s="412">
        <v>8.4</v>
      </c>
      <c r="H133" s="412"/>
      <c r="I133" s="376" t="s">
        <v>3711</v>
      </c>
      <c r="J133" s="376" t="s">
        <v>601</v>
      </c>
      <c r="K133" s="376"/>
      <c r="L133" s="429"/>
      <c r="M133" s="376"/>
      <c r="N133" s="376"/>
      <c r="O133" s="404"/>
      <c r="P133" s="418"/>
      <c r="Q133" s="387"/>
      <c r="R133" s="343" t="s">
        <v>602</v>
      </c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445"/>
      <c r="B134" s="443"/>
      <c r="C134" s="444"/>
      <c r="D134" s="437"/>
      <c r="E134" s="438"/>
      <c r="F134" s="412"/>
      <c r="G134" s="412"/>
      <c r="H134" s="412"/>
      <c r="I134" s="376"/>
      <c r="J134" s="376"/>
      <c r="K134" s="376"/>
      <c r="L134" s="429"/>
      <c r="M134" s="376"/>
      <c r="N134" s="376"/>
      <c r="O134" s="404"/>
      <c r="P134" s="418"/>
      <c r="Q134" s="387"/>
      <c r="R134" s="343"/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445"/>
      <c r="B135" s="443"/>
      <c r="C135" s="444"/>
      <c r="D135" s="437"/>
      <c r="E135" s="438"/>
      <c r="F135" s="412"/>
      <c r="G135" s="412"/>
      <c r="H135" s="412"/>
      <c r="I135" s="376"/>
      <c r="J135" s="376"/>
      <c r="K135" s="376"/>
      <c r="L135" s="429"/>
      <c r="M135" s="547"/>
      <c r="N135" s="376"/>
      <c r="O135" s="404"/>
      <c r="P135" s="418"/>
      <c r="Q135" s="387"/>
      <c r="R135" s="343"/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36"/>
      <c r="B136" s="422"/>
      <c r="C136" s="422"/>
      <c r="D136" s="423"/>
      <c r="E136" s="424"/>
      <c r="F136" s="424"/>
      <c r="G136" s="425"/>
      <c r="H136" s="425"/>
      <c r="I136" s="424"/>
      <c r="J136" s="420"/>
      <c r="K136" s="420"/>
      <c r="L136" s="420"/>
      <c r="M136" s="420"/>
      <c r="N136" s="420"/>
      <c r="O136" s="420"/>
      <c r="P136" s="420"/>
      <c r="Q136" s="387"/>
      <c r="R136" s="343"/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s="40" customFormat="1" ht="14.25">
      <c r="A137" s="36"/>
      <c r="B137" s="422"/>
      <c r="C137" s="422"/>
      <c r="D137" s="423"/>
      <c r="E137" s="424"/>
      <c r="F137" s="424"/>
      <c r="G137" s="425"/>
      <c r="H137" s="425"/>
      <c r="I137" s="424"/>
      <c r="J137" s="420"/>
      <c r="K137" s="420"/>
      <c r="L137" s="420"/>
      <c r="M137" s="420"/>
      <c r="N137" s="420"/>
      <c r="O137" s="420"/>
      <c r="P137" s="420"/>
      <c r="Q137" s="387"/>
      <c r="R137" s="343"/>
      <c r="Z137" s="393"/>
      <c r="AA137" s="393"/>
      <c r="AB137" s="393"/>
      <c r="AC137" s="393"/>
      <c r="AD137" s="393"/>
      <c r="AE137" s="393"/>
      <c r="AF137" s="393"/>
      <c r="AG137" s="393"/>
      <c r="AH137" s="393"/>
    </row>
    <row r="138" spans="1:34" s="40" customFormat="1" ht="14.25">
      <c r="A138" s="36"/>
      <c r="B138" s="422"/>
      <c r="C138" s="422"/>
      <c r="D138" s="423"/>
      <c r="E138" s="424"/>
      <c r="F138" s="424"/>
      <c r="G138" s="425"/>
      <c r="H138" s="425"/>
      <c r="I138" s="424"/>
      <c r="J138" s="420"/>
      <c r="K138" s="420"/>
      <c r="L138" s="420"/>
      <c r="M138" s="420"/>
      <c r="N138" s="420"/>
      <c r="O138" s="426"/>
      <c r="P138" s="420"/>
      <c r="Q138" s="387"/>
      <c r="R138" s="343"/>
      <c r="Z138" s="393"/>
      <c r="AA138" s="393"/>
      <c r="AB138" s="393"/>
      <c r="AC138" s="393"/>
      <c r="AD138" s="393"/>
      <c r="AE138" s="393"/>
      <c r="AF138" s="393"/>
      <c r="AG138" s="393"/>
      <c r="AH138" s="393"/>
    </row>
    <row r="139" spans="1:34" s="40" customFormat="1" ht="14.25">
      <c r="A139" s="377"/>
      <c r="B139" s="378"/>
      <c r="C139" s="378"/>
      <c r="D139" s="379"/>
      <c r="E139" s="377"/>
      <c r="F139" s="394"/>
      <c r="G139" s="377"/>
      <c r="H139" s="377"/>
      <c r="I139" s="377"/>
      <c r="J139" s="378"/>
      <c r="K139" s="395"/>
      <c r="L139" s="377"/>
      <c r="M139" s="377"/>
      <c r="N139" s="377"/>
      <c r="O139" s="396"/>
      <c r="P139" s="387"/>
      <c r="Q139" s="387"/>
      <c r="R139" s="343"/>
      <c r="Z139" s="393"/>
      <c r="AA139" s="393"/>
      <c r="AB139" s="393"/>
      <c r="AC139" s="393"/>
      <c r="AD139" s="393"/>
      <c r="AE139" s="393"/>
      <c r="AF139" s="393"/>
      <c r="AG139" s="393"/>
      <c r="AH139" s="393"/>
    </row>
    <row r="140" spans="1:34" ht="15">
      <c r="A140" s="99" t="s">
        <v>618</v>
      </c>
      <c r="B140" s="100"/>
      <c r="C140" s="100"/>
      <c r="D140" s="101"/>
      <c r="E140" s="34"/>
      <c r="F140" s="32"/>
      <c r="G140" s="32"/>
      <c r="H140" s="73"/>
      <c r="I140" s="119"/>
      <c r="J140" s="120"/>
      <c r="K140" s="17"/>
      <c r="L140" s="17"/>
      <c r="M140" s="17"/>
      <c r="N140" s="11"/>
      <c r="O140" s="53"/>
      <c r="Q140" s="95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38.25">
      <c r="A141" s="20" t="s">
        <v>16</v>
      </c>
      <c r="B141" s="21" t="s">
        <v>575</v>
      </c>
      <c r="C141" s="21"/>
      <c r="D141" s="22" t="s">
        <v>588</v>
      </c>
      <c r="E141" s="21" t="s">
        <v>589</v>
      </c>
      <c r="F141" s="21" t="s">
        <v>590</v>
      </c>
      <c r="G141" s="21" t="s">
        <v>591</v>
      </c>
      <c r="H141" s="21" t="s">
        <v>592</v>
      </c>
      <c r="I141" s="21" t="s">
        <v>593</v>
      </c>
      <c r="J141" s="20" t="s">
        <v>594</v>
      </c>
      <c r="K141" s="62" t="s">
        <v>610</v>
      </c>
      <c r="L141" s="417" t="s">
        <v>3630</v>
      </c>
      <c r="M141" s="63" t="s">
        <v>3629</v>
      </c>
      <c r="N141" s="21" t="s">
        <v>597</v>
      </c>
      <c r="O141" s="78" t="s">
        <v>598</v>
      </c>
      <c r="P141" s="97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 s="393" customFormat="1" ht="14.25">
      <c r="A142" s="382">
        <v>1</v>
      </c>
      <c r="B142" s="397">
        <v>44203</v>
      </c>
      <c r="C142" s="398"/>
      <c r="D142" s="409" t="s">
        <v>515</v>
      </c>
      <c r="E142" s="402" t="s">
        <v>600</v>
      </c>
      <c r="F142" s="412" t="s">
        <v>3692</v>
      </c>
      <c r="G142" s="407">
        <v>385</v>
      </c>
      <c r="H142" s="412"/>
      <c r="I142" s="399" t="s">
        <v>3693</v>
      </c>
      <c r="J142" s="439" t="s">
        <v>601</v>
      </c>
      <c r="K142" s="439"/>
      <c r="L142" s="440"/>
      <c r="M142" s="427"/>
      <c r="N142" s="403"/>
      <c r="O142" s="434"/>
      <c r="P142" s="98"/>
      <c r="Q142" s="441"/>
      <c r="R142" s="489" t="s">
        <v>602</v>
      </c>
      <c r="S142" s="435"/>
      <c r="T142" s="435"/>
      <c r="U142" s="435"/>
      <c r="V142" s="435"/>
      <c r="W142" s="435"/>
      <c r="X142" s="435"/>
      <c r="Y142" s="435"/>
      <c r="Z142" s="435"/>
    </row>
    <row r="143" spans="1:34" s="393" customFormat="1" ht="14.25">
      <c r="A143" s="490">
        <v>2</v>
      </c>
      <c r="B143" s="491">
        <v>44204</v>
      </c>
      <c r="C143" s="492"/>
      <c r="D143" s="493" t="s">
        <v>754</v>
      </c>
      <c r="E143" s="494" t="s">
        <v>600</v>
      </c>
      <c r="F143" s="503">
        <v>315</v>
      </c>
      <c r="G143" s="495">
        <v>283</v>
      </c>
      <c r="H143" s="503">
        <v>338.5</v>
      </c>
      <c r="I143" s="496" t="s">
        <v>3701</v>
      </c>
      <c r="J143" s="497" t="s">
        <v>3815</v>
      </c>
      <c r="K143" s="497">
        <f t="shared" ref="K143" si="126">H143-F143</f>
        <v>23.5</v>
      </c>
      <c r="L143" s="498">
        <f t="shared" ref="L143" si="127">(F143*-0.8)/100</f>
        <v>-2.52</v>
      </c>
      <c r="M143" s="499">
        <f t="shared" ref="M143" si="128">(K143+L143)/F143</f>
        <v>6.6603174603174609E-2</v>
      </c>
      <c r="N143" s="500" t="s">
        <v>599</v>
      </c>
      <c r="O143" s="502">
        <v>43849</v>
      </c>
      <c r="P143" s="98"/>
      <c r="Q143" s="441"/>
      <c r="R143" s="489" t="s">
        <v>602</v>
      </c>
      <c r="S143" s="435"/>
      <c r="T143" s="435"/>
      <c r="U143" s="435"/>
      <c r="V143" s="435"/>
      <c r="W143" s="435"/>
      <c r="X143" s="435"/>
      <c r="Y143" s="435"/>
      <c r="Z143" s="435"/>
    </row>
    <row r="144" spans="1:34" s="8" customFormat="1">
      <c r="A144" s="388"/>
      <c r="B144" s="389"/>
      <c r="C144" s="390"/>
      <c r="D144" s="391"/>
      <c r="E144" s="421"/>
      <c r="F144" s="421"/>
      <c r="G144" s="487"/>
      <c r="H144" s="487"/>
      <c r="I144" s="421"/>
      <c r="J144" s="488"/>
      <c r="K144" s="483"/>
      <c r="L144" s="484"/>
      <c r="M144" s="485"/>
      <c r="N144" s="486"/>
      <c r="O144" s="392"/>
      <c r="P144" s="123"/>
      <c r="Q144"/>
      <c r="R144" s="94"/>
      <c r="T144" s="57"/>
      <c r="U144" s="57"/>
      <c r="V144" s="57"/>
      <c r="W144" s="57"/>
      <c r="X144" s="57"/>
      <c r="Y144" s="57"/>
      <c r="Z144" s="57"/>
    </row>
    <row r="145" spans="1:29">
      <c r="A145" s="23" t="s">
        <v>603</v>
      </c>
      <c r="B145" s="23"/>
      <c r="C145" s="23"/>
      <c r="D145" s="23"/>
      <c r="E145" s="5"/>
      <c r="F145" s="30" t="s">
        <v>605</v>
      </c>
      <c r="G145" s="82"/>
      <c r="H145" s="82"/>
      <c r="I145" s="38"/>
      <c r="J145" s="85"/>
      <c r="K145" s="83"/>
      <c r="L145" s="84"/>
      <c r="M145" s="85"/>
      <c r="N145" s="86"/>
      <c r="O145" s="124"/>
      <c r="P145" s="11"/>
      <c r="Q145" s="16"/>
      <c r="R145" s="96"/>
      <c r="S145" s="16"/>
      <c r="T145" s="16"/>
      <c r="U145" s="16"/>
      <c r="V145" s="16"/>
      <c r="W145" s="16"/>
      <c r="X145" s="16"/>
      <c r="Y145" s="16"/>
    </row>
    <row r="146" spans="1:29">
      <c r="A146" s="29" t="s">
        <v>604</v>
      </c>
      <c r="B146" s="23"/>
      <c r="C146" s="23"/>
      <c r="D146" s="23"/>
      <c r="E146" s="32"/>
      <c r="F146" s="30" t="s">
        <v>607</v>
      </c>
      <c r="G146" s="12"/>
      <c r="H146" s="12"/>
      <c r="I146" s="12"/>
      <c r="J146" s="53"/>
      <c r="K146" s="12"/>
      <c r="L146" s="12"/>
      <c r="M146" s="12"/>
      <c r="N146" s="11"/>
      <c r="O146" s="53"/>
      <c r="Q146" s="7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9">
      <c r="A147" s="29"/>
      <c r="B147" s="23"/>
      <c r="C147" s="23"/>
      <c r="D147" s="23"/>
      <c r="E147" s="32"/>
      <c r="F147" s="30"/>
      <c r="G147" s="12"/>
      <c r="H147" s="12"/>
      <c r="I147" s="12"/>
      <c r="J147" s="53"/>
      <c r="K147" s="12"/>
      <c r="L147" s="12"/>
      <c r="M147" s="12"/>
      <c r="N147" s="11"/>
      <c r="O147" s="53"/>
      <c r="Q147" s="7"/>
      <c r="R147" s="82"/>
      <c r="S147" s="16"/>
      <c r="T147" s="16"/>
      <c r="U147" s="16"/>
      <c r="V147" s="16"/>
      <c r="W147" s="16"/>
      <c r="X147" s="16"/>
      <c r="Y147" s="16"/>
      <c r="Z147" s="16"/>
    </row>
    <row r="148" spans="1:29" ht="15">
      <c r="A148" s="11"/>
      <c r="B148" s="33" t="s">
        <v>3634</v>
      </c>
      <c r="C148" s="33"/>
      <c r="D148" s="33"/>
      <c r="E148" s="33"/>
      <c r="F148" s="34"/>
      <c r="G148" s="32"/>
      <c r="H148" s="32"/>
      <c r="I148" s="73"/>
      <c r="J148" s="74"/>
      <c r="K148" s="75"/>
      <c r="L148" s="416"/>
      <c r="M148" s="12"/>
      <c r="N148" s="11"/>
      <c r="O148" s="53"/>
      <c r="Q148" s="7"/>
      <c r="R148" s="82"/>
      <c r="S148" s="16"/>
      <c r="T148" s="16"/>
      <c r="U148" s="16"/>
      <c r="V148" s="16"/>
      <c r="W148" s="16"/>
      <c r="X148" s="16"/>
      <c r="Y148" s="16"/>
      <c r="Z148" s="16"/>
    </row>
    <row r="149" spans="1:29" ht="38.25">
      <c r="A149" s="20" t="s">
        <v>16</v>
      </c>
      <c r="B149" s="21" t="s">
        <v>575</v>
      </c>
      <c r="C149" s="21"/>
      <c r="D149" s="22" t="s">
        <v>588</v>
      </c>
      <c r="E149" s="21" t="s">
        <v>589</v>
      </c>
      <c r="F149" s="21" t="s">
        <v>590</v>
      </c>
      <c r="G149" s="21" t="s">
        <v>609</v>
      </c>
      <c r="H149" s="21" t="s">
        <v>592</v>
      </c>
      <c r="I149" s="21" t="s">
        <v>593</v>
      </c>
      <c r="J149" s="76" t="s">
        <v>594</v>
      </c>
      <c r="K149" s="62" t="s">
        <v>610</v>
      </c>
      <c r="L149" s="77" t="s">
        <v>611</v>
      </c>
      <c r="M149" s="21" t="s">
        <v>612</v>
      </c>
      <c r="N149" s="417" t="s">
        <v>3630</v>
      </c>
      <c r="O149" s="63" t="s">
        <v>3629</v>
      </c>
      <c r="P149" s="21" t="s">
        <v>597</v>
      </c>
      <c r="Q149" s="78" t="s">
        <v>598</v>
      </c>
      <c r="R149" s="82"/>
      <c r="S149" s="16"/>
      <c r="T149" s="16"/>
      <c r="U149" s="16"/>
      <c r="V149" s="16"/>
      <c r="W149" s="16"/>
      <c r="X149" s="16"/>
      <c r="Y149" s="16"/>
      <c r="Z149" s="16"/>
    </row>
    <row r="150" spans="1:29" ht="14.25">
      <c r="A150" s="382"/>
      <c r="B150" s="397"/>
      <c r="C150" s="401"/>
      <c r="D150" s="409"/>
      <c r="E150" s="402"/>
      <c r="F150" s="428"/>
      <c r="G150" s="407"/>
      <c r="H150" s="402"/>
      <c r="I150" s="399"/>
      <c r="J150" s="439"/>
      <c r="K150" s="439"/>
      <c r="L150" s="440"/>
      <c r="M150" s="438"/>
      <c r="N150" s="440"/>
      <c r="O150" s="427"/>
      <c r="P150" s="403"/>
      <c r="Q150" s="418"/>
      <c r="R150" s="436"/>
      <c r="S150" s="426"/>
      <c r="T150" s="16"/>
      <c r="U150" s="435"/>
      <c r="V150" s="435"/>
      <c r="W150" s="435"/>
      <c r="X150" s="435"/>
      <c r="Y150" s="435"/>
      <c r="Z150" s="435"/>
      <c r="AA150" s="393"/>
      <c r="AB150" s="393"/>
      <c r="AC150" s="393"/>
    </row>
    <row r="151" spans="1:29" ht="14.25">
      <c r="A151" s="382"/>
      <c r="B151" s="397"/>
      <c r="C151" s="401"/>
      <c r="D151" s="409"/>
      <c r="E151" s="402"/>
      <c r="F151" s="428"/>
      <c r="G151" s="407"/>
      <c r="H151" s="402"/>
      <c r="I151" s="399"/>
      <c r="J151" s="439"/>
      <c r="K151" s="439"/>
      <c r="L151" s="440"/>
      <c r="M151" s="438"/>
      <c r="N151" s="440"/>
      <c r="O151" s="427"/>
      <c r="P151" s="403"/>
      <c r="Q151" s="418"/>
      <c r="R151" s="436"/>
      <c r="S151" s="426"/>
      <c r="T151" s="16"/>
      <c r="U151" s="435"/>
      <c r="V151" s="435"/>
      <c r="W151" s="435"/>
      <c r="X151" s="435"/>
      <c r="Y151" s="435"/>
      <c r="Z151" s="435"/>
      <c r="AA151" s="393"/>
      <c r="AB151" s="393"/>
      <c r="AC151" s="393"/>
    </row>
    <row r="152" spans="1:29" s="393" customFormat="1" ht="14.25">
      <c r="A152" s="382"/>
      <c r="B152" s="397"/>
      <c r="C152" s="401"/>
      <c r="D152" s="409"/>
      <c r="E152" s="402"/>
      <c r="F152" s="428"/>
      <c r="G152" s="407"/>
      <c r="H152" s="402"/>
      <c r="I152" s="399"/>
      <c r="J152" s="439"/>
      <c r="K152" s="439"/>
      <c r="L152" s="440"/>
      <c r="M152" s="438"/>
      <c r="N152" s="440"/>
      <c r="O152" s="427"/>
      <c r="P152" s="403"/>
      <c r="Q152" s="418"/>
      <c r="R152" s="433"/>
      <c r="S152" s="435"/>
      <c r="T152" s="435"/>
      <c r="U152" s="435"/>
      <c r="V152" s="435"/>
      <c r="W152" s="435"/>
      <c r="X152" s="435"/>
      <c r="Y152" s="435"/>
      <c r="Z152" s="435"/>
    </row>
    <row r="153" spans="1:29" s="393" customFormat="1" ht="14.25">
      <c r="A153" s="382"/>
      <c r="B153" s="397"/>
      <c r="C153" s="401"/>
      <c r="D153" s="409"/>
      <c r="E153" s="402"/>
      <c r="F153" s="439"/>
      <c r="G153" s="412"/>
      <c r="H153" s="402"/>
      <c r="I153" s="399"/>
      <c r="J153" s="439"/>
      <c r="K153" s="439"/>
      <c r="L153" s="440"/>
      <c r="M153" s="438"/>
      <c r="N153" s="440"/>
      <c r="O153" s="427"/>
      <c r="P153" s="403"/>
      <c r="Q153" s="418"/>
      <c r="R153" s="433"/>
      <c r="S153" s="435"/>
      <c r="T153" s="435"/>
      <c r="U153" s="435"/>
      <c r="V153" s="435"/>
      <c r="W153" s="435"/>
      <c r="X153" s="435"/>
      <c r="Y153" s="435"/>
      <c r="Z153" s="435"/>
    </row>
    <row r="154" spans="1:29" s="393" customFormat="1" ht="14.25">
      <c r="A154" s="382"/>
      <c r="B154" s="397"/>
      <c r="C154" s="401"/>
      <c r="D154" s="409"/>
      <c r="E154" s="402"/>
      <c r="F154" s="439"/>
      <c r="G154" s="412"/>
      <c r="H154" s="402"/>
      <c r="I154" s="399"/>
      <c r="J154" s="439"/>
      <c r="K154" s="439"/>
      <c r="L154" s="440"/>
      <c r="M154" s="438"/>
      <c r="N154" s="440"/>
      <c r="O154" s="427"/>
      <c r="P154" s="403"/>
      <c r="Q154" s="418"/>
      <c r="R154" s="433"/>
      <c r="S154" s="435"/>
      <c r="T154" s="435"/>
      <c r="U154" s="435"/>
      <c r="V154" s="435"/>
      <c r="W154" s="435"/>
      <c r="X154" s="435"/>
      <c r="Y154" s="435"/>
      <c r="Z154" s="435"/>
    </row>
    <row r="155" spans="1:29" s="393" customFormat="1" ht="14.25">
      <c r="A155" s="382"/>
      <c r="B155" s="397"/>
      <c r="C155" s="401"/>
      <c r="D155" s="409"/>
      <c r="E155" s="402"/>
      <c r="F155" s="428"/>
      <c r="G155" s="407"/>
      <c r="H155" s="402"/>
      <c r="I155" s="399"/>
      <c r="J155" s="439"/>
      <c r="K155" s="430"/>
      <c r="L155" s="440"/>
      <c r="M155" s="438"/>
      <c r="N155" s="440"/>
      <c r="O155" s="427"/>
      <c r="P155" s="432"/>
      <c r="Q155" s="418"/>
      <c r="R155" s="433"/>
      <c r="S155" s="435"/>
      <c r="T155" s="435"/>
      <c r="U155" s="435"/>
      <c r="V155" s="435"/>
      <c r="W155" s="435"/>
      <c r="X155" s="435"/>
      <c r="Y155" s="435"/>
      <c r="Z155" s="435"/>
    </row>
    <row r="156" spans="1:29" s="393" customFormat="1" ht="14.25">
      <c r="A156" s="382"/>
      <c r="B156" s="397"/>
      <c r="C156" s="401"/>
      <c r="D156" s="409"/>
      <c r="E156" s="402"/>
      <c r="F156" s="428"/>
      <c r="G156" s="407"/>
      <c r="H156" s="402"/>
      <c r="I156" s="399"/>
      <c r="J156" s="430"/>
      <c r="K156" s="430"/>
      <c r="L156" s="430"/>
      <c r="M156" s="430"/>
      <c r="N156" s="431"/>
      <c r="O156" s="442"/>
      <c r="P156" s="432"/>
      <c r="Q156" s="418"/>
      <c r="R156" s="433"/>
      <c r="S156" s="435"/>
      <c r="T156" s="435"/>
      <c r="U156" s="435"/>
      <c r="V156" s="435"/>
      <c r="W156" s="435"/>
      <c r="X156" s="435"/>
      <c r="Y156" s="435"/>
      <c r="Z156" s="435"/>
    </row>
    <row r="157" spans="1:29" s="393" customFormat="1" ht="14.25">
      <c r="A157" s="382"/>
      <c r="B157" s="397"/>
      <c r="C157" s="401"/>
      <c r="D157" s="409"/>
      <c r="E157" s="402"/>
      <c r="F157" s="439"/>
      <c r="G157" s="412"/>
      <c r="H157" s="402"/>
      <c r="I157" s="399"/>
      <c r="J157" s="439"/>
      <c r="K157" s="439"/>
      <c r="L157" s="440"/>
      <c r="M157" s="438"/>
      <c r="N157" s="440"/>
      <c r="O157" s="427"/>
      <c r="P157" s="403"/>
      <c r="Q157" s="418"/>
      <c r="R157" s="436"/>
      <c r="S157" s="426"/>
      <c r="T157" s="435"/>
      <c r="U157" s="435"/>
      <c r="V157" s="435"/>
      <c r="W157" s="435"/>
      <c r="X157" s="435"/>
      <c r="Y157" s="435"/>
      <c r="Z157" s="435"/>
    </row>
    <row r="158" spans="1:29" s="393" customFormat="1" ht="14.25">
      <c r="A158" s="382"/>
      <c r="B158" s="397"/>
      <c r="C158" s="401"/>
      <c r="D158" s="409"/>
      <c r="E158" s="402"/>
      <c r="F158" s="428"/>
      <c r="G158" s="407"/>
      <c r="H158" s="402"/>
      <c r="I158" s="399"/>
      <c r="J158" s="376"/>
      <c r="K158" s="376"/>
      <c r="L158" s="376"/>
      <c r="M158" s="376"/>
      <c r="N158" s="429"/>
      <c r="O158" s="427"/>
      <c r="P158" s="404"/>
      <c r="Q158" s="418"/>
      <c r="R158" s="436"/>
      <c r="S158" s="426"/>
      <c r="T158" s="435"/>
      <c r="U158" s="435"/>
      <c r="V158" s="435"/>
      <c r="W158" s="435"/>
      <c r="X158" s="435"/>
      <c r="Y158" s="435"/>
      <c r="Z158" s="435"/>
    </row>
    <row r="159" spans="1:29">
      <c r="A159" s="29"/>
      <c r="B159" s="23"/>
      <c r="C159" s="23"/>
      <c r="D159" s="23"/>
      <c r="E159" s="32"/>
      <c r="F159" s="30"/>
      <c r="G159" s="12"/>
      <c r="H159" s="12"/>
      <c r="I159" s="12"/>
      <c r="J159" s="53"/>
      <c r="K159" s="12"/>
      <c r="L159" s="12"/>
      <c r="M159" s="12"/>
      <c r="N159" s="11"/>
      <c r="O159" s="53"/>
      <c r="P159" s="7"/>
      <c r="Q159" s="11"/>
      <c r="R159" s="141"/>
      <c r="S159" s="16"/>
      <c r="T159" s="16"/>
      <c r="U159" s="16"/>
      <c r="V159" s="16"/>
      <c r="W159" s="16"/>
      <c r="X159" s="16"/>
      <c r="Y159" s="16"/>
      <c r="Z159" s="16"/>
    </row>
    <row r="160" spans="1:29">
      <c r="A160" s="29"/>
      <c r="B160" s="23"/>
      <c r="C160" s="23"/>
      <c r="D160" s="23"/>
      <c r="E160" s="32"/>
      <c r="F160" s="30"/>
      <c r="G160" s="41"/>
      <c r="H160" s="42"/>
      <c r="I160" s="82"/>
      <c r="J160" s="17"/>
      <c r="K160" s="83"/>
      <c r="L160" s="84"/>
      <c r="M160" s="85"/>
      <c r="N160" s="86"/>
      <c r="O160" s="87"/>
      <c r="P160" s="11"/>
      <c r="Q160" s="16"/>
      <c r="R160" s="141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7"/>
      <c r="B161" s="45"/>
      <c r="C161" s="102"/>
      <c r="D161" s="6"/>
      <c r="E161" s="38"/>
      <c r="F161" s="82"/>
      <c r="G161" s="41"/>
      <c r="H161" s="42"/>
      <c r="I161" s="82"/>
      <c r="J161" s="17"/>
      <c r="K161" s="83"/>
      <c r="L161" s="84"/>
      <c r="M161" s="85"/>
      <c r="N161" s="86"/>
      <c r="O161" s="87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 ht="15">
      <c r="A162" s="5"/>
      <c r="B162" s="103" t="s">
        <v>619</v>
      </c>
      <c r="C162" s="103"/>
      <c r="D162" s="103"/>
      <c r="E162" s="103"/>
      <c r="F162" s="17"/>
      <c r="G162" s="17"/>
      <c r="H162" s="104"/>
      <c r="I162" s="17"/>
      <c r="J162" s="74"/>
      <c r="K162" s="75"/>
      <c r="L162" s="17"/>
      <c r="M162" s="17"/>
      <c r="N162" s="16"/>
      <c r="O162" s="98"/>
      <c r="P162" s="11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575</v>
      </c>
      <c r="C163" s="21"/>
      <c r="D163" s="22" t="s">
        <v>588</v>
      </c>
      <c r="E163" s="21" t="s">
        <v>589</v>
      </c>
      <c r="F163" s="21" t="s">
        <v>590</v>
      </c>
      <c r="G163" s="21" t="s">
        <v>620</v>
      </c>
      <c r="H163" s="21" t="s">
        <v>621</v>
      </c>
      <c r="I163" s="21" t="s">
        <v>593</v>
      </c>
      <c r="J163" s="61" t="s">
        <v>594</v>
      </c>
      <c r="K163" s="21" t="s">
        <v>595</v>
      </c>
      <c r="L163" s="21" t="s">
        <v>596</v>
      </c>
      <c r="M163" s="21" t="s">
        <v>597</v>
      </c>
      <c r="N163" s="22" t="s">
        <v>598</v>
      </c>
      <c r="O163" s="98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1</v>
      </c>
      <c r="B164" s="105">
        <v>41579</v>
      </c>
      <c r="C164" s="105"/>
      <c r="D164" s="106" t="s">
        <v>622</v>
      </c>
      <c r="E164" s="107" t="s">
        <v>623</v>
      </c>
      <c r="F164" s="108">
        <v>82</v>
      </c>
      <c r="G164" s="107" t="s">
        <v>624</v>
      </c>
      <c r="H164" s="107">
        <v>100</v>
      </c>
      <c r="I164" s="125">
        <v>100</v>
      </c>
      <c r="J164" s="126" t="s">
        <v>625</v>
      </c>
      <c r="K164" s="127">
        <f t="shared" ref="K164:K195" si="129">H164-F164</f>
        <v>18</v>
      </c>
      <c r="L164" s="128">
        <f t="shared" ref="L164:L195" si="130">K164/F164</f>
        <v>0.21951219512195122</v>
      </c>
      <c r="M164" s="129" t="s">
        <v>599</v>
      </c>
      <c r="N164" s="130">
        <v>42657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</v>
      </c>
      <c r="B165" s="105">
        <v>41794</v>
      </c>
      <c r="C165" s="105"/>
      <c r="D165" s="106" t="s">
        <v>626</v>
      </c>
      <c r="E165" s="107" t="s">
        <v>600</v>
      </c>
      <c r="F165" s="108">
        <v>257</v>
      </c>
      <c r="G165" s="107" t="s">
        <v>624</v>
      </c>
      <c r="H165" s="107">
        <v>300</v>
      </c>
      <c r="I165" s="125">
        <v>300</v>
      </c>
      <c r="J165" s="126" t="s">
        <v>625</v>
      </c>
      <c r="K165" s="127">
        <f t="shared" si="129"/>
        <v>43</v>
      </c>
      <c r="L165" s="128">
        <f t="shared" si="130"/>
        <v>0.16731517509727625</v>
      </c>
      <c r="M165" s="129" t="s">
        <v>599</v>
      </c>
      <c r="N165" s="130">
        <v>41822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</v>
      </c>
      <c r="B166" s="105">
        <v>41828</v>
      </c>
      <c r="C166" s="105"/>
      <c r="D166" s="106" t="s">
        <v>627</v>
      </c>
      <c r="E166" s="107" t="s">
        <v>600</v>
      </c>
      <c r="F166" s="108">
        <v>393</v>
      </c>
      <c r="G166" s="107" t="s">
        <v>624</v>
      </c>
      <c r="H166" s="107">
        <v>468</v>
      </c>
      <c r="I166" s="125">
        <v>468</v>
      </c>
      <c r="J166" s="126" t="s">
        <v>625</v>
      </c>
      <c r="K166" s="127">
        <f t="shared" si="129"/>
        <v>75</v>
      </c>
      <c r="L166" s="128">
        <f t="shared" si="130"/>
        <v>0.19083969465648856</v>
      </c>
      <c r="M166" s="129" t="s">
        <v>599</v>
      </c>
      <c r="N166" s="130">
        <v>41863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</v>
      </c>
      <c r="B167" s="105">
        <v>41857</v>
      </c>
      <c r="C167" s="105"/>
      <c r="D167" s="106" t="s">
        <v>628</v>
      </c>
      <c r="E167" s="107" t="s">
        <v>600</v>
      </c>
      <c r="F167" s="108">
        <v>205</v>
      </c>
      <c r="G167" s="107" t="s">
        <v>624</v>
      </c>
      <c r="H167" s="107">
        <v>275</v>
      </c>
      <c r="I167" s="125">
        <v>250</v>
      </c>
      <c r="J167" s="126" t="s">
        <v>625</v>
      </c>
      <c r="K167" s="127">
        <f t="shared" si="129"/>
        <v>70</v>
      </c>
      <c r="L167" s="128">
        <f t="shared" si="130"/>
        <v>0.34146341463414637</v>
      </c>
      <c r="M167" s="129" t="s">
        <v>599</v>
      </c>
      <c r="N167" s="130">
        <v>41962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</v>
      </c>
      <c r="B168" s="105">
        <v>41886</v>
      </c>
      <c r="C168" s="105"/>
      <c r="D168" s="106" t="s">
        <v>629</v>
      </c>
      <c r="E168" s="107" t="s">
        <v>600</v>
      </c>
      <c r="F168" s="108">
        <v>162</v>
      </c>
      <c r="G168" s="107" t="s">
        <v>624</v>
      </c>
      <c r="H168" s="107">
        <v>190</v>
      </c>
      <c r="I168" s="125">
        <v>190</v>
      </c>
      <c r="J168" s="126" t="s">
        <v>625</v>
      </c>
      <c r="K168" s="127">
        <f t="shared" si="129"/>
        <v>28</v>
      </c>
      <c r="L168" s="128">
        <f t="shared" si="130"/>
        <v>0.1728395061728395</v>
      </c>
      <c r="M168" s="129" t="s">
        <v>599</v>
      </c>
      <c r="N168" s="130">
        <v>42006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</v>
      </c>
      <c r="B169" s="105">
        <v>41886</v>
      </c>
      <c r="C169" s="105"/>
      <c r="D169" s="106" t="s">
        <v>630</v>
      </c>
      <c r="E169" s="107" t="s">
        <v>600</v>
      </c>
      <c r="F169" s="108">
        <v>75</v>
      </c>
      <c r="G169" s="107" t="s">
        <v>624</v>
      </c>
      <c r="H169" s="107">
        <v>91.5</v>
      </c>
      <c r="I169" s="125" t="s">
        <v>631</v>
      </c>
      <c r="J169" s="126" t="s">
        <v>632</v>
      </c>
      <c r="K169" s="127">
        <f t="shared" si="129"/>
        <v>16.5</v>
      </c>
      <c r="L169" s="128">
        <f t="shared" si="130"/>
        <v>0.22</v>
      </c>
      <c r="M169" s="129" t="s">
        <v>599</v>
      </c>
      <c r="N169" s="130">
        <v>41954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7</v>
      </c>
      <c r="B170" s="105">
        <v>41913</v>
      </c>
      <c r="C170" s="105"/>
      <c r="D170" s="106" t="s">
        <v>633</v>
      </c>
      <c r="E170" s="107" t="s">
        <v>600</v>
      </c>
      <c r="F170" s="108">
        <v>850</v>
      </c>
      <c r="G170" s="107" t="s">
        <v>624</v>
      </c>
      <c r="H170" s="107">
        <v>982.5</v>
      </c>
      <c r="I170" s="125">
        <v>1050</v>
      </c>
      <c r="J170" s="126" t="s">
        <v>634</v>
      </c>
      <c r="K170" s="127">
        <f t="shared" si="129"/>
        <v>132.5</v>
      </c>
      <c r="L170" s="128">
        <f t="shared" si="130"/>
        <v>0.15588235294117647</v>
      </c>
      <c r="M170" s="129" t="s">
        <v>599</v>
      </c>
      <c r="N170" s="130">
        <v>42039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8</v>
      </c>
      <c r="B171" s="105">
        <v>41913</v>
      </c>
      <c r="C171" s="105"/>
      <c r="D171" s="106" t="s">
        <v>635</v>
      </c>
      <c r="E171" s="107" t="s">
        <v>600</v>
      </c>
      <c r="F171" s="108">
        <v>475</v>
      </c>
      <c r="G171" s="107" t="s">
        <v>624</v>
      </c>
      <c r="H171" s="107">
        <v>515</v>
      </c>
      <c r="I171" s="125">
        <v>600</v>
      </c>
      <c r="J171" s="126" t="s">
        <v>636</v>
      </c>
      <c r="K171" s="127">
        <f t="shared" si="129"/>
        <v>40</v>
      </c>
      <c r="L171" s="128">
        <f t="shared" si="130"/>
        <v>8.4210526315789472E-2</v>
      </c>
      <c r="M171" s="129" t="s">
        <v>599</v>
      </c>
      <c r="N171" s="130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9</v>
      </c>
      <c r="B172" s="105">
        <v>41913</v>
      </c>
      <c r="C172" s="105"/>
      <c r="D172" s="106" t="s">
        <v>637</v>
      </c>
      <c r="E172" s="107" t="s">
        <v>600</v>
      </c>
      <c r="F172" s="108">
        <v>86</v>
      </c>
      <c r="G172" s="107" t="s">
        <v>624</v>
      </c>
      <c r="H172" s="107">
        <v>99</v>
      </c>
      <c r="I172" s="125">
        <v>140</v>
      </c>
      <c r="J172" s="126" t="s">
        <v>638</v>
      </c>
      <c r="K172" s="127">
        <f t="shared" si="129"/>
        <v>13</v>
      </c>
      <c r="L172" s="128">
        <f t="shared" si="130"/>
        <v>0.15116279069767441</v>
      </c>
      <c r="M172" s="129" t="s">
        <v>599</v>
      </c>
      <c r="N172" s="130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10</v>
      </c>
      <c r="B173" s="105">
        <v>41926</v>
      </c>
      <c r="C173" s="105"/>
      <c r="D173" s="106" t="s">
        <v>639</v>
      </c>
      <c r="E173" s="107" t="s">
        <v>600</v>
      </c>
      <c r="F173" s="108">
        <v>496.6</v>
      </c>
      <c r="G173" s="107" t="s">
        <v>624</v>
      </c>
      <c r="H173" s="107">
        <v>621</v>
      </c>
      <c r="I173" s="125">
        <v>580</v>
      </c>
      <c r="J173" s="126" t="s">
        <v>625</v>
      </c>
      <c r="K173" s="127">
        <f t="shared" si="129"/>
        <v>124.39999999999998</v>
      </c>
      <c r="L173" s="128">
        <f t="shared" si="130"/>
        <v>0.25050342327829234</v>
      </c>
      <c r="M173" s="129" t="s">
        <v>599</v>
      </c>
      <c r="N173" s="130">
        <v>42605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11</v>
      </c>
      <c r="B174" s="105">
        <v>41926</v>
      </c>
      <c r="C174" s="105"/>
      <c r="D174" s="106" t="s">
        <v>640</v>
      </c>
      <c r="E174" s="107" t="s">
        <v>600</v>
      </c>
      <c r="F174" s="108">
        <v>2481.9</v>
      </c>
      <c r="G174" s="107" t="s">
        <v>624</v>
      </c>
      <c r="H174" s="107">
        <v>2840</v>
      </c>
      <c r="I174" s="125">
        <v>2870</v>
      </c>
      <c r="J174" s="126" t="s">
        <v>641</v>
      </c>
      <c r="K174" s="127">
        <f t="shared" si="129"/>
        <v>358.09999999999991</v>
      </c>
      <c r="L174" s="128">
        <f t="shared" si="130"/>
        <v>0.14428462065353154</v>
      </c>
      <c r="M174" s="129" t="s">
        <v>599</v>
      </c>
      <c r="N174" s="130">
        <v>42017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12</v>
      </c>
      <c r="B175" s="105">
        <v>41928</v>
      </c>
      <c r="C175" s="105"/>
      <c r="D175" s="106" t="s">
        <v>642</v>
      </c>
      <c r="E175" s="107" t="s">
        <v>600</v>
      </c>
      <c r="F175" s="108">
        <v>84.5</v>
      </c>
      <c r="G175" s="107" t="s">
        <v>624</v>
      </c>
      <c r="H175" s="107">
        <v>93</v>
      </c>
      <c r="I175" s="125">
        <v>110</v>
      </c>
      <c r="J175" s="126" t="s">
        <v>643</v>
      </c>
      <c r="K175" s="127">
        <f t="shared" si="129"/>
        <v>8.5</v>
      </c>
      <c r="L175" s="128">
        <f t="shared" si="130"/>
        <v>0.10059171597633136</v>
      </c>
      <c r="M175" s="129" t="s">
        <v>599</v>
      </c>
      <c r="N175" s="130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13</v>
      </c>
      <c r="B176" s="105">
        <v>41928</v>
      </c>
      <c r="C176" s="105"/>
      <c r="D176" s="106" t="s">
        <v>644</v>
      </c>
      <c r="E176" s="107" t="s">
        <v>600</v>
      </c>
      <c r="F176" s="108">
        <v>401</v>
      </c>
      <c r="G176" s="107" t="s">
        <v>624</v>
      </c>
      <c r="H176" s="107">
        <v>428</v>
      </c>
      <c r="I176" s="125">
        <v>450</v>
      </c>
      <c r="J176" s="126" t="s">
        <v>645</v>
      </c>
      <c r="K176" s="127">
        <f t="shared" si="129"/>
        <v>27</v>
      </c>
      <c r="L176" s="128">
        <f t="shared" si="130"/>
        <v>6.7331670822942641E-2</v>
      </c>
      <c r="M176" s="129" t="s">
        <v>599</v>
      </c>
      <c r="N176" s="130">
        <v>42020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14</v>
      </c>
      <c r="B177" s="105">
        <v>41928</v>
      </c>
      <c r="C177" s="105"/>
      <c r="D177" s="106" t="s">
        <v>646</v>
      </c>
      <c r="E177" s="107" t="s">
        <v>600</v>
      </c>
      <c r="F177" s="108">
        <v>101</v>
      </c>
      <c r="G177" s="107" t="s">
        <v>624</v>
      </c>
      <c r="H177" s="107">
        <v>112</v>
      </c>
      <c r="I177" s="125">
        <v>120</v>
      </c>
      <c r="J177" s="126" t="s">
        <v>647</v>
      </c>
      <c r="K177" s="127">
        <f t="shared" si="129"/>
        <v>11</v>
      </c>
      <c r="L177" s="128">
        <f t="shared" si="130"/>
        <v>0.10891089108910891</v>
      </c>
      <c r="M177" s="129" t="s">
        <v>599</v>
      </c>
      <c r="N177" s="130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15</v>
      </c>
      <c r="B178" s="105">
        <v>41954</v>
      </c>
      <c r="C178" s="105"/>
      <c r="D178" s="106" t="s">
        <v>648</v>
      </c>
      <c r="E178" s="107" t="s">
        <v>600</v>
      </c>
      <c r="F178" s="108">
        <v>59</v>
      </c>
      <c r="G178" s="107" t="s">
        <v>624</v>
      </c>
      <c r="H178" s="107">
        <v>76</v>
      </c>
      <c r="I178" s="125">
        <v>76</v>
      </c>
      <c r="J178" s="126" t="s">
        <v>625</v>
      </c>
      <c r="K178" s="127">
        <f t="shared" si="129"/>
        <v>17</v>
      </c>
      <c r="L178" s="128">
        <f t="shared" si="130"/>
        <v>0.28813559322033899</v>
      </c>
      <c r="M178" s="129" t="s">
        <v>599</v>
      </c>
      <c r="N178" s="130">
        <v>43032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16</v>
      </c>
      <c r="B179" s="105">
        <v>41954</v>
      </c>
      <c r="C179" s="105"/>
      <c r="D179" s="106" t="s">
        <v>637</v>
      </c>
      <c r="E179" s="107" t="s">
        <v>600</v>
      </c>
      <c r="F179" s="108">
        <v>99</v>
      </c>
      <c r="G179" s="107" t="s">
        <v>624</v>
      </c>
      <c r="H179" s="107">
        <v>120</v>
      </c>
      <c r="I179" s="125">
        <v>120</v>
      </c>
      <c r="J179" s="126" t="s">
        <v>649</v>
      </c>
      <c r="K179" s="127">
        <f t="shared" si="129"/>
        <v>21</v>
      </c>
      <c r="L179" s="128">
        <f t="shared" si="130"/>
        <v>0.21212121212121213</v>
      </c>
      <c r="M179" s="129" t="s">
        <v>599</v>
      </c>
      <c r="N179" s="130">
        <v>41960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17</v>
      </c>
      <c r="B180" s="105">
        <v>41956</v>
      </c>
      <c r="C180" s="105"/>
      <c r="D180" s="106" t="s">
        <v>650</v>
      </c>
      <c r="E180" s="107" t="s">
        <v>600</v>
      </c>
      <c r="F180" s="108">
        <v>22</v>
      </c>
      <c r="G180" s="107" t="s">
        <v>624</v>
      </c>
      <c r="H180" s="107">
        <v>33.549999999999997</v>
      </c>
      <c r="I180" s="125">
        <v>32</v>
      </c>
      <c r="J180" s="126" t="s">
        <v>651</v>
      </c>
      <c r="K180" s="127">
        <f t="shared" si="129"/>
        <v>11.549999999999997</v>
      </c>
      <c r="L180" s="128">
        <f t="shared" si="130"/>
        <v>0.52499999999999991</v>
      </c>
      <c r="M180" s="129" t="s">
        <v>599</v>
      </c>
      <c r="N180" s="130">
        <v>42188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18</v>
      </c>
      <c r="B181" s="105">
        <v>41976</v>
      </c>
      <c r="C181" s="105"/>
      <c r="D181" s="106" t="s">
        <v>652</v>
      </c>
      <c r="E181" s="107" t="s">
        <v>600</v>
      </c>
      <c r="F181" s="108">
        <v>440</v>
      </c>
      <c r="G181" s="107" t="s">
        <v>624</v>
      </c>
      <c r="H181" s="107">
        <v>520</v>
      </c>
      <c r="I181" s="125">
        <v>520</v>
      </c>
      <c r="J181" s="126" t="s">
        <v>653</v>
      </c>
      <c r="K181" s="127">
        <f t="shared" si="129"/>
        <v>80</v>
      </c>
      <c r="L181" s="128">
        <f t="shared" si="130"/>
        <v>0.18181818181818182</v>
      </c>
      <c r="M181" s="129" t="s">
        <v>599</v>
      </c>
      <c r="N181" s="130">
        <v>42208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19</v>
      </c>
      <c r="B182" s="105">
        <v>41976</v>
      </c>
      <c r="C182" s="105"/>
      <c r="D182" s="106" t="s">
        <v>654</v>
      </c>
      <c r="E182" s="107" t="s">
        <v>600</v>
      </c>
      <c r="F182" s="108">
        <v>360</v>
      </c>
      <c r="G182" s="107" t="s">
        <v>624</v>
      </c>
      <c r="H182" s="107">
        <v>427</v>
      </c>
      <c r="I182" s="125">
        <v>425</v>
      </c>
      <c r="J182" s="126" t="s">
        <v>655</v>
      </c>
      <c r="K182" s="127">
        <f t="shared" si="129"/>
        <v>67</v>
      </c>
      <c r="L182" s="128">
        <f t="shared" si="130"/>
        <v>0.18611111111111112</v>
      </c>
      <c r="M182" s="129" t="s">
        <v>599</v>
      </c>
      <c r="N182" s="130">
        <v>42058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20</v>
      </c>
      <c r="B183" s="105">
        <v>42012</v>
      </c>
      <c r="C183" s="105"/>
      <c r="D183" s="106" t="s">
        <v>656</v>
      </c>
      <c r="E183" s="107" t="s">
        <v>600</v>
      </c>
      <c r="F183" s="108">
        <v>360</v>
      </c>
      <c r="G183" s="107" t="s">
        <v>624</v>
      </c>
      <c r="H183" s="107">
        <v>455</v>
      </c>
      <c r="I183" s="125">
        <v>420</v>
      </c>
      <c r="J183" s="126" t="s">
        <v>657</v>
      </c>
      <c r="K183" s="127">
        <f t="shared" si="129"/>
        <v>95</v>
      </c>
      <c r="L183" s="128">
        <f t="shared" si="130"/>
        <v>0.2638888888888889</v>
      </c>
      <c r="M183" s="129" t="s">
        <v>599</v>
      </c>
      <c r="N183" s="130">
        <v>42024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21</v>
      </c>
      <c r="B184" s="105">
        <v>42012</v>
      </c>
      <c r="C184" s="105"/>
      <c r="D184" s="106" t="s">
        <v>658</v>
      </c>
      <c r="E184" s="107" t="s">
        <v>600</v>
      </c>
      <c r="F184" s="108">
        <v>130</v>
      </c>
      <c r="G184" s="107"/>
      <c r="H184" s="107">
        <v>175.5</v>
      </c>
      <c r="I184" s="125">
        <v>165</v>
      </c>
      <c r="J184" s="126" t="s">
        <v>659</v>
      </c>
      <c r="K184" s="127">
        <f t="shared" si="129"/>
        <v>45.5</v>
      </c>
      <c r="L184" s="128">
        <f t="shared" si="130"/>
        <v>0.35</v>
      </c>
      <c r="M184" s="129" t="s">
        <v>599</v>
      </c>
      <c r="N184" s="130">
        <v>43088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22</v>
      </c>
      <c r="B185" s="105">
        <v>42040</v>
      </c>
      <c r="C185" s="105"/>
      <c r="D185" s="106" t="s">
        <v>390</v>
      </c>
      <c r="E185" s="107" t="s">
        <v>623</v>
      </c>
      <c r="F185" s="108">
        <v>98</v>
      </c>
      <c r="G185" s="107"/>
      <c r="H185" s="107">
        <v>120</v>
      </c>
      <c r="I185" s="125">
        <v>120</v>
      </c>
      <c r="J185" s="126" t="s">
        <v>625</v>
      </c>
      <c r="K185" s="127">
        <f t="shared" si="129"/>
        <v>22</v>
      </c>
      <c r="L185" s="128">
        <f t="shared" si="130"/>
        <v>0.22448979591836735</v>
      </c>
      <c r="M185" s="129" t="s">
        <v>599</v>
      </c>
      <c r="N185" s="130">
        <v>42753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23</v>
      </c>
      <c r="B186" s="105">
        <v>42040</v>
      </c>
      <c r="C186" s="105"/>
      <c r="D186" s="106" t="s">
        <v>660</v>
      </c>
      <c r="E186" s="107" t="s">
        <v>623</v>
      </c>
      <c r="F186" s="108">
        <v>196</v>
      </c>
      <c r="G186" s="107"/>
      <c r="H186" s="107">
        <v>262</v>
      </c>
      <c r="I186" s="125">
        <v>255</v>
      </c>
      <c r="J186" s="126" t="s">
        <v>625</v>
      </c>
      <c r="K186" s="127">
        <f t="shared" si="129"/>
        <v>66</v>
      </c>
      <c r="L186" s="128">
        <f t="shared" si="130"/>
        <v>0.33673469387755101</v>
      </c>
      <c r="M186" s="129" t="s">
        <v>599</v>
      </c>
      <c r="N186" s="130">
        <v>42599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24</v>
      </c>
      <c r="B187" s="109">
        <v>42067</v>
      </c>
      <c r="C187" s="109"/>
      <c r="D187" s="110" t="s">
        <v>389</v>
      </c>
      <c r="E187" s="111" t="s">
        <v>623</v>
      </c>
      <c r="F187" s="112">
        <v>235</v>
      </c>
      <c r="G187" s="112"/>
      <c r="H187" s="113">
        <v>77</v>
      </c>
      <c r="I187" s="131" t="s">
        <v>661</v>
      </c>
      <c r="J187" s="132" t="s">
        <v>662</v>
      </c>
      <c r="K187" s="133">
        <f t="shared" si="129"/>
        <v>-158</v>
      </c>
      <c r="L187" s="134">
        <f t="shared" si="130"/>
        <v>-0.67234042553191486</v>
      </c>
      <c r="M187" s="135" t="s">
        <v>663</v>
      </c>
      <c r="N187" s="136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25</v>
      </c>
      <c r="B188" s="105">
        <v>42067</v>
      </c>
      <c r="C188" s="105"/>
      <c r="D188" s="106" t="s">
        <v>481</v>
      </c>
      <c r="E188" s="107" t="s">
        <v>623</v>
      </c>
      <c r="F188" s="108">
        <v>185</v>
      </c>
      <c r="G188" s="107"/>
      <c r="H188" s="107">
        <v>224</v>
      </c>
      <c r="I188" s="125" t="s">
        <v>664</v>
      </c>
      <c r="J188" s="126" t="s">
        <v>625</v>
      </c>
      <c r="K188" s="127">
        <f t="shared" si="129"/>
        <v>39</v>
      </c>
      <c r="L188" s="128">
        <f t="shared" si="130"/>
        <v>0.21081081081081082</v>
      </c>
      <c r="M188" s="129" t="s">
        <v>599</v>
      </c>
      <c r="N188" s="130">
        <v>42647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3">
        <v>26</v>
      </c>
      <c r="B189" s="114">
        <v>42090</v>
      </c>
      <c r="C189" s="114"/>
      <c r="D189" s="115" t="s">
        <v>665</v>
      </c>
      <c r="E189" s="116" t="s">
        <v>623</v>
      </c>
      <c r="F189" s="117">
        <v>49.5</v>
      </c>
      <c r="G189" s="118"/>
      <c r="H189" s="118">
        <v>15.85</v>
      </c>
      <c r="I189" s="118">
        <v>67</v>
      </c>
      <c r="J189" s="137" t="s">
        <v>666</v>
      </c>
      <c r="K189" s="118">
        <f t="shared" si="129"/>
        <v>-33.65</v>
      </c>
      <c r="L189" s="138">
        <f t="shared" si="130"/>
        <v>-0.67979797979797973</v>
      </c>
      <c r="M189" s="135" t="s">
        <v>663</v>
      </c>
      <c r="N189" s="13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27</v>
      </c>
      <c r="B190" s="105">
        <v>42093</v>
      </c>
      <c r="C190" s="105"/>
      <c r="D190" s="106" t="s">
        <v>667</v>
      </c>
      <c r="E190" s="107" t="s">
        <v>623</v>
      </c>
      <c r="F190" s="108">
        <v>183.5</v>
      </c>
      <c r="G190" s="107"/>
      <c r="H190" s="107">
        <v>219</v>
      </c>
      <c r="I190" s="125">
        <v>218</v>
      </c>
      <c r="J190" s="126" t="s">
        <v>668</v>
      </c>
      <c r="K190" s="127">
        <f t="shared" si="129"/>
        <v>35.5</v>
      </c>
      <c r="L190" s="128">
        <f t="shared" si="130"/>
        <v>0.19346049046321526</v>
      </c>
      <c r="M190" s="129" t="s">
        <v>599</v>
      </c>
      <c r="N190" s="130">
        <v>42103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28</v>
      </c>
      <c r="B191" s="105">
        <v>42114</v>
      </c>
      <c r="C191" s="105"/>
      <c r="D191" s="106" t="s">
        <v>669</v>
      </c>
      <c r="E191" s="107" t="s">
        <v>623</v>
      </c>
      <c r="F191" s="108">
        <f>(227+237)/2</f>
        <v>232</v>
      </c>
      <c r="G191" s="107"/>
      <c r="H191" s="107">
        <v>298</v>
      </c>
      <c r="I191" s="125">
        <v>298</v>
      </c>
      <c r="J191" s="126" t="s">
        <v>625</v>
      </c>
      <c r="K191" s="127">
        <f t="shared" si="129"/>
        <v>66</v>
      </c>
      <c r="L191" s="128">
        <f t="shared" si="130"/>
        <v>0.28448275862068967</v>
      </c>
      <c r="M191" s="129" t="s">
        <v>599</v>
      </c>
      <c r="N191" s="130">
        <v>42823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29</v>
      </c>
      <c r="B192" s="105">
        <v>42128</v>
      </c>
      <c r="C192" s="105"/>
      <c r="D192" s="106" t="s">
        <v>670</v>
      </c>
      <c r="E192" s="107" t="s">
        <v>600</v>
      </c>
      <c r="F192" s="108">
        <v>385</v>
      </c>
      <c r="G192" s="107"/>
      <c r="H192" s="107">
        <f>212.5+331</f>
        <v>543.5</v>
      </c>
      <c r="I192" s="125">
        <v>510</v>
      </c>
      <c r="J192" s="126" t="s">
        <v>671</v>
      </c>
      <c r="K192" s="127">
        <f t="shared" si="129"/>
        <v>158.5</v>
      </c>
      <c r="L192" s="128">
        <f t="shared" si="130"/>
        <v>0.41168831168831171</v>
      </c>
      <c r="M192" s="129" t="s">
        <v>599</v>
      </c>
      <c r="N192" s="130">
        <v>42235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30</v>
      </c>
      <c r="B193" s="105">
        <v>42128</v>
      </c>
      <c r="C193" s="105"/>
      <c r="D193" s="106" t="s">
        <v>672</v>
      </c>
      <c r="E193" s="107" t="s">
        <v>600</v>
      </c>
      <c r="F193" s="108">
        <v>115.5</v>
      </c>
      <c r="G193" s="107"/>
      <c r="H193" s="107">
        <v>146</v>
      </c>
      <c r="I193" s="125">
        <v>142</v>
      </c>
      <c r="J193" s="126" t="s">
        <v>673</v>
      </c>
      <c r="K193" s="127">
        <f t="shared" si="129"/>
        <v>30.5</v>
      </c>
      <c r="L193" s="128">
        <f t="shared" si="130"/>
        <v>0.26406926406926406</v>
      </c>
      <c r="M193" s="129" t="s">
        <v>599</v>
      </c>
      <c r="N193" s="130">
        <v>42202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31</v>
      </c>
      <c r="B194" s="105">
        <v>42151</v>
      </c>
      <c r="C194" s="105"/>
      <c r="D194" s="106" t="s">
        <v>674</v>
      </c>
      <c r="E194" s="107" t="s">
        <v>600</v>
      </c>
      <c r="F194" s="108">
        <v>237.5</v>
      </c>
      <c r="G194" s="107"/>
      <c r="H194" s="107">
        <v>279.5</v>
      </c>
      <c r="I194" s="125">
        <v>278</v>
      </c>
      <c r="J194" s="126" t="s">
        <v>625</v>
      </c>
      <c r="K194" s="127">
        <f t="shared" si="129"/>
        <v>42</v>
      </c>
      <c r="L194" s="128">
        <f t="shared" si="130"/>
        <v>0.17684210526315788</v>
      </c>
      <c r="M194" s="129" t="s">
        <v>599</v>
      </c>
      <c r="N194" s="130">
        <v>42222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32</v>
      </c>
      <c r="B195" s="105">
        <v>42174</v>
      </c>
      <c r="C195" s="105"/>
      <c r="D195" s="106" t="s">
        <v>644</v>
      </c>
      <c r="E195" s="107" t="s">
        <v>623</v>
      </c>
      <c r="F195" s="108">
        <v>340</v>
      </c>
      <c r="G195" s="107"/>
      <c r="H195" s="107">
        <v>448</v>
      </c>
      <c r="I195" s="125">
        <v>448</v>
      </c>
      <c r="J195" s="126" t="s">
        <v>625</v>
      </c>
      <c r="K195" s="127">
        <f t="shared" si="129"/>
        <v>108</v>
      </c>
      <c r="L195" s="128">
        <f t="shared" si="130"/>
        <v>0.31764705882352939</v>
      </c>
      <c r="M195" s="129" t="s">
        <v>599</v>
      </c>
      <c r="N195" s="130">
        <v>43018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33</v>
      </c>
      <c r="B196" s="105">
        <v>42191</v>
      </c>
      <c r="C196" s="105"/>
      <c r="D196" s="106" t="s">
        <v>675</v>
      </c>
      <c r="E196" s="107" t="s">
        <v>623</v>
      </c>
      <c r="F196" s="108">
        <v>390</v>
      </c>
      <c r="G196" s="107"/>
      <c r="H196" s="107">
        <v>460</v>
      </c>
      <c r="I196" s="125">
        <v>460</v>
      </c>
      <c r="J196" s="126" t="s">
        <v>625</v>
      </c>
      <c r="K196" s="127">
        <f t="shared" ref="K196:K216" si="131">H196-F196</f>
        <v>70</v>
      </c>
      <c r="L196" s="128">
        <f t="shared" ref="L196:L216" si="132">K196/F196</f>
        <v>0.17948717948717949</v>
      </c>
      <c r="M196" s="129" t="s">
        <v>599</v>
      </c>
      <c r="N196" s="130">
        <v>42478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34</v>
      </c>
      <c r="B197" s="109">
        <v>42195</v>
      </c>
      <c r="C197" s="109"/>
      <c r="D197" s="110" t="s">
        <v>676</v>
      </c>
      <c r="E197" s="111" t="s">
        <v>623</v>
      </c>
      <c r="F197" s="112">
        <v>122.5</v>
      </c>
      <c r="G197" s="112"/>
      <c r="H197" s="113">
        <v>61</v>
      </c>
      <c r="I197" s="131">
        <v>172</v>
      </c>
      <c r="J197" s="132" t="s">
        <v>677</v>
      </c>
      <c r="K197" s="133">
        <f t="shared" si="131"/>
        <v>-61.5</v>
      </c>
      <c r="L197" s="134">
        <f t="shared" si="132"/>
        <v>-0.50204081632653064</v>
      </c>
      <c r="M197" s="135" t="s">
        <v>663</v>
      </c>
      <c r="N197" s="136">
        <v>43333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35</v>
      </c>
      <c r="B198" s="105">
        <v>42219</v>
      </c>
      <c r="C198" s="105"/>
      <c r="D198" s="106" t="s">
        <v>678</v>
      </c>
      <c r="E198" s="107" t="s">
        <v>623</v>
      </c>
      <c r="F198" s="108">
        <v>297.5</v>
      </c>
      <c r="G198" s="107"/>
      <c r="H198" s="107">
        <v>350</v>
      </c>
      <c r="I198" s="125">
        <v>360</v>
      </c>
      <c r="J198" s="126" t="s">
        <v>679</v>
      </c>
      <c r="K198" s="127">
        <f t="shared" si="131"/>
        <v>52.5</v>
      </c>
      <c r="L198" s="128">
        <f t="shared" si="132"/>
        <v>0.17647058823529413</v>
      </c>
      <c r="M198" s="129" t="s">
        <v>599</v>
      </c>
      <c r="N198" s="130">
        <v>42232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36</v>
      </c>
      <c r="B199" s="105">
        <v>42219</v>
      </c>
      <c r="C199" s="105"/>
      <c r="D199" s="106" t="s">
        <v>680</v>
      </c>
      <c r="E199" s="107" t="s">
        <v>623</v>
      </c>
      <c r="F199" s="108">
        <v>115.5</v>
      </c>
      <c r="G199" s="107"/>
      <c r="H199" s="107">
        <v>149</v>
      </c>
      <c r="I199" s="125">
        <v>140</v>
      </c>
      <c r="J199" s="140" t="s">
        <v>681</v>
      </c>
      <c r="K199" s="127">
        <f t="shared" si="131"/>
        <v>33.5</v>
      </c>
      <c r="L199" s="128">
        <f t="shared" si="132"/>
        <v>0.29004329004329005</v>
      </c>
      <c r="M199" s="129" t="s">
        <v>599</v>
      </c>
      <c r="N199" s="130">
        <v>42740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37</v>
      </c>
      <c r="B200" s="105">
        <v>42251</v>
      </c>
      <c r="C200" s="105"/>
      <c r="D200" s="106" t="s">
        <v>674</v>
      </c>
      <c r="E200" s="107" t="s">
        <v>623</v>
      </c>
      <c r="F200" s="108">
        <v>226</v>
      </c>
      <c r="G200" s="107"/>
      <c r="H200" s="107">
        <v>292</v>
      </c>
      <c r="I200" s="125">
        <v>292</v>
      </c>
      <c r="J200" s="126" t="s">
        <v>682</v>
      </c>
      <c r="K200" s="127">
        <f t="shared" si="131"/>
        <v>66</v>
      </c>
      <c r="L200" s="128">
        <f t="shared" si="132"/>
        <v>0.29203539823008851</v>
      </c>
      <c r="M200" s="129" t="s">
        <v>599</v>
      </c>
      <c r="N200" s="130">
        <v>42286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38</v>
      </c>
      <c r="B201" s="105">
        <v>42254</v>
      </c>
      <c r="C201" s="105"/>
      <c r="D201" s="106" t="s">
        <v>669</v>
      </c>
      <c r="E201" s="107" t="s">
        <v>623</v>
      </c>
      <c r="F201" s="108">
        <v>232.5</v>
      </c>
      <c r="G201" s="107"/>
      <c r="H201" s="107">
        <v>312.5</v>
      </c>
      <c r="I201" s="125">
        <v>310</v>
      </c>
      <c r="J201" s="126" t="s">
        <v>625</v>
      </c>
      <c r="K201" s="127">
        <f t="shared" si="131"/>
        <v>80</v>
      </c>
      <c r="L201" s="128">
        <f t="shared" si="132"/>
        <v>0.34408602150537637</v>
      </c>
      <c r="M201" s="129" t="s">
        <v>599</v>
      </c>
      <c r="N201" s="130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39</v>
      </c>
      <c r="B202" s="105">
        <v>42268</v>
      </c>
      <c r="C202" s="105"/>
      <c r="D202" s="106" t="s">
        <v>683</v>
      </c>
      <c r="E202" s="107" t="s">
        <v>623</v>
      </c>
      <c r="F202" s="108">
        <v>196.5</v>
      </c>
      <c r="G202" s="107"/>
      <c r="H202" s="107">
        <v>238</v>
      </c>
      <c r="I202" s="125">
        <v>238</v>
      </c>
      <c r="J202" s="126" t="s">
        <v>682</v>
      </c>
      <c r="K202" s="127">
        <f t="shared" si="131"/>
        <v>41.5</v>
      </c>
      <c r="L202" s="128">
        <f t="shared" si="132"/>
        <v>0.21119592875318066</v>
      </c>
      <c r="M202" s="129" t="s">
        <v>599</v>
      </c>
      <c r="N202" s="130">
        <v>42291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40</v>
      </c>
      <c r="B203" s="105">
        <v>42271</v>
      </c>
      <c r="C203" s="105"/>
      <c r="D203" s="106" t="s">
        <v>622</v>
      </c>
      <c r="E203" s="107" t="s">
        <v>623</v>
      </c>
      <c r="F203" s="108">
        <v>65</v>
      </c>
      <c r="G203" s="107"/>
      <c r="H203" s="107">
        <v>82</v>
      </c>
      <c r="I203" s="125">
        <v>82</v>
      </c>
      <c r="J203" s="126" t="s">
        <v>682</v>
      </c>
      <c r="K203" s="127">
        <f t="shared" si="131"/>
        <v>17</v>
      </c>
      <c r="L203" s="128">
        <f t="shared" si="132"/>
        <v>0.26153846153846155</v>
      </c>
      <c r="M203" s="129" t="s">
        <v>599</v>
      </c>
      <c r="N203" s="130">
        <v>42578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41</v>
      </c>
      <c r="B204" s="105">
        <v>42291</v>
      </c>
      <c r="C204" s="105"/>
      <c r="D204" s="106" t="s">
        <v>684</v>
      </c>
      <c r="E204" s="107" t="s">
        <v>623</v>
      </c>
      <c r="F204" s="108">
        <v>144</v>
      </c>
      <c r="G204" s="107"/>
      <c r="H204" s="107">
        <v>182.5</v>
      </c>
      <c r="I204" s="125">
        <v>181</v>
      </c>
      <c r="J204" s="126" t="s">
        <v>682</v>
      </c>
      <c r="K204" s="127">
        <f t="shared" si="131"/>
        <v>38.5</v>
      </c>
      <c r="L204" s="128">
        <f t="shared" si="132"/>
        <v>0.2673611111111111</v>
      </c>
      <c r="M204" s="129" t="s">
        <v>599</v>
      </c>
      <c r="N204" s="130">
        <v>42817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42</v>
      </c>
      <c r="B205" s="105">
        <v>42291</v>
      </c>
      <c r="C205" s="105"/>
      <c r="D205" s="106" t="s">
        <v>685</v>
      </c>
      <c r="E205" s="107" t="s">
        <v>623</v>
      </c>
      <c r="F205" s="108">
        <v>264</v>
      </c>
      <c r="G205" s="107"/>
      <c r="H205" s="107">
        <v>311</v>
      </c>
      <c r="I205" s="125">
        <v>311</v>
      </c>
      <c r="J205" s="126" t="s">
        <v>682</v>
      </c>
      <c r="K205" s="127">
        <f t="shared" si="131"/>
        <v>47</v>
      </c>
      <c r="L205" s="128">
        <f t="shared" si="132"/>
        <v>0.17803030303030304</v>
      </c>
      <c r="M205" s="129" t="s">
        <v>599</v>
      </c>
      <c r="N205" s="130">
        <v>42604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43</v>
      </c>
      <c r="B206" s="105">
        <v>42318</v>
      </c>
      <c r="C206" s="105"/>
      <c r="D206" s="106" t="s">
        <v>686</v>
      </c>
      <c r="E206" s="107" t="s">
        <v>600</v>
      </c>
      <c r="F206" s="108">
        <v>549.5</v>
      </c>
      <c r="G206" s="107"/>
      <c r="H206" s="107">
        <v>630</v>
      </c>
      <c r="I206" s="125">
        <v>630</v>
      </c>
      <c r="J206" s="126" t="s">
        <v>682</v>
      </c>
      <c r="K206" s="127">
        <f t="shared" si="131"/>
        <v>80.5</v>
      </c>
      <c r="L206" s="128">
        <f t="shared" si="132"/>
        <v>0.1464968152866242</v>
      </c>
      <c r="M206" s="129" t="s">
        <v>599</v>
      </c>
      <c r="N206" s="130">
        <v>42419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44</v>
      </c>
      <c r="B207" s="105">
        <v>42342</v>
      </c>
      <c r="C207" s="105"/>
      <c r="D207" s="106" t="s">
        <v>687</v>
      </c>
      <c r="E207" s="107" t="s">
        <v>623</v>
      </c>
      <c r="F207" s="108">
        <v>1027.5</v>
      </c>
      <c r="G207" s="107"/>
      <c r="H207" s="107">
        <v>1315</v>
      </c>
      <c r="I207" s="125">
        <v>1250</v>
      </c>
      <c r="J207" s="126" t="s">
        <v>682</v>
      </c>
      <c r="K207" s="127">
        <f t="shared" si="131"/>
        <v>287.5</v>
      </c>
      <c r="L207" s="128">
        <f t="shared" si="132"/>
        <v>0.27980535279805352</v>
      </c>
      <c r="M207" s="129" t="s">
        <v>599</v>
      </c>
      <c r="N207" s="130">
        <v>43244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45</v>
      </c>
      <c r="B208" s="105">
        <v>42367</v>
      </c>
      <c r="C208" s="105"/>
      <c r="D208" s="106" t="s">
        <v>688</v>
      </c>
      <c r="E208" s="107" t="s">
        <v>623</v>
      </c>
      <c r="F208" s="108">
        <v>465</v>
      </c>
      <c r="G208" s="107"/>
      <c r="H208" s="107">
        <v>540</v>
      </c>
      <c r="I208" s="125">
        <v>540</v>
      </c>
      <c r="J208" s="126" t="s">
        <v>682</v>
      </c>
      <c r="K208" s="127">
        <f t="shared" si="131"/>
        <v>75</v>
      </c>
      <c r="L208" s="128">
        <f t="shared" si="132"/>
        <v>0.16129032258064516</v>
      </c>
      <c r="M208" s="129" t="s">
        <v>599</v>
      </c>
      <c r="N208" s="130">
        <v>42530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46</v>
      </c>
      <c r="B209" s="105">
        <v>42380</v>
      </c>
      <c r="C209" s="105"/>
      <c r="D209" s="106" t="s">
        <v>390</v>
      </c>
      <c r="E209" s="107" t="s">
        <v>600</v>
      </c>
      <c r="F209" s="108">
        <v>81</v>
      </c>
      <c r="G209" s="107"/>
      <c r="H209" s="107">
        <v>110</v>
      </c>
      <c r="I209" s="125">
        <v>110</v>
      </c>
      <c r="J209" s="126" t="s">
        <v>682</v>
      </c>
      <c r="K209" s="127">
        <f t="shared" si="131"/>
        <v>29</v>
      </c>
      <c r="L209" s="128">
        <f t="shared" si="132"/>
        <v>0.35802469135802467</v>
      </c>
      <c r="M209" s="129" t="s">
        <v>599</v>
      </c>
      <c r="N209" s="130">
        <v>42745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47</v>
      </c>
      <c r="B210" s="105">
        <v>42382</v>
      </c>
      <c r="C210" s="105"/>
      <c r="D210" s="106" t="s">
        <v>689</v>
      </c>
      <c r="E210" s="107" t="s">
        <v>600</v>
      </c>
      <c r="F210" s="108">
        <v>417.5</v>
      </c>
      <c r="G210" s="107"/>
      <c r="H210" s="107">
        <v>547</v>
      </c>
      <c r="I210" s="125">
        <v>535</v>
      </c>
      <c r="J210" s="126" t="s">
        <v>682</v>
      </c>
      <c r="K210" s="127">
        <f t="shared" si="131"/>
        <v>129.5</v>
      </c>
      <c r="L210" s="128">
        <f t="shared" si="132"/>
        <v>0.31017964071856285</v>
      </c>
      <c r="M210" s="129" t="s">
        <v>599</v>
      </c>
      <c r="N210" s="130">
        <v>42578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48</v>
      </c>
      <c r="B211" s="105">
        <v>42408</v>
      </c>
      <c r="C211" s="105"/>
      <c r="D211" s="106" t="s">
        <v>690</v>
      </c>
      <c r="E211" s="107" t="s">
        <v>623</v>
      </c>
      <c r="F211" s="108">
        <v>650</v>
      </c>
      <c r="G211" s="107"/>
      <c r="H211" s="107">
        <v>800</v>
      </c>
      <c r="I211" s="125">
        <v>800</v>
      </c>
      <c r="J211" s="126" t="s">
        <v>682</v>
      </c>
      <c r="K211" s="127">
        <f t="shared" si="131"/>
        <v>150</v>
      </c>
      <c r="L211" s="128">
        <f t="shared" si="132"/>
        <v>0.23076923076923078</v>
      </c>
      <c r="M211" s="129" t="s">
        <v>599</v>
      </c>
      <c r="N211" s="130">
        <v>43154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49</v>
      </c>
      <c r="B212" s="105">
        <v>42433</v>
      </c>
      <c r="C212" s="105"/>
      <c r="D212" s="106" t="s">
        <v>197</v>
      </c>
      <c r="E212" s="107" t="s">
        <v>623</v>
      </c>
      <c r="F212" s="108">
        <v>437.5</v>
      </c>
      <c r="G212" s="107"/>
      <c r="H212" s="107">
        <v>504.5</v>
      </c>
      <c r="I212" s="125">
        <v>522</v>
      </c>
      <c r="J212" s="126" t="s">
        <v>691</v>
      </c>
      <c r="K212" s="127">
        <f t="shared" si="131"/>
        <v>67</v>
      </c>
      <c r="L212" s="128">
        <f t="shared" si="132"/>
        <v>0.15314285714285714</v>
      </c>
      <c r="M212" s="129" t="s">
        <v>599</v>
      </c>
      <c r="N212" s="130">
        <v>42480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50</v>
      </c>
      <c r="B213" s="105">
        <v>42438</v>
      </c>
      <c r="C213" s="105"/>
      <c r="D213" s="106" t="s">
        <v>692</v>
      </c>
      <c r="E213" s="107" t="s">
        <v>623</v>
      </c>
      <c r="F213" s="108">
        <v>189.5</v>
      </c>
      <c r="G213" s="107"/>
      <c r="H213" s="107">
        <v>218</v>
      </c>
      <c r="I213" s="125">
        <v>218</v>
      </c>
      <c r="J213" s="126" t="s">
        <v>682</v>
      </c>
      <c r="K213" s="127">
        <f t="shared" si="131"/>
        <v>28.5</v>
      </c>
      <c r="L213" s="128">
        <f t="shared" si="132"/>
        <v>0.15039577836411611</v>
      </c>
      <c r="M213" s="129" t="s">
        <v>599</v>
      </c>
      <c r="N213" s="130">
        <v>43034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3">
        <v>51</v>
      </c>
      <c r="B214" s="114">
        <v>42471</v>
      </c>
      <c r="C214" s="114"/>
      <c r="D214" s="115" t="s">
        <v>693</v>
      </c>
      <c r="E214" s="116" t="s">
        <v>623</v>
      </c>
      <c r="F214" s="117">
        <v>36.5</v>
      </c>
      <c r="G214" s="118"/>
      <c r="H214" s="118">
        <v>15.85</v>
      </c>
      <c r="I214" s="118">
        <v>60</v>
      </c>
      <c r="J214" s="137" t="s">
        <v>694</v>
      </c>
      <c r="K214" s="133">
        <f t="shared" si="131"/>
        <v>-20.65</v>
      </c>
      <c r="L214" s="167">
        <f t="shared" si="132"/>
        <v>-0.5657534246575342</v>
      </c>
      <c r="M214" s="135" t="s">
        <v>663</v>
      </c>
      <c r="N214" s="168">
        <v>43627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52</v>
      </c>
      <c r="B215" s="105">
        <v>42472</v>
      </c>
      <c r="C215" s="105"/>
      <c r="D215" s="106" t="s">
        <v>695</v>
      </c>
      <c r="E215" s="107" t="s">
        <v>623</v>
      </c>
      <c r="F215" s="108">
        <v>93</v>
      </c>
      <c r="G215" s="107"/>
      <c r="H215" s="107">
        <v>149</v>
      </c>
      <c r="I215" s="125">
        <v>140</v>
      </c>
      <c r="J215" s="140" t="s">
        <v>696</v>
      </c>
      <c r="K215" s="127">
        <f t="shared" si="131"/>
        <v>56</v>
      </c>
      <c r="L215" s="128">
        <f t="shared" si="132"/>
        <v>0.60215053763440862</v>
      </c>
      <c r="M215" s="129" t="s">
        <v>599</v>
      </c>
      <c r="N215" s="130">
        <v>42740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53</v>
      </c>
      <c r="B216" s="105">
        <v>42472</v>
      </c>
      <c r="C216" s="105"/>
      <c r="D216" s="106" t="s">
        <v>697</v>
      </c>
      <c r="E216" s="107" t="s">
        <v>623</v>
      </c>
      <c r="F216" s="108">
        <v>130</v>
      </c>
      <c r="G216" s="107"/>
      <c r="H216" s="107">
        <v>150</v>
      </c>
      <c r="I216" s="125" t="s">
        <v>698</v>
      </c>
      <c r="J216" s="126" t="s">
        <v>682</v>
      </c>
      <c r="K216" s="127">
        <f t="shared" si="131"/>
        <v>20</v>
      </c>
      <c r="L216" s="128">
        <f t="shared" si="132"/>
        <v>0.15384615384615385</v>
      </c>
      <c r="M216" s="129" t="s">
        <v>599</v>
      </c>
      <c r="N216" s="130">
        <v>42564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54</v>
      </c>
      <c r="B217" s="105">
        <v>42473</v>
      </c>
      <c r="C217" s="105"/>
      <c r="D217" s="106" t="s">
        <v>354</v>
      </c>
      <c r="E217" s="107" t="s">
        <v>623</v>
      </c>
      <c r="F217" s="108">
        <v>196</v>
      </c>
      <c r="G217" s="107"/>
      <c r="H217" s="107">
        <v>299</v>
      </c>
      <c r="I217" s="125">
        <v>299</v>
      </c>
      <c r="J217" s="126" t="s">
        <v>682</v>
      </c>
      <c r="K217" s="127">
        <v>103</v>
      </c>
      <c r="L217" s="128">
        <v>0.52551020408163296</v>
      </c>
      <c r="M217" s="129" t="s">
        <v>599</v>
      </c>
      <c r="N217" s="130">
        <v>42620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55</v>
      </c>
      <c r="B218" s="105">
        <v>42473</v>
      </c>
      <c r="C218" s="105"/>
      <c r="D218" s="106" t="s">
        <v>756</v>
      </c>
      <c r="E218" s="107" t="s">
        <v>623</v>
      </c>
      <c r="F218" s="108">
        <v>88</v>
      </c>
      <c r="G218" s="107"/>
      <c r="H218" s="107">
        <v>103</v>
      </c>
      <c r="I218" s="125">
        <v>103</v>
      </c>
      <c r="J218" s="126" t="s">
        <v>682</v>
      </c>
      <c r="K218" s="127">
        <v>15</v>
      </c>
      <c r="L218" s="128">
        <v>0.170454545454545</v>
      </c>
      <c r="M218" s="129" t="s">
        <v>599</v>
      </c>
      <c r="N218" s="130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56</v>
      </c>
      <c r="B219" s="105">
        <v>42492</v>
      </c>
      <c r="C219" s="105"/>
      <c r="D219" s="106" t="s">
        <v>699</v>
      </c>
      <c r="E219" s="107" t="s">
        <v>623</v>
      </c>
      <c r="F219" s="108">
        <v>127.5</v>
      </c>
      <c r="G219" s="107"/>
      <c r="H219" s="107">
        <v>148</v>
      </c>
      <c r="I219" s="125" t="s">
        <v>700</v>
      </c>
      <c r="J219" s="126" t="s">
        <v>682</v>
      </c>
      <c r="K219" s="127">
        <f>H219-F219</f>
        <v>20.5</v>
      </c>
      <c r="L219" s="128">
        <f>K219/F219</f>
        <v>0.16078431372549021</v>
      </c>
      <c r="M219" s="129" t="s">
        <v>599</v>
      </c>
      <c r="N219" s="130">
        <v>42564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57</v>
      </c>
      <c r="B220" s="105">
        <v>42493</v>
      </c>
      <c r="C220" s="105"/>
      <c r="D220" s="106" t="s">
        <v>701</v>
      </c>
      <c r="E220" s="107" t="s">
        <v>623</v>
      </c>
      <c r="F220" s="108">
        <v>675</v>
      </c>
      <c r="G220" s="107"/>
      <c r="H220" s="107">
        <v>815</v>
      </c>
      <c r="I220" s="125" t="s">
        <v>702</v>
      </c>
      <c r="J220" s="126" t="s">
        <v>682</v>
      </c>
      <c r="K220" s="127">
        <f>H220-F220</f>
        <v>140</v>
      </c>
      <c r="L220" s="128">
        <f>K220/F220</f>
        <v>0.2074074074074074</v>
      </c>
      <c r="M220" s="129" t="s">
        <v>599</v>
      </c>
      <c r="N220" s="130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58</v>
      </c>
      <c r="B221" s="109">
        <v>42522</v>
      </c>
      <c r="C221" s="109"/>
      <c r="D221" s="110" t="s">
        <v>757</v>
      </c>
      <c r="E221" s="111" t="s">
        <v>623</v>
      </c>
      <c r="F221" s="112">
        <v>500</v>
      </c>
      <c r="G221" s="112"/>
      <c r="H221" s="113">
        <v>232.5</v>
      </c>
      <c r="I221" s="131" t="s">
        <v>758</v>
      </c>
      <c r="J221" s="132" t="s">
        <v>759</v>
      </c>
      <c r="K221" s="133">
        <f>H221-F221</f>
        <v>-267.5</v>
      </c>
      <c r="L221" s="134">
        <f>K221/F221</f>
        <v>-0.53500000000000003</v>
      </c>
      <c r="M221" s="135" t="s">
        <v>663</v>
      </c>
      <c r="N221" s="136">
        <v>43735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59</v>
      </c>
      <c r="B222" s="105">
        <v>42527</v>
      </c>
      <c r="C222" s="105"/>
      <c r="D222" s="106" t="s">
        <v>703</v>
      </c>
      <c r="E222" s="107" t="s">
        <v>623</v>
      </c>
      <c r="F222" s="108">
        <v>110</v>
      </c>
      <c r="G222" s="107"/>
      <c r="H222" s="107">
        <v>126.5</v>
      </c>
      <c r="I222" s="125">
        <v>125</v>
      </c>
      <c r="J222" s="126" t="s">
        <v>632</v>
      </c>
      <c r="K222" s="127">
        <f>H222-F222</f>
        <v>16.5</v>
      </c>
      <c r="L222" s="128">
        <f>K222/F222</f>
        <v>0.15</v>
      </c>
      <c r="M222" s="129" t="s">
        <v>599</v>
      </c>
      <c r="N222" s="130">
        <v>42552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60</v>
      </c>
      <c r="B223" s="105">
        <v>42538</v>
      </c>
      <c r="C223" s="105"/>
      <c r="D223" s="106" t="s">
        <v>704</v>
      </c>
      <c r="E223" s="107" t="s">
        <v>623</v>
      </c>
      <c r="F223" s="108">
        <v>44</v>
      </c>
      <c r="G223" s="107"/>
      <c r="H223" s="107">
        <v>69.5</v>
      </c>
      <c r="I223" s="125">
        <v>69.5</v>
      </c>
      <c r="J223" s="126" t="s">
        <v>705</v>
      </c>
      <c r="K223" s="127">
        <f>H223-F223</f>
        <v>25.5</v>
      </c>
      <c r="L223" s="128">
        <f>K223/F223</f>
        <v>0.57954545454545459</v>
      </c>
      <c r="M223" s="129" t="s">
        <v>599</v>
      </c>
      <c r="N223" s="130">
        <v>42977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61</v>
      </c>
      <c r="B224" s="105">
        <v>42549</v>
      </c>
      <c r="C224" s="105"/>
      <c r="D224" s="147" t="s">
        <v>760</v>
      </c>
      <c r="E224" s="107" t="s">
        <v>623</v>
      </c>
      <c r="F224" s="108">
        <v>262.5</v>
      </c>
      <c r="G224" s="107"/>
      <c r="H224" s="107">
        <v>340</v>
      </c>
      <c r="I224" s="125">
        <v>333</v>
      </c>
      <c r="J224" s="126" t="s">
        <v>761</v>
      </c>
      <c r="K224" s="127">
        <v>77.5</v>
      </c>
      <c r="L224" s="128">
        <v>0.29523809523809502</v>
      </c>
      <c r="M224" s="129" t="s">
        <v>599</v>
      </c>
      <c r="N224" s="130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62</v>
      </c>
      <c r="B225" s="105">
        <v>42549</v>
      </c>
      <c r="C225" s="105"/>
      <c r="D225" s="147" t="s">
        <v>762</v>
      </c>
      <c r="E225" s="107" t="s">
        <v>623</v>
      </c>
      <c r="F225" s="108">
        <v>840</v>
      </c>
      <c r="G225" s="107"/>
      <c r="H225" s="107">
        <v>1230</v>
      </c>
      <c r="I225" s="125">
        <v>1230</v>
      </c>
      <c r="J225" s="126" t="s">
        <v>682</v>
      </c>
      <c r="K225" s="127">
        <v>390</v>
      </c>
      <c r="L225" s="128">
        <v>0.46428571428571402</v>
      </c>
      <c r="M225" s="129" t="s">
        <v>599</v>
      </c>
      <c r="N225" s="130">
        <v>42649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4">
        <v>63</v>
      </c>
      <c r="B226" s="142">
        <v>42556</v>
      </c>
      <c r="C226" s="142"/>
      <c r="D226" s="143" t="s">
        <v>706</v>
      </c>
      <c r="E226" s="144" t="s">
        <v>623</v>
      </c>
      <c r="F226" s="145">
        <v>395</v>
      </c>
      <c r="G226" s="146"/>
      <c r="H226" s="146">
        <f>(468.5+342.5)/2</f>
        <v>405.5</v>
      </c>
      <c r="I226" s="146">
        <v>510</v>
      </c>
      <c r="J226" s="169" t="s">
        <v>707</v>
      </c>
      <c r="K226" s="170">
        <f t="shared" ref="K226:K232" si="133">H226-F226</f>
        <v>10.5</v>
      </c>
      <c r="L226" s="171">
        <f t="shared" ref="L226:L232" si="134">K226/F226</f>
        <v>2.6582278481012658E-2</v>
      </c>
      <c r="M226" s="172" t="s">
        <v>708</v>
      </c>
      <c r="N226" s="173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64</v>
      </c>
      <c r="B227" s="109">
        <v>42584</v>
      </c>
      <c r="C227" s="109"/>
      <c r="D227" s="110" t="s">
        <v>709</v>
      </c>
      <c r="E227" s="111" t="s">
        <v>600</v>
      </c>
      <c r="F227" s="112">
        <f>169.5-12.8</f>
        <v>156.69999999999999</v>
      </c>
      <c r="G227" s="112"/>
      <c r="H227" s="113">
        <v>77</v>
      </c>
      <c r="I227" s="131" t="s">
        <v>710</v>
      </c>
      <c r="J227" s="383" t="s">
        <v>3401</v>
      </c>
      <c r="K227" s="133">
        <f t="shared" si="133"/>
        <v>-79.699999999999989</v>
      </c>
      <c r="L227" s="134">
        <f t="shared" si="134"/>
        <v>-0.50861518825781749</v>
      </c>
      <c r="M227" s="135" t="s">
        <v>663</v>
      </c>
      <c r="N227" s="136">
        <v>43522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65</v>
      </c>
      <c r="B228" s="109">
        <v>42586</v>
      </c>
      <c r="C228" s="109"/>
      <c r="D228" s="110" t="s">
        <v>711</v>
      </c>
      <c r="E228" s="111" t="s">
        <v>623</v>
      </c>
      <c r="F228" s="112">
        <v>400</v>
      </c>
      <c r="G228" s="112"/>
      <c r="H228" s="113">
        <v>305</v>
      </c>
      <c r="I228" s="131">
        <v>475</v>
      </c>
      <c r="J228" s="132" t="s">
        <v>712</v>
      </c>
      <c r="K228" s="133">
        <f t="shared" si="133"/>
        <v>-95</v>
      </c>
      <c r="L228" s="134">
        <f t="shared" si="134"/>
        <v>-0.23749999999999999</v>
      </c>
      <c r="M228" s="135" t="s">
        <v>663</v>
      </c>
      <c r="N228" s="136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66</v>
      </c>
      <c r="B229" s="105">
        <v>42593</v>
      </c>
      <c r="C229" s="105"/>
      <c r="D229" s="106" t="s">
        <v>713</v>
      </c>
      <c r="E229" s="107" t="s">
        <v>623</v>
      </c>
      <c r="F229" s="108">
        <v>86.5</v>
      </c>
      <c r="G229" s="107"/>
      <c r="H229" s="107">
        <v>130</v>
      </c>
      <c r="I229" s="125">
        <v>130</v>
      </c>
      <c r="J229" s="140" t="s">
        <v>714</v>
      </c>
      <c r="K229" s="127">
        <f t="shared" si="133"/>
        <v>43.5</v>
      </c>
      <c r="L229" s="128">
        <f t="shared" si="134"/>
        <v>0.50289017341040465</v>
      </c>
      <c r="M229" s="129" t="s">
        <v>599</v>
      </c>
      <c r="N229" s="130">
        <v>43091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67</v>
      </c>
      <c r="B230" s="109">
        <v>42600</v>
      </c>
      <c r="C230" s="109"/>
      <c r="D230" s="110" t="s">
        <v>381</v>
      </c>
      <c r="E230" s="111" t="s">
        <v>623</v>
      </c>
      <c r="F230" s="112">
        <v>133.5</v>
      </c>
      <c r="G230" s="112"/>
      <c r="H230" s="113">
        <v>126.5</v>
      </c>
      <c r="I230" s="131">
        <v>178</v>
      </c>
      <c r="J230" s="132" t="s">
        <v>715</v>
      </c>
      <c r="K230" s="133">
        <f t="shared" si="133"/>
        <v>-7</v>
      </c>
      <c r="L230" s="134">
        <f t="shared" si="134"/>
        <v>-5.2434456928838954E-2</v>
      </c>
      <c r="M230" s="135" t="s">
        <v>663</v>
      </c>
      <c r="N230" s="136">
        <v>42615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68</v>
      </c>
      <c r="B231" s="105">
        <v>42613</v>
      </c>
      <c r="C231" s="105"/>
      <c r="D231" s="106" t="s">
        <v>716</v>
      </c>
      <c r="E231" s="107" t="s">
        <v>623</v>
      </c>
      <c r="F231" s="108">
        <v>560</v>
      </c>
      <c r="G231" s="107"/>
      <c r="H231" s="107">
        <v>725</v>
      </c>
      <c r="I231" s="125">
        <v>725</v>
      </c>
      <c r="J231" s="126" t="s">
        <v>625</v>
      </c>
      <c r="K231" s="127">
        <f t="shared" si="133"/>
        <v>165</v>
      </c>
      <c r="L231" s="128">
        <f t="shared" si="134"/>
        <v>0.29464285714285715</v>
      </c>
      <c r="M231" s="129" t="s">
        <v>599</v>
      </c>
      <c r="N231" s="130">
        <v>42456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69</v>
      </c>
      <c r="B232" s="105">
        <v>42614</v>
      </c>
      <c r="C232" s="105"/>
      <c r="D232" s="106" t="s">
        <v>717</v>
      </c>
      <c r="E232" s="107" t="s">
        <v>623</v>
      </c>
      <c r="F232" s="108">
        <v>160.5</v>
      </c>
      <c r="G232" s="107"/>
      <c r="H232" s="107">
        <v>210</v>
      </c>
      <c r="I232" s="125">
        <v>210</v>
      </c>
      <c r="J232" s="126" t="s">
        <v>625</v>
      </c>
      <c r="K232" s="127">
        <f t="shared" si="133"/>
        <v>49.5</v>
      </c>
      <c r="L232" s="128">
        <f t="shared" si="134"/>
        <v>0.30841121495327101</v>
      </c>
      <c r="M232" s="129" t="s">
        <v>599</v>
      </c>
      <c r="N232" s="130">
        <v>42871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70</v>
      </c>
      <c r="B233" s="105">
        <v>42646</v>
      </c>
      <c r="C233" s="105"/>
      <c r="D233" s="147" t="s">
        <v>405</v>
      </c>
      <c r="E233" s="107" t="s">
        <v>623</v>
      </c>
      <c r="F233" s="108">
        <v>430</v>
      </c>
      <c r="G233" s="107"/>
      <c r="H233" s="107">
        <v>596</v>
      </c>
      <c r="I233" s="125">
        <v>575</v>
      </c>
      <c r="J233" s="126" t="s">
        <v>763</v>
      </c>
      <c r="K233" s="127">
        <v>166</v>
      </c>
      <c r="L233" s="128">
        <v>0.38604651162790699</v>
      </c>
      <c r="M233" s="129" t="s">
        <v>599</v>
      </c>
      <c r="N233" s="130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71</v>
      </c>
      <c r="B234" s="105">
        <v>42657</v>
      </c>
      <c r="C234" s="105"/>
      <c r="D234" s="106" t="s">
        <v>718</v>
      </c>
      <c r="E234" s="107" t="s">
        <v>623</v>
      </c>
      <c r="F234" s="108">
        <v>280</v>
      </c>
      <c r="G234" s="107"/>
      <c r="H234" s="107">
        <v>345</v>
      </c>
      <c r="I234" s="125">
        <v>345</v>
      </c>
      <c r="J234" s="126" t="s">
        <v>625</v>
      </c>
      <c r="K234" s="127">
        <f t="shared" ref="K234:K239" si="135">H234-F234</f>
        <v>65</v>
      </c>
      <c r="L234" s="128">
        <f>K234/F234</f>
        <v>0.23214285714285715</v>
      </c>
      <c r="M234" s="129" t="s">
        <v>599</v>
      </c>
      <c r="N234" s="130">
        <v>42814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72</v>
      </c>
      <c r="B235" s="105">
        <v>42657</v>
      </c>
      <c r="C235" s="105"/>
      <c r="D235" s="106" t="s">
        <v>719</v>
      </c>
      <c r="E235" s="107" t="s">
        <v>623</v>
      </c>
      <c r="F235" s="108">
        <v>245</v>
      </c>
      <c r="G235" s="107"/>
      <c r="H235" s="107">
        <v>325.5</v>
      </c>
      <c r="I235" s="125">
        <v>330</v>
      </c>
      <c r="J235" s="126" t="s">
        <v>720</v>
      </c>
      <c r="K235" s="127">
        <f t="shared" si="135"/>
        <v>80.5</v>
      </c>
      <c r="L235" s="128">
        <f>K235/F235</f>
        <v>0.32857142857142857</v>
      </c>
      <c r="M235" s="129" t="s">
        <v>599</v>
      </c>
      <c r="N235" s="130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73</v>
      </c>
      <c r="B236" s="105">
        <v>42660</v>
      </c>
      <c r="C236" s="105"/>
      <c r="D236" s="106" t="s">
        <v>349</v>
      </c>
      <c r="E236" s="107" t="s">
        <v>623</v>
      </c>
      <c r="F236" s="108">
        <v>125</v>
      </c>
      <c r="G236" s="107"/>
      <c r="H236" s="107">
        <v>160</v>
      </c>
      <c r="I236" s="125">
        <v>160</v>
      </c>
      <c r="J236" s="126" t="s">
        <v>682</v>
      </c>
      <c r="K236" s="127">
        <f t="shared" si="135"/>
        <v>35</v>
      </c>
      <c r="L236" s="128">
        <v>0.28000000000000003</v>
      </c>
      <c r="M236" s="129" t="s">
        <v>599</v>
      </c>
      <c r="N236" s="130">
        <v>42803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74</v>
      </c>
      <c r="B237" s="105">
        <v>42660</v>
      </c>
      <c r="C237" s="105"/>
      <c r="D237" s="106" t="s">
        <v>483</v>
      </c>
      <c r="E237" s="107" t="s">
        <v>623</v>
      </c>
      <c r="F237" s="108">
        <v>114</v>
      </c>
      <c r="G237" s="107"/>
      <c r="H237" s="107">
        <v>145</v>
      </c>
      <c r="I237" s="125">
        <v>145</v>
      </c>
      <c r="J237" s="126" t="s">
        <v>682</v>
      </c>
      <c r="K237" s="127">
        <f t="shared" si="135"/>
        <v>31</v>
      </c>
      <c r="L237" s="128">
        <f>K237/F237</f>
        <v>0.27192982456140352</v>
      </c>
      <c r="M237" s="129" t="s">
        <v>599</v>
      </c>
      <c r="N237" s="130">
        <v>42859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75</v>
      </c>
      <c r="B238" s="105">
        <v>42660</v>
      </c>
      <c r="C238" s="105"/>
      <c r="D238" s="106" t="s">
        <v>721</v>
      </c>
      <c r="E238" s="107" t="s">
        <v>623</v>
      </c>
      <c r="F238" s="108">
        <v>212</v>
      </c>
      <c r="G238" s="107"/>
      <c r="H238" s="107">
        <v>280</v>
      </c>
      <c r="I238" s="125">
        <v>276</v>
      </c>
      <c r="J238" s="126" t="s">
        <v>722</v>
      </c>
      <c r="K238" s="127">
        <f t="shared" si="135"/>
        <v>68</v>
      </c>
      <c r="L238" s="128">
        <f>K238/F238</f>
        <v>0.32075471698113206</v>
      </c>
      <c r="M238" s="129" t="s">
        <v>599</v>
      </c>
      <c r="N238" s="130">
        <v>42858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76</v>
      </c>
      <c r="B239" s="105">
        <v>42678</v>
      </c>
      <c r="C239" s="105"/>
      <c r="D239" s="106" t="s">
        <v>151</v>
      </c>
      <c r="E239" s="107" t="s">
        <v>623</v>
      </c>
      <c r="F239" s="108">
        <v>155</v>
      </c>
      <c r="G239" s="107"/>
      <c r="H239" s="107">
        <v>210</v>
      </c>
      <c r="I239" s="125">
        <v>210</v>
      </c>
      <c r="J239" s="126" t="s">
        <v>723</v>
      </c>
      <c r="K239" s="127">
        <f t="shared" si="135"/>
        <v>55</v>
      </c>
      <c r="L239" s="128">
        <f>K239/F239</f>
        <v>0.35483870967741937</v>
      </c>
      <c r="M239" s="129" t="s">
        <v>599</v>
      </c>
      <c r="N239" s="130">
        <v>42944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77</v>
      </c>
      <c r="B240" s="109">
        <v>42710</v>
      </c>
      <c r="C240" s="109"/>
      <c r="D240" s="110" t="s">
        <v>764</v>
      </c>
      <c r="E240" s="111" t="s">
        <v>623</v>
      </c>
      <c r="F240" s="112">
        <v>150.5</v>
      </c>
      <c r="G240" s="112"/>
      <c r="H240" s="113">
        <v>72.5</v>
      </c>
      <c r="I240" s="131">
        <v>174</v>
      </c>
      <c r="J240" s="132" t="s">
        <v>765</v>
      </c>
      <c r="K240" s="133">
        <v>-78</v>
      </c>
      <c r="L240" s="134">
        <v>-0.51827242524916906</v>
      </c>
      <c r="M240" s="135" t="s">
        <v>663</v>
      </c>
      <c r="N240" s="136">
        <v>43333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78</v>
      </c>
      <c r="B241" s="105">
        <v>42712</v>
      </c>
      <c r="C241" s="105"/>
      <c r="D241" s="106" t="s">
        <v>125</v>
      </c>
      <c r="E241" s="107" t="s">
        <v>623</v>
      </c>
      <c r="F241" s="108">
        <v>380</v>
      </c>
      <c r="G241" s="107"/>
      <c r="H241" s="107">
        <v>478</v>
      </c>
      <c r="I241" s="125">
        <v>468</v>
      </c>
      <c r="J241" s="126" t="s">
        <v>682</v>
      </c>
      <c r="K241" s="127">
        <f>H241-F241</f>
        <v>98</v>
      </c>
      <c r="L241" s="128">
        <f>K241/F241</f>
        <v>0.25789473684210529</v>
      </c>
      <c r="M241" s="129" t="s">
        <v>599</v>
      </c>
      <c r="N241" s="130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79</v>
      </c>
      <c r="B242" s="105">
        <v>42734</v>
      </c>
      <c r="C242" s="105"/>
      <c r="D242" s="106" t="s">
        <v>248</v>
      </c>
      <c r="E242" s="107" t="s">
        <v>623</v>
      </c>
      <c r="F242" s="108">
        <v>305</v>
      </c>
      <c r="G242" s="107"/>
      <c r="H242" s="107">
        <v>375</v>
      </c>
      <c r="I242" s="125">
        <v>375</v>
      </c>
      <c r="J242" s="126" t="s">
        <v>682</v>
      </c>
      <c r="K242" s="127">
        <f>H242-F242</f>
        <v>70</v>
      </c>
      <c r="L242" s="128">
        <f>K242/F242</f>
        <v>0.22950819672131148</v>
      </c>
      <c r="M242" s="129" t="s">
        <v>599</v>
      </c>
      <c r="N242" s="130">
        <v>42768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80</v>
      </c>
      <c r="B243" s="105">
        <v>42739</v>
      </c>
      <c r="C243" s="105"/>
      <c r="D243" s="106" t="s">
        <v>351</v>
      </c>
      <c r="E243" s="107" t="s">
        <v>623</v>
      </c>
      <c r="F243" s="108">
        <v>99.5</v>
      </c>
      <c r="G243" s="107"/>
      <c r="H243" s="107">
        <v>158</v>
      </c>
      <c r="I243" s="125">
        <v>158</v>
      </c>
      <c r="J243" s="126" t="s">
        <v>682</v>
      </c>
      <c r="K243" s="127">
        <f>H243-F243</f>
        <v>58.5</v>
      </c>
      <c r="L243" s="128">
        <f>K243/F243</f>
        <v>0.5879396984924623</v>
      </c>
      <c r="M243" s="129" t="s">
        <v>599</v>
      </c>
      <c r="N243" s="130">
        <v>42898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81</v>
      </c>
      <c r="B244" s="105">
        <v>42739</v>
      </c>
      <c r="C244" s="105"/>
      <c r="D244" s="106" t="s">
        <v>351</v>
      </c>
      <c r="E244" s="107" t="s">
        <v>623</v>
      </c>
      <c r="F244" s="108">
        <v>99.5</v>
      </c>
      <c r="G244" s="107"/>
      <c r="H244" s="107">
        <v>158</v>
      </c>
      <c r="I244" s="125">
        <v>158</v>
      </c>
      <c r="J244" s="126" t="s">
        <v>682</v>
      </c>
      <c r="K244" s="127">
        <v>58.5</v>
      </c>
      <c r="L244" s="128">
        <v>0.58793969849246197</v>
      </c>
      <c r="M244" s="129" t="s">
        <v>599</v>
      </c>
      <c r="N244" s="130">
        <v>42898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82</v>
      </c>
      <c r="B245" s="105">
        <v>42786</v>
      </c>
      <c r="C245" s="105"/>
      <c r="D245" s="106" t="s">
        <v>169</v>
      </c>
      <c r="E245" s="107" t="s">
        <v>623</v>
      </c>
      <c r="F245" s="108">
        <v>140.5</v>
      </c>
      <c r="G245" s="107"/>
      <c r="H245" s="107">
        <v>220</v>
      </c>
      <c r="I245" s="125">
        <v>220</v>
      </c>
      <c r="J245" s="126" t="s">
        <v>682</v>
      </c>
      <c r="K245" s="127">
        <f>H245-F245</f>
        <v>79.5</v>
      </c>
      <c r="L245" s="128">
        <f>K245/F245</f>
        <v>0.5658362989323843</v>
      </c>
      <c r="M245" s="129" t="s">
        <v>599</v>
      </c>
      <c r="N245" s="130">
        <v>42864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83</v>
      </c>
      <c r="B246" s="105">
        <v>42786</v>
      </c>
      <c r="C246" s="105"/>
      <c r="D246" s="106" t="s">
        <v>766</v>
      </c>
      <c r="E246" s="107" t="s">
        <v>623</v>
      </c>
      <c r="F246" s="108">
        <v>202.5</v>
      </c>
      <c r="G246" s="107"/>
      <c r="H246" s="107">
        <v>234</v>
      </c>
      <c r="I246" s="125">
        <v>234</v>
      </c>
      <c r="J246" s="126" t="s">
        <v>682</v>
      </c>
      <c r="K246" s="127">
        <v>31.5</v>
      </c>
      <c r="L246" s="128">
        <v>0.155555555555556</v>
      </c>
      <c r="M246" s="129" t="s">
        <v>599</v>
      </c>
      <c r="N246" s="130">
        <v>42836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84</v>
      </c>
      <c r="B247" s="105">
        <v>42818</v>
      </c>
      <c r="C247" s="105"/>
      <c r="D247" s="106" t="s">
        <v>557</v>
      </c>
      <c r="E247" s="107" t="s">
        <v>623</v>
      </c>
      <c r="F247" s="108">
        <v>300.5</v>
      </c>
      <c r="G247" s="107"/>
      <c r="H247" s="107">
        <v>417.5</v>
      </c>
      <c r="I247" s="125">
        <v>420</v>
      </c>
      <c r="J247" s="126" t="s">
        <v>724</v>
      </c>
      <c r="K247" s="127">
        <f>H247-F247</f>
        <v>117</v>
      </c>
      <c r="L247" s="128">
        <f>K247/F247</f>
        <v>0.38935108153078202</v>
      </c>
      <c r="M247" s="129" t="s">
        <v>599</v>
      </c>
      <c r="N247" s="130">
        <v>43070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85</v>
      </c>
      <c r="B248" s="105">
        <v>42818</v>
      </c>
      <c r="C248" s="105"/>
      <c r="D248" s="106" t="s">
        <v>762</v>
      </c>
      <c r="E248" s="107" t="s">
        <v>623</v>
      </c>
      <c r="F248" s="108">
        <v>850</v>
      </c>
      <c r="G248" s="107"/>
      <c r="H248" s="107">
        <v>1042.5</v>
      </c>
      <c r="I248" s="125">
        <v>1023</v>
      </c>
      <c r="J248" s="126" t="s">
        <v>767</v>
      </c>
      <c r="K248" s="127">
        <v>192.5</v>
      </c>
      <c r="L248" s="128">
        <v>0.22647058823529401</v>
      </c>
      <c r="M248" s="129" t="s">
        <v>599</v>
      </c>
      <c r="N248" s="130">
        <v>42830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86</v>
      </c>
      <c r="B249" s="105">
        <v>42830</v>
      </c>
      <c r="C249" s="105"/>
      <c r="D249" s="106" t="s">
        <v>501</v>
      </c>
      <c r="E249" s="107" t="s">
        <v>623</v>
      </c>
      <c r="F249" s="108">
        <v>785</v>
      </c>
      <c r="G249" s="107"/>
      <c r="H249" s="107">
        <v>930</v>
      </c>
      <c r="I249" s="125">
        <v>920</v>
      </c>
      <c r="J249" s="126" t="s">
        <v>725</v>
      </c>
      <c r="K249" s="127">
        <f>H249-F249</f>
        <v>145</v>
      </c>
      <c r="L249" s="128">
        <f>K249/F249</f>
        <v>0.18471337579617833</v>
      </c>
      <c r="M249" s="129" t="s">
        <v>599</v>
      </c>
      <c r="N249" s="130">
        <v>42976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87</v>
      </c>
      <c r="B250" s="109">
        <v>42831</v>
      </c>
      <c r="C250" s="109"/>
      <c r="D250" s="110" t="s">
        <v>768</v>
      </c>
      <c r="E250" s="111" t="s">
        <v>623</v>
      </c>
      <c r="F250" s="112">
        <v>40</v>
      </c>
      <c r="G250" s="112"/>
      <c r="H250" s="113">
        <v>13.1</v>
      </c>
      <c r="I250" s="131">
        <v>60</v>
      </c>
      <c r="J250" s="137" t="s">
        <v>769</v>
      </c>
      <c r="K250" s="133">
        <v>-26.9</v>
      </c>
      <c r="L250" s="134">
        <v>-0.67249999999999999</v>
      </c>
      <c r="M250" s="135" t="s">
        <v>663</v>
      </c>
      <c r="N250" s="136">
        <v>43138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88</v>
      </c>
      <c r="B251" s="105">
        <v>42837</v>
      </c>
      <c r="C251" s="105"/>
      <c r="D251" s="106" t="s">
        <v>88</v>
      </c>
      <c r="E251" s="107" t="s">
        <v>623</v>
      </c>
      <c r="F251" s="108">
        <v>289.5</v>
      </c>
      <c r="G251" s="107"/>
      <c r="H251" s="107">
        <v>354</v>
      </c>
      <c r="I251" s="125">
        <v>360</v>
      </c>
      <c r="J251" s="126" t="s">
        <v>726</v>
      </c>
      <c r="K251" s="127">
        <f t="shared" ref="K251:K259" si="136">H251-F251</f>
        <v>64.5</v>
      </c>
      <c r="L251" s="128">
        <f t="shared" ref="L251:L259" si="137">K251/F251</f>
        <v>0.22279792746113988</v>
      </c>
      <c r="M251" s="129" t="s">
        <v>599</v>
      </c>
      <c r="N251" s="130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89</v>
      </c>
      <c r="B252" s="105">
        <v>42845</v>
      </c>
      <c r="C252" s="105"/>
      <c r="D252" s="106" t="s">
        <v>438</v>
      </c>
      <c r="E252" s="107" t="s">
        <v>623</v>
      </c>
      <c r="F252" s="108">
        <v>700</v>
      </c>
      <c r="G252" s="107"/>
      <c r="H252" s="107">
        <v>840</v>
      </c>
      <c r="I252" s="125">
        <v>840</v>
      </c>
      <c r="J252" s="126" t="s">
        <v>727</v>
      </c>
      <c r="K252" s="127">
        <f t="shared" si="136"/>
        <v>140</v>
      </c>
      <c r="L252" s="128">
        <f t="shared" si="137"/>
        <v>0.2</v>
      </c>
      <c r="M252" s="129" t="s">
        <v>599</v>
      </c>
      <c r="N252" s="130">
        <v>42893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90</v>
      </c>
      <c r="B253" s="105">
        <v>42887</v>
      </c>
      <c r="C253" s="105"/>
      <c r="D253" s="147" t="s">
        <v>363</v>
      </c>
      <c r="E253" s="107" t="s">
        <v>623</v>
      </c>
      <c r="F253" s="108">
        <v>130</v>
      </c>
      <c r="G253" s="107"/>
      <c r="H253" s="107">
        <v>144.25</v>
      </c>
      <c r="I253" s="125">
        <v>170</v>
      </c>
      <c r="J253" s="126" t="s">
        <v>728</v>
      </c>
      <c r="K253" s="127">
        <f t="shared" si="136"/>
        <v>14.25</v>
      </c>
      <c r="L253" s="128">
        <f t="shared" si="137"/>
        <v>0.10961538461538461</v>
      </c>
      <c r="M253" s="129" t="s">
        <v>599</v>
      </c>
      <c r="N253" s="130">
        <v>43675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91</v>
      </c>
      <c r="B254" s="105">
        <v>42901</v>
      </c>
      <c r="C254" s="105"/>
      <c r="D254" s="147" t="s">
        <v>729</v>
      </c>
      <c r="E254" s="107" t="s">
        <v>623</v>
      </c>
      <c r="F254" s="108">
        <v>214.5</v>
      </c>
      <c r="G254" s="107"/>
      <c r="H254" s="107">
        <v>262</v>
      </c>
      <c r="I254" s="125">
        <v>262</v>
      </c>
      <c r="J254" s="126" t="s">
        <v>730</v>
      </c>
      <c r="K254" s="127">
        <f t="shared" si="136"/>
        <v>47.5</v>
      </c>
      <c r="L254" s="128">
        <f t="shared" si="137"/>
        <v>0.22144522144522144</v>
      </c>
      <c r="M254" s="129" t="s">
        <v>599</v>
      </c>
      <c r="N254" s="130">
        <v>42977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92</v>
      </c>
      <c r="B255" s="153">
        <v>42933</v>
      </c>
      <c r="C255" s="153"/>
      <c r="D255" s="154" t="s">
        <v>731</v>
      </c>
      <c r="E255" s="155" t="s">
        <v>623</v>
      </c>
      <c r="F255" s="156">
        <v>370</v>
      </c>
      <c r="G255" s="155"/>
      <c r="H255" s="155">
        <v>447.5</v>
      </c>
      <c r="I255" s="177">
        <v>450</v>
      </c>
      <c r="J255" s="230" t="s">
        <v>682</v>
      </c>
      <c r="K255" s="127">
        <f t="shared" si="136"/>
        <v>77.5</v>
      </c>
      <c r="L255" s="179">
        <f t="shared" si="137"/>
        <v>0.20945945945945946</v>
      </c>
      <c r="M255" s="180" t="s">
        <v>599</v>
      </c>
      <c r="N255" s="181">
        <v>43035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93</v>
      </c>
      <c r="B256" s="153">
        <v>42943</v>
      </c>
      <c r="C256" s="153"/>
      <c r="D256" s="154" t="s">
        <v>167</v>
      </c>
      <c r="E256" s="155" t="s">
        <v>623</v>
      </c>
      <c r="F256" s="156">
        <v>657.5</v>
      </c>
      <c r="G256" s="155"/>
      <c r="H256" s="155">
        <v>825</v>
      </c>
      <c r="I256" s="177">
        <v>820</v>
      </c>
      <c r="J256" s="230" t="s">
        <v>682</v>
      </c>
      <c r="K256" s="127">
        <f t="shared" si="136"/>
        <v>167.5</v>
      </c>
      <c r="L256" s="179">
        <f t="shared" si="137"/>
        <v>0.25475285171102663</v>
      </c>
      <c r="M256" s="180" t="s">
        <v>599</v>
      </c>
      <c r="N256" s="181">
        <v>43090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94</v>
      </c>
      <c r="B257" s="105">
        <v>42964</v>
      </c>
      <c r="C257" s="105"/>
      <c r="D257" s="106" t="s">
        <v>368</v>
      </c>
      <c r="E257" s="107" t="s">
        <v>623</v>
      </c>
      <c r="F257" s="108">
        <v>605</v>
      </c>
      <c r="G257" s="107"/>
      <c r="H257" s="107">
        <v>750</v>
      </c>
      <c r="I257" s="125">
        <v>750</v>
      </c>
      <c r="J257" s="126" t="s">
        <v>725</v>
      </c>
      <c r="K257" s="127">
        <f t="shared" si="136"/>
        <v>145</v>
      </c>
      <c r="L257" s="128">
        <f t="shared" si="137"/>
        <v>0.23966942148760331</v>
      </c>
      <c r="M257" s="129" t="s">
        <v>599</v>
      </c>
      <c r="N257" s="130">
        <v>43027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5">
        <v>95</v>
      </c>
      <c r="B258" s="148">
        <v>42979</v>
      </c>
      <c r="C258" s="148"/>
      <c r="D258" s="149" t="s">
        <v>509</v>
      </c>
      <c r="E258" s="150" t="s">
        <v>623</v>
      </c>
      <c r="F258" s="151">
        <v>255</v>
      </c>
      <c r="G258" s="152"/>
      <c r="H258" s="152">
        <v>217.25</v>
      </c>
      <c r="I258" s="152">
        <v>320</v>
      </c>
      <c r="J258" s="174" t="s">
        <v>732</v>
      </c>
      <c r="K258" s="133">
        <f t="shared" si="136"/>
        <v>-37.75</v>
      </c>
      <c r="L258" s="175">
        <f t="shared" si="137"/>
        <v>-0.14803921568627451</v>
      </c>
      <c r="M258" s="135" t="s">
        <v>663</v>
      </c>
      <c r="N258" s="176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96</v>
      </c>
      <c r="B259" s="105">
        <v>42997</v>
      </c>
      <c r="C259" s="105"/>
      <c r="D259" s="106" t="s">
        <v>733</v>
      </c>
      <c r="E259" s="107" t="s">
        <v>623</v>
      </c>
      <c r="F259" s="108">
        <v>215</v>
      </c>
      <c r="G259" s="107"/>
      <c r="H259" s="107">
        <v>258</v>
      </c>
      <c r="I259" s="125">
        <v>258</v>
      </c>
      <c r="J259" s="126" t="s">
        <v>682</v>
      </c>
      <c r="K259" s="127">
        <f t="shared" si="136"/>
        <v>43</v>
      </c>
      <c r="L259" s="128">
        <f t="shared" si="137"/>
        <v>0.2</v>
      </c>
      <c r="M259" s="129" t="s">
        <v>599</v>
      </c>
      <c r="N259" s="130">
        <v>43040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97</v>
      </c>
      <c r="B260" s="105">
        <v>42997</v>
      </c>
      <c r="C260" s="105"/>
      <c r="D260" s="106" t="s">
        <v>733</v>
      </c>
      <c r="E260" s="107" t="s">
        <v>623</v>
      </c>
      <c r="F260" s="108">
        <v>215</v>
      </c>
      <c r="G260" s="107"/>
      <c r="H260" s="107">
        <v>258</v>
      </c>
      <c r="I260" s="125">
        <v>258</v>
      </c>
      <c r="J260" s="230" t="s">
        <v>682</v>
      </c>
      <c r="K260" s="127">
        <v>43</v>
      </c>
      <c r="L260" s="128">
        <v>0.2</v>
      </c>
      <c r="M260" s="129" t="s">
        <v>599</v>
      </c>
      <c r="N260" s="130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98</v>
      </c>
      <c r="B261" s="206">
        <v>42998</v>
      </c>
      <c r="C261" s="206"/>
      <c r="D261" s="374" t="s">
        <v>2979</v>
      </c>
      <c r="E261" s="207" t="s">
        <v>623</v>
      </c>
      <c r="F261" s="208">
        <v>75</v>
      </c>
      <c r="G261" s="207"/>
      <c r="H261" s="207">
        <v>90</v>
      </c>
      <c r="I261" s="231">
        <v>90</v>
      </c>
      <c r="J261" s="126" t="s">
        <v>734</v>
      </c>
      <c r="K261" s="127">
        <f t="shared" ref="K261:K266" si="138">H261-F261</f>
        <v>15</v>
      </c>
      <c r="L261" s="128">
        <f t="shared" ref="L261:L266" si="139">K261/F261</f>
        <v>0.2</v>
      </c>
      <c r="M261" s="129" t="s">
        <v>599</v>
      </c>
      <c r="N261" s="130">
        <v>43019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99</v>
      </c>
      <c r="B262" s="153">
        <v>43011</v>
      </c>
      <c r="C262" s="153"/>
      <c r="D262" s="154" t="s">
        <v>735</v>
      </c>
      <c r="E262" s="155" t="s">
        <v>623</v>
      </c>
      <c r="F262" s="156">
        <v>315</v>
      </c>
      <c r="G262" s="155"/>
      <c r="H262" s="155">
        <v>392</v>
      </c>
      <c r="I262" s="177">
        <v>384</v>
      </c>
      <c r="J262" s="230" t="s">
        <v>736</v>
      </c>
      <c r="K262" s="127">
        <f t="shared" si="138"/>
        <v>77</v>
      </c>
      <c r="L262" s="179">
        <f t="shared" si="139"/>
        <v>0.24444444444444444</v>
      </c>
      <c r="M262" s="180" t="s">
        <v>599</v>
      </c>
      <c r="N262" s="181">
        <v>43017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100</v>
      </c>
      <c r="B263" s="153">
        <v>43013</v>
      </c>
      <c r="C263" s="153"/>
      <c r="D263" s="154" t="s">
        <v>737</v>
      </c>
      <c r="E263" s="155" t="s">
        <v>623</v>
      </c>
      <c r="F263" s="156">
        <v>145</v>
      </c>
      <c r="G263" s="155"/>
      <c r="H263" s="155">
        <v>179</v>
      </c>
      <c r="I263" s="177">
        <v>180</v>
      </c>
      <c r="J263" s="230" t="s">
        <v>613</v>
      </c>
      <c r="K263" s="127">
        <f t="shared" si="138"/>
        <v>34</v>
      </c>
      <c r="L263" s="179">
        <f t="shared" si="139"/>
        <v>0.23448275862068965</v>
      </c>
      <c r="M263" s="180" t="s">
        <v>599</v>
      </c>
      <c r="N263" s="181">
        <v>43025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101</v>
      </c>
      <c r="B264" s="153">
        <v>43014</v>
      </c>
      <c r="C264" s="153"/>
      <c r="D264" s="154" t="s">
        <v>339</v>
      </c>
      <c r="E264" s="155" t="s">
        <v>623</v>
      </c>
      <c r="F264" s="156">
        <v>256</v>
      </c>
      <c r="G264" s="155"/>
      <c r="H264" s="155">
        <v>323</v>
      </c>
      <c r="I264" s="177">
        <v>320</v>
      </c>
      <c r="J264" s="230" t="s">
        <v>682</v>
      </c>
      <c r="K264" s="127">
        <f t="shared" si="138"/>
        <v>67</v>
      </c>
      <c r="L264" s="179">
        <f t="shared" si="139"/>
        <v>0.26171875</v>
      </c>
      <c r="M264" s="180" t="s">
        <v>599</v>
      </c>
      <c r="N264" s="181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102</v>
      </c>
      <c r="B265" s="153">
        <v>43017</v>
      </c>
      <c r="C265" s="153"/>
      <c r="D265" s="154" t="s">
        <v>360</v>
      </c>
      <c r="E265" s="155" t="s">
        <v>623</v>
      </c>
      <c r="F265" s="156">
        <v>137.5</v>
      </c>
      <c r="G265" s="155"/>
      <c r="H265" s="155">
        <v>184</v>
      </c>
      <c r="I265" s="177">
        <v>183</v>
      </c>
      <c r="J265" s="178" t="s">
        <v>738</v>
      </c>
      <c r="K265" s="127">
        <f t="shared" si="138"/>
        <v>46.5</v>
      </c>
      <c r="L265" s="179">
        <f t="shared" si="139"/>
        <v>0.33818181818181819</v>
      </c>
      <c r="M265" s="180" t="s">
        <v>599</v>
      </c>
      <c r="N265" s="181">
        <v>43108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103</v>
      </c>
      <c r="B266" s="153">
        <v>43018</v>
      </c>
      <c r="C266" s="153"/>
      <c r="D266" s="154" t="s">
        <v>739</v>
      </c>
      <c r="E266" s="155" t="s">
        <v>623</v>
      </c>
      <c r="F266" s="156">
        <v>125.5</v>
      </c>
      <c r="G266" s="155"/>
      <c r="H266" s="155">
        <v>158</v>
      </c>
      <c r="I266" s="177">
        <v>155</v>
      </c>
      <c r="J266" s="178" t="s">
        <v>740</v>
      </c>
      <c r="K266" s="127">
        <f t="shared" si="138"/>
        <v>32.5</v>
      </c>
      <c r="L266" s="179">
        <f t="shared" si="139"/>
        <v>0.25896414342629481</v>
      </c>
      <c r="M266" s="180" t="s">
        <v>599</v>
      </c>
      <c r="N266" s="181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104</v>
      </c>
      <c r="B267" s="153">
        <v>43018</v>
      </c>
      <c r="C267" s="153"/>
      <c r="D267" s="154" t="s">
        <v>770</v>
      </c>
      <c r="E267" s="155" t="s">
        <v>623</v>
      </c>
      <c r="F267" s="156">
        <v>895</v>
      </c>
      <c r="G267" s="155"/>
      <c r="H267" s="155">
        <v>1122.5</v>
      </c>
      <c r="I267" s="177">
        <v>1078</v>
      </c>
      <c r="J267" s="178" t="s">
        <v>771</v>
      </c>
      <c r="K267" s="127">
        <v>227.5</v>
      </c>
      <c r="L267" s="179">
        <v>0.25418994413407803</v>
      </c>
      <c r="M267" s="180" t="s">
        <v>599</v>
      </c>
      <c r="N267" s="181">
        <v>43117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105</v>
      </c>
      <c r="B268" s="153">
        <v>43020</v>
      </c>
      <c r="C268" s="153"/>
      <c r="D268" s="154" t="s">
        <v>347</v>
      </c>
      <c r="E268" s="155" t="s">
        <v>623</v>
      </c>
      <c r="F268" s="156">
        <v>525</v>
      </c>
      <c r="G268" s="155"/>
      <c r="H268" s="155">
        <v>629</v>
      </c>
      <c r="I268" s="177">
        <v>629</v>
      </c>
      <c r="J268" s="230" t="s">
        <v>682</v>
      </c>
      <c r="K268" s="127">
        <v>104</v>
      </c>
      <c r="L268" s="179">
        <v>0.19809523809523799</v>
      </c>
      <c r="M268" s="180" t="s">
        <v>599</v>
      </c>
      <c r="N268" s="181">
        <v>43119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106</v>
      </c>
      <c r="B269" s="153">
        <v>43046</v>
      </c>
      <c r="C269" s="153"/>
      <c r="D269" s="154" t="s">
        <v>393</v>
      </c>
      <c r="E269" s="155" t="s">
        <v>623</v>
      </c>
      <c r="F269" s="156">
        <v>740</v>
      </c>
      <c r="G269" s="155"/>
      <c r="H269" s="155">
        <v>892.5</v>
      </c>
      <c r="I269" s="177">
        <v>900</v>
      </c>
      <c r="J269" s="178" t="s">
        <v>741</v>
      </c>
      <c r="K269" s="127">
        <f>H269-F269</f>
        <v>152.5</v>
      </c>
      <c r="L269" s="179">
        <f>K269/F269</f>
        <v>0.20608108108108109</v>
      </c>
      <c r="M269" s="180" t="s">
        <v>599</v>
      </c>
      <c r="N269" s="181">
        <v>43052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107</v>
      </c>
      <c r="B270" s="105">
        <v>43073</v>
      </c>
      <c r="C270" s="105"/>
      <c r="D270" s="106" t="s">
        <v>742</v>
      </c>
      <c r="E270" s="107" t="s">
        <v>623</v>
      </c>
      <c r="F270" s="108">
        <v>118.5</v>
      </c>
      <c r="G270" s="107"/>
      <c r="H270" s="107">
        <v>143.5</v>
      </c>
      <c r="I270" s="125">
        <v>145</v>
      </c>
      <c r="J270" s="140" t="s">
        <v>743</v>
      </c>
      <c r="K270" s="127">
        <f>H270-F270</f>
        <v>25</v>
      </c>
      <c r="L270" s="128">
        <f>K270/F270</f>
        <v>0.2109704641350211</v>
      </c>
      <c r="M270" s="129" t="s">
        <v>599</v>
      </c>
      <c r="N270" s="130">
        <v>43097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108</v>
      </c>
      <c r="B271" s="109">
        <v>43090</v>
      </c>
      <c r="C271" s="109"/>
      <c r="D271" s="157" t="s">
        <v>443</v>
      </c>
      <c r="E271" s="111" t="s">
        <v>623</v>
      </c>
      <c r="F271" s="112">
        <v>715</v>
      </c>
      <c r="G271" s="112"/>
      <c r="H271" s="113">
        <v>500</v>
      </c>
      <c r="I271" s="131">
        <v>872</v>
      </c>
      <c r="J271" s="137" t="s">
        <v>744</v>
      </c>
      <c r="K271" s="133">
        <f>H271-F271</f>
        <v>-215</v>
      </c>
      <c r="L271" s="134">
        <f>K271/F271</f>
        <v>-0.30069930069930068</v>
      </c>
      <c r="M271" s="135" t="s">
        <v>663</v>
      </c>
      <c r="N271" s="136">
        <v>43670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109</v>
      </c>
      <c r="B272" s="105">
        <v>43098</v>
      </c>
      <c r="C272" s="105"/>
      <c r="D272" s="106" t="s">
        <v>735</v>
      </c>
      <c r="E272" s="107" t="s">
        <v>623</v>
      </c>
      <c r="F272" s="108">
        <v>435</v>
      </c>
      <c r="G272" s="107"/>
      <c r="H272" s="107">
        <v>542.5</v>
      </c>
      <c r="I272" s="125">
        <v>539</v>
      </c>
      <c r="J272" s="140" t="s">
        <v>682</v>
      </c>
      <c r="K272" s="127">
        <v>107.5</v>
      </c>
      <c r="L272" s="128">
        <v>0.247126436781609</v>
      </c>
      <c r="M272" s="129" t="s">
        <v>599</v>
      </c>
      <c r="N272" s="130">
        <v>43206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110</v>
      </c>
      <c r="B273" s="105">
        <v>43098</v>
      </c>
      <c r="C273" s="105"/>
      <c r="D273" s="106" t="s">
        <v>571</v>
      </c>
      <c r="E273" s="107" t="s">
        <v>623</v>
      </c>
      <c r="F273" s="108">
        <v>885</v>
      </c>
      <c r="G273" s="107"/>
      <c r="H273" s="107">
        <v>1090</v>
      </c>
      <c r="I273" s="125">
        <v>1084</v>
      </c>
      <c r="J273" s="140" t="s">
        <v>682</v>
      </c>
      <c r="K273" s="127">
        <v>205</v>
      </c>
      <c r="L273" s="128">
        <v>0.23163841807909599</v>
      </c>
      <c r="M273" s="129" t="s">
        <v>599</v>
      </c>
      <c r="N273" s="130">
        <v>43213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6">
        <v>111</v>
      </c>
      <c r="B274" s="347">
        <v>43192</v>
      </c>
      <c r="C274" s="347"/>
      <c r="D274" s="115" t="s">
        <v>752</v>
      </c>
      <c r="E274" s="350" t="s">
        <v>623</v>
      </c>
      <c r="F274" s="353">
        <v>478.5</v>
      </c>
      <c r="G274" s="350"/>
      <c r="H274" s="350">
        <v>442</v>
      </c>
      <c r="I274" s="356">
        <v>613</v>
      </c>
      <c r="J274" s="383" t="s">
        <v>3403</v>
      </c>
      <c r="K274" s="133">
        <f>H274-F274</f>
        <v>-36.5</v>
      </c>
      <c r="L274" s="134">
        <f>K274/F274</f>
        <v>-7.6280041797283177E-2</v>
      </c>
      <c r="M274" s="135" t="s">
        <v>663</v>
      </c>
      <c r="N274" s="136">
        <v>43762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112</v>
      </c>
      <c r="B275" s="109">
        <v>43194</v>
      </c>
      <c r="C275" s="109"/>
      <c r="D275" s="373" t="s">
        <v>2978</v>
      </c>
      <c r="E275" s="111" t="s">
        <v>623</v>
      </c>
      <c r="F275" s="112">
        <f>141.5-7.3</f>
        <v>134.19999999999999</v>
      </c>
      <c r="G275" s="112"/>
      <c r="H275" s="113">
        <v>77</v>
      </c>
      <c r="I275" s="131">
        <v>180</v>
      </c>
      <c r="J275" s="383" t="s">
        <v>3402</v>
      </c>
      <c r="K275" s="133">
        <f>H275-F275</f>
        <v>-57.199999999999989</v>
      </c>
      <c r="L275" s="134">
        <f>K275/F275</f>
        <v>-0.42622950819672129</v>
      </c>
      <c r="M275" s="135" t="s">
        <v>663</v>
      </c>
      <c r="N275" s="136">
        <v>43522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113</v>
      </c>
      <c r="B276" s="109">
        <v>43209</v>
      </c>
      <c r="C276" s="109"/>
      <c r="D276" s="110" t="s">
        <v>745</v>
      </c>
      <c r="E276" s="111" t="s">
        <v>623</v>
      </c>
      <c r="F276" s="112">
        <v>430</v>
      </c>
      <c r="G276" s="112"/>
      <c r="H276" s="113">
        <v>220</v>
      </c>
      <c r="I276" s="131">
        <v>537</v>
      </c>
      <c r="J276" s="137" t="s">
        <v>746</v>
      </c>
      <c r="K276" s="133">
        <f>H276-F276</f>
        <v>-210</v>
      </c>
      <c r="L276" s="134">
        <f>K276/F276</f>
        <v>-0.48837209302325579</v>
      </c>
      <c r="M276" s="135" t="s">
        <v>663</v>
      </c>
      <c r="N276" s="136">
        <v>43252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7">
        <v>114</v>
      </c>
      <c r="B277" s="158">
        <v>43220</v>
      </c>
      <c r="C277" s="158"/>
      <c r="D277" s="159" t="s">
        <v>394</v>
      </c>
      <c r="E277" s="160" t="s">
        <v>623</v>
      </c>
      <c r="F277" s="162">
        <v>153.5</v>
      </c>
      <c r="G277" s="162"/>
      <c r="H277" s="162">
        <v>196</v>
      </c>
      <c r="I277" s="162">
        <v>196</v>
      </c>
      <c r="J277" s="358" t="s">
        <v>3494</v>
      </c>
      <c r="K277" s="182">
        <f>H277-F277</f>
        <v>42.5</v>
      </c>
      <c r="L277" s="183">
        <f>K277/F277</f>
        <v>0.27687296416938112</v>
      </c>
      <c r="M277" s="161" t="s">
        <v>599</v>
      </c>
      <c r="N277" s="184">
        <v>43605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115</v>
      </c>
      <c r="B278" s="109">
        <v>43306</v>
      </c>
      <c r="C278" s="109"/>
      <c r="D278" s="110" t="s">
        <v>768</v>
      </c>
      <c r="E278" s="111" t="s">
        <v>623</v>
      </c>
      <c r="F278" s="112">
        <v>27.5</v>
      </c>
      <c r="G278" s="112"/>
      <c r="H278" s="113">
        <v>13.1</v>
      </c>
      <c r="I278" s="131">
        <v>60</v>
      </c>
      <c r="J278" s="137" t="s">
        <v>772</v>
      </c>
      <c r="K278" s="133">
        <v>-14.4</v>
      </c>
      <c r="L278" s="134">
        <v>-0.52363636363636401</v>
      </c>
      <c r="M278" s="135" t="s">
        <v>663</v>
      </c>
      <c r="N278" s="136">
        <v>43138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6">
        <v>116</v>
      </c>
      <c r="B279" s="347">
        <v>43318</v>
      </c>
      <c r="C279" s="347"/>
      <c r="D279" s="115" t="s">
        <v>747</v>
      </c>
      <c r="E279" s="350" t="s">
        <v>623</v>
      </c>
      <c r="F279" s="350">
        <v>148.5</v>
      </c>
      <c r="G279" s="350"/>
      <c r="H279" s="350">
        <v>102</v>
      </c>
      <c r="I279" s="356">
        <v>182</v>
      </c>
      <c r="J279" s="137" t="s">
        <v>3493</v>
      </c>
      <c r="K279" s="133">
        <f>H279-F279</f>
        <v>-46.5</v>
      </c>
      <c r="L279" s="134">
        <f>K279/F279</f>
        <v>-0.31313131313131315</v>
      </c>
      <c r="M279" s="135" t="s">
        <v>663</v>
      </c>
      <c r="N279" s="136">
        <v>43661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117</v>
      </c>
      <c r="B280" s="105">
        <v>43335</v>
      </c>
      <c r="C280" s="105"/>
      <c r="D280" s="106" t="s">
        <v>773</v>
      </c>
      <c r="E280" s="107" t="s">
        <v>623</v>
      </c>
      <c r="F280" s="155">
        <v>285</v>
      </c>
      <c r="G280" s="107"/>
      <c r="H280" s="107">
        <v>355</v>
      </c>
      <c r="I280" s="125">
        <v>364</v>
      </c>
      <c r="J280" s="140" t="s">
        <v>774</v>
      </c>
      <c r="K280" s="127">
        <v>70</v>
      </c>
      <c r="L280" s="128">
        <v>0.24561403508771901</v>
      </c>
      <c r="M280" s="129" t="s">
        <v>599</v>
      </c>
      <c r="N280" s="130">
        <v>43455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118</v>
      </c>
      <c r="B281" s="105">
        <v>43341</v>
      </c>
      <c r="C281" s="105"/>
      <c r="D281" s="106" t="s">
        <v>384</v>
      </c>
      <c r="E281" s="107" t="s">
        <v>623</v>
      </c>
      <c r="F281" s="155">
        <v>525</v>
      </c>
      <c r="G281" s="107"/>
      <c r="H281" s="107">
        <v>585</v>
      </c>
      <c r="I281" s="125">
        <v>635</v>
      </c>
      <c r="J281" s="140" t="s">
        <v>748</v>
      </c>
      <c r="K281" s="127">
        <f t="shared" ref="K281:K293" si="140">H281-F281</f>
        <v>60</v>
      </c>
      <c r="L281" s="128">
        <f t="shared" ref="L281:L293" si="141">K281/F281</f>
        <v>0.11428571428571428</v>
      </c>
      <c r="M281" s="129" t="s">
        <v>599</v>
      </c>
      <c r="N281" s="130">
        <v>43662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119</v>
      </c>
      <c r="B282" s="105">
        <v>43395</v>
      </c>
      <c r="C282" s="105"/>
      <c r="D282" s="106" t="s">
        <v>368</v>
      </c>
      <c r="E282" s="107" t="s">
        <v>623</v>
      </c>
      <c r="F282" s="155">
        <v>475</v>
      </c>
      <c r="G282" s="107"/>
      <c r="H282" s="107">
        <v>574</v>
      </c>
      <c r="I282" s="125">
        <v>570</v>
      </c>
      <c r="J282" s="140" t="s">
        <v>682</v>
      </c>
      <c r="K282" s="127">
        <f t="shared" si="140"/>
        <v>99</v>
      </c>
      <c r="L282" s="128">
        <f t="shared" si="141"/>
        <v>0.20842105263157895</v>
      </c>
      <c r="M282" s="129" t="s">
        <v>599</v>
      </c>
      <c r="N282" s="130">
        <v>43403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120</v>
      </c>
      <c r="B283" s="153">
        <v>43397</v>
      </c>
      <c r="C283" s="153"/>
      <c r="D283" s="400" t="s">
        <v>391</v>
      </c>
      <c r="E283" s="155" t="s">
        <v>623</v>
      </c>
      <c r="F283" s="155">
        <v>707.5</v>
      </c>
      <c r="G283" s="155"/>
      <c r="H283" s="155">
        <v>872</v>
      </c>
      <c r="I283" s="177">
        <v>872</v>
      </c>
      <c r="J283" s="178" t="s">
        <v>682</v>
      </c>
      <c r="K283" s="127">
        <f t="shared" si="140"/>
        <v>164.5</v>
      </c>
      <c r="L283" s="179">
        <f t="shared" si="141"/>
        <v>0.23250883392226149</v>
      </c>
      <c r="M283" s="180" t="s">
        <v>599</v>
      </c>
      <c r="N283" s="181">
        <v>43482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121</v>
      </c>
      <c r="B284" s="153">
        <v>43398</v>
      </c>
      <c r="C284" s="153"/>
      <c r="D284" s="400" t="s">
        <v>348</v>
      </c>
      <c r="E284" s="155" t="s">
        <v>623</v>
      </c>
      <c r="F284" s="155">
        <v>162</v>
      </c>
      <c r="G284" s="155"/>
      <c r="H284" s="155">
        <v>204</v>
      </c>
      <c r="I284" s="177">
        <v>209</v>
      </c>
      <c r="J284" s="178" t="s">
        <v>3492</v>
      </c>
      <c r="K284" s="127">
        <f t="shared" si="140"/>
        <v>42</v>
      </c>
      <c r="L284" s="179">
        <f t="shared" si="141"/>
        <v>0.25925925925925924</v>
      </c>
      <c r="M284" s="180" t="s">
        <v>599</v>
      </c>
      <c r="N284" s="181">
        <v>43539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122</v>
      </c>
      <c r="B285" s="206">
        <v>43399</v>
      </c>
      <c r="C285" s="206"/>
      <c r="D285" s="154" t="s">
        <v>495</v>
      </c>
      <c r="E285" s="207" t="s">
        <v>623</v>
      </c>
      <c r="F285" s="207">
        <v>240</v>
      </c>
      <c r="G285" s="207"/>
      <c r="H285" s="207">
        <v>297</v>
      </c>
      <c r="I285" s="231">
        <v>297</v>
      </c>
      <c r="J285" s="178" t="s">
        <v>682</v>
      </c>
      <c r="K285" s="232">
        <f t="shared" si="140"/>
        <v>57</v>
      </c>
      <c r="L285" s="233">
        <f t="shared" si="141"/>
        <v>0.23749999999999999</v>
      </c>
      <c r="M285" s="234" t="s">
        <v>599</v>
      </c>
      <c r="N285" s="235">
        <v>43417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123</v>
      </c>
      <c r="B286" s="105">
        <v>43439</v>
      </c>
      <c r="C286" s="105"/>
      <c r="D286" s="147" t="s">
        <v>749</v>
      </c>
      <c r="E286" s="107" t="s">
        <v>623</v>
      </c>
      <c r="F286" s="107">
        <v>202.5</v>
      </c>
      <c r="G286" s="107"/>
      <c r="H286" s="107">
        <v>255</v>
      </c>
      <c r="I286" s="125">
        <v>252</v>
      </c>
      <c r="J286" s="140" t="s">
        <v>682</v>
      </c>
      <c r="K286" s="127">
        <f t="shared" si="140"/>
        <v>52.5</v>
      </c>
      <c r="L286" s="128">
        <f t="shared" si="141"/>
        <v>0.25925925925925924</v>
      </c>
      <c r="M286" s="129" t="s">
        <v>599</v>
      </c>
      <c r="N286" s="130">
        <v>43542</v>
      </c>
      <c r="O286" s="57"/>
      <c r="P286" s="16"/>
      <c r="Q286" s="16"/>
      <c r="R286" s="93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5">
        <v>124</v>
      </c>
      <c r="B287" s="206">
        <v>43465</v>
      </c>
      <c r="C287" s="105"/>
      <c r="D287" s="400" t="s">
        <v>423</v>
      </c>
      <c r="E287" s="207" t="s">
        <v>623</v>
      </c>
      <c r="F287" s="207">
        <v>710</v>
      </c>
      <c r="G287" s="207"/>
      <c r="H287" s="207">
        <v>866</v>
      </c>
      <c r="I287" s="231">
        <v>866</v>
      </c>
      <c r="J287" s="178" t="s">
        <v>682</v>
      </c>
      <c r="K287" s="127">
        <f t="shared" si="140"/>
        <v>156</v>
      </c>
      <c r="L287" s="128">
        <f t="shared" si="141"/>
        <v>0.21971830985915494</v>
      </c>
      <c r="M287" s="129" t="s">
        <v>599</v>
      </c>
      <c r="N287" s="361">
        <v>43553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125</v>
      </c>
      <c r="B288" s="206">
        <v>43522</v>
      </c>
      <c r="C288" s="206"/>
      <c r="D288" s="400" t="s">
        <v>141</v>
      </c>
      <c r="E288" s="207" t="s">
        <v>623</v>
      </c>
      <c r="F288" s="207">
        <v>337.25</v>
      </c>
      <c r="G288" s="207"/>
      <c r="H288" s="207">
        <v>398.5</v>
      </c>
      <c r="I288" s="231">
        <v>411</v>
      </c>
      <c r="J288" s="140" t="s">
        <v>3491</v>
      </c>
      <c r="K288" s="127">
        <f t="shared" si="140"/>
        <v>61.25</v>
      </c>
      <c r="L288" s="128">
        <f t="shared" si="141"/>
        <v>0.1816160118606375</v>
      </c>
      <c r="M288" s="129" t="s">
        <v>599</v>
      </c>
      <c r="N288" s="361">
        <v>43760</v>
      </c>
      <c r="O288" s="57"/>
      <c r="P288" s="16"/>
      <c r="Q288" s="16"/>
      <c r="R288" s="93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8">
        <v>126</v>
      </c>
      <c r="B289" s="163">
        <v>43559</v>
      </c>
      <c r="C289" s="163"/>
      <c r="D289" s="164" t="s">
        <v>410</v>
      </c>
      <c r="E289" s="165" t="s">
        <v>623</v>
      </c>
      <c r="F289" s="165">
        <v>130</v>
      </c>
      <c r="G289" s="165"/>
      <c r="H289" s="165">
        <v>65</v>
      </c>
      <c r="I289" s="185">
        <v>158</v>
      </c>
      <c r="J289" s="137" t="s">
        <v>750</v>
      </c>
      <c r="K289" s="133">
        <f t="shared" si="140"/>
        <v>-65</v>
      </c>
      <c r="L289" s="134">
        <f t="shared" si="141"/>
        <v>-0.5</v>
      </c>
      <c r="M289" s="135" t="s">
        <v>663</v>
      </c>
      <c r="N289" s="136">
        <v>43726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69">
        <v>127</v>
      </c>
      <c r="B290" s="186">
        <v>43017</v>
      </c>
      <c r="C290" s="186"/>
      <c r="D290" s="187" t="s">
        <v>169</v>
      </c>
      <c r="E290" s="188" t="s">
        <v>623</v>
      </c>
      <c r="F290" s="189">
        <v>141.5</v>
      </c>
      <c r="G290" s="190"/>
      <c r="H290" s="190">
        <v>183.5</v>
      </c>
      <c r="I290" s="190">
        <v>210</v>
      </c>
      <c r="J290" s="217" t="s">
        <v>3440</v>
      </c>
      <c r="K290" s="218">
        <f t="shared" si="140"/>
        <v>42</v>
      </c>
      <c r="L290" s="219">
        <f t="shared" si="141"/>
        <v>0.29681978798586572</v>
      </c>
      <c r="M290" s="189" t="s">
        <v>599</v>
      </c>
      <c r="N290" s="220">
        <v>43042</v>
      </c>
      <c r="O290" s="57"/>
      <c r="P290" s="16"/>
      <c r="Q290" s="16"/>
      <c r="R290" s="9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128</v>
      </c>
      <c r="B291" s="163">
        <v>43074</v>
      </c>
      <c r="C291" s="163"/>
      <c r="D291" s="164" t="s">
        <v>303</v>
      </c>
      <c r="E291" s="165" t="s">
        <v>623</v>
      </c>
      <c r="F291" s="166">
        <v>172</v>
      </c>
      <c r="G291" s="165"/>
      <c r="H291" s="165">
        <v>155.25</v>
      </c>
      <c r="I291" s="185">
        <v>230</v>
      </c>
      <c r="J291" s="383" t="s">
        <v>3400</v>
      </c>
      <c r="K291" s="133">
        <f t="shared" ref="K291" si="142">H291-F291</f>
        <v>-16.75</v>
      </c>
      <c r="L291" s="134">
        <f t="shared" ref="L291" si="143">K291/F291</f>
        <v>-9.7383720930232565E-2</v>
      </c>
      <c r="M291" s="135" t="s">
        <v>663</v>
      </c>
      <c r="N291" s="136">
        <v>43787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9">
        <v>129</v>
      </c>
      <c r="B292" s="186">
        <v>43398</v>
      </c>
      <c r="C292" s="186"/>
      <c r="D292" s="187" t="s">
        <v>104</v>
      </c>
      <c r="E292" s="188" t="s">
        <v>623</v>
      </c>
      <c r="F292" s="190">
        <v>698.5</v>
      </c>
      <c r="G292" s="190"/>
      <c r="H292" s="190">
        <v>850</v>
      </c>
      <c r="I292" s="190">
        <v>890</v>
      </c>
      <c r="J292" s="221" t="s">
        <v>3488</v>
      </c>
      <c r="K292" s="218">
        <f t="shared" si="140"/>
        <v>151.5</v>
      </c>
      <c r="L292" s="219">
        <f t="shared" si="141"/>
        <v>0.21689334287759485</v>
      </c>
      <c r="M292" s="189" t="s">
        <v>599</v>
      </c>
      <c r="N292" s="220">
        <v>43453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130</v>
      </c>
      <c r="B293" s="158">
        <v>42877</v>
      </c>
      <c r="C293" s="158"/>
      <c r="D293" s="159" t="s">
        <v>383</v>
      </c>
      <c r="E293" s="160" t="s">
        <v>623</v>
      </c>
      <c r="F293" s="161">
        <v>127.6</v>
      </c>
      <c r="G293" s="162"/>
      <c r="H293" s="162">
        <v>138</v>
      </c>
      <c r="I293" s="162">
        <v>190</v>
      </c>
      <c r="J293" s="384" t="s">
        <v>3404</v>
      </c>
      <c r="K293" s="182">
        <f t="shared" si="140"/>
        <v>10.400000000000006</v>
      </c>
      <c r="L293" s="183">
        <f t="shared" si="141"/>
        <v>8.1504702194357417E-2</v>
      </c>
      <c r="M293" s="161" t="s">
        <v>599</v>
      </c>
      <c r="N293" s="184">
        <v>43774</v>
      </c>
      <c r="O293" s="57"/>
      <c r="P293" s="16"/>
      <c r="Q293" s="16"/>
      <c r="R293" s="9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0">
        <v>131</v>
      </c>
      <c r="B294" s="194">
        <v>43158</v>
      </c>
      <c r="C294" s="194"/>
      <c r="D294" s="191" t="s">
        <v>754</v>
      </c>
      <c r="E294" s="195" t="s">
        <v>623</v>
      </c>
      <c r="F294" s="196">
        <v>317</v>
      </c>
      <c r="G294" s="195"/>
      <c r="H294" s="195"/>
      <c r="I294" s="224">
        <v>398</v>
      </c>
      <c r="J294" s="237" t="s">
        <v>601</v>
      </c>
      <c r="K294" s="193"/>
      <c r="L294" s="192"/>
      <c r="M294" s="223" t="s">
        <v>601</v>
      </c>
      <c r="N294" s="222"/>
      <c r="O294" s="57"/>
      <c r="P294" s="16"/>
      <c r="Q294" s="16"/>
      <c r="R294" s="341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8">
        <v>132</v>
      </c>
      <c r="B295" s="163">
        <v>43164</v>
      </c>
      <c r="C295" s="163"/>
      <c r="D295" s="164" t="s">
        <v>135</v>
      </c>
      <c r="E295" s="165" t="s">
        <v>623</v>
      </c>
      <c r="F295" s="166">
        <f>510-14.4</f>
        <v>495.6</v>
      </c>
      <c r="G295" s="165"/>
      <c r="H295" s="165">
        <v>350</v>
      </c>
      <c r="I295" s="185">
        <v>672</v>
      </c>
      <c r="J295" s="383" t="s">
        <v>3461</v>
      </c>
      <c r="K295" s="133">
        <f t="shared" ref="K295" si="144">H295-F295</f>
        <v>-145.60000000000002</v>
      </c>
      <c r="L295" s="134">
        <f t="shared" ref="L295" si="145">K295/F295</f>
        <v>-0.29378531073446329</v>
      </c>
      <c r="M295" s="135" t="s">
        <v>663</v>
      </c>
      <c r="N295" s="136">
        <v>43887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8">
        <v>133</v>
      </c>
      <c r="B296" s="163">
        <v>43237</v>
      </c>
      <c r="C296" s="163"/>
      <c r="D296" s="164" t="s">
        <v>489</v>
      </c>
      <c r="E296" s="165" t="s">
        <v>623</v>
      </c>
      <c r="F296" s="166">
        <v>230.3</v>
      </c>
      <c r="G296" s="165"/>
      <c r="H296" s="165">
        <v>102.5</v>
      </c>
      <c r="I296" s="185">
        <v>348</v>
      </c>
      <c r="J296" s="383" t="s">
        <v>3482</v>
      </c>
      <c r="K296" s="133">
        <f t="shared" ref="K296" si="146">H296-F296</f>
        <v>-127.80000000000001</v>
      </c>
      <c r="L296" s="134">
        <f t="shared" ref="L296" si="147">K296/F296</f>
        <v>-0.55492835432045162</v>
      </c>
      <c r="M296" s="135" t="s">
        <v>663</v>
      </c>
      <c r="N296" s="136">
        <v>43896</v>
      </c>
      <c r="O296" s="57"/>
      <c r="P296" s="16"/>
      <c r="Q296" s="16"/>
      <c r="R296" s="343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4">
        <v>134</v>
      </c>
      <c r="B297" s="197">
        <v>43258</v>
      </c>
      <c r="C297" s="197"/>
      <c r="D297" s="200" t="s">
        <v>449</v>
      </c>
      <c r="E297" s="198" t="s">
        <v>623</v>
      </c>
      <c r="F297" s="196">
        <f>342.5-5.1</f>
        <v>337.4</v>
      </c>
      <c r="G297" s="198"/>
      <c r="H297" s="198"/>
      <c r="I297" s="225">
        <v>439</v>
      </c>
      <c r="J297" s="237" t="s">
        <v>601</v>
      </c>
      <c r="K297" s="227"/>
      <c r="L297" s="228"/>
      <c r="M297" s="226" t="s">
        <v>601</v>
      </c>
      <c r="N297" s="229"/>
      <c r="O297" s="57"/>
      <c r="P297" s="16"/>
      <c r="Q297" s="16"/>
      <c r="R297" s="341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4">
        <v>135</v>
      </c>
      <c r="B298" s="197">
        <v>43285</v>
      </c>
      <c r="C298" s="197"/>
      <c r="D298" s="201" t="s">
        <v>49</v>
      </c>
      <c r="E298" s="198" t="s">
        <v>623</v>
      </c>
      <c r="F298" s="196">
        <f>127.5-5.53</f>
        <v>121.97</v>
      </c>
      <c r="G298" s="198"/>
      <c r="H298" s="198"/>
      <c r="I298" s="225">
        <v>170</v>
      </c>
      <c r="J298" s="237" t="s">
        <v>601</v>
      </c>
      <c r="K298" s="227"/>
      <c r="L298" s="228"/>
      <c r="M298" s="226" t="s">
        <v>601</v>
      </c>
      <c r="N298" s="229"/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8">
        <v>136</v>
      </c>
      <c r="B299" s="163">
        <v>43294</v>
      </c>
      <c r="C299" s="163"/>
      <c r="D299" s="164" t="s">
        <v>243</v>
      </c>
      <c r="E299" s="165" t="s">
        <v>623</v>
      </c>
      <c r="F299" s="166">
        <v>46.5</v>
      </c>
      <c r="G299" s="165"/>
      <c r="H299" s="165">
        <v>17</v>
      </c>
      <c r="I299" s="185">
        <v>59</v>
      </c>
      <c r="J299" s="383" t="s">
        <v>3460</v>
      </c>
      <c r="K299" s="133">
        <f t="shared" ref="K299" si="148">H299-F299</f>
        <v>-29.5</v>
      </c>
      <c r="L299" s="134">
        <f t="shared" ref="L299" si="149">K299/F299</f>
        <v>-0.63440860215053763</v>
      </c>
      <c r="M299" s="135" t="s">
        <v>663</v>
      </c>
      <c r="N299" s="136">
        <v>43887</v>
      </c>
      <c r="O299" s="57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0">
        <v>137</v>
      </c>
      <c r="B300" s="194">
        <v>43396</v>
      </c>
      <c r="C300" s="194"/>
      <c r="D300" s="201" t="s">
        <v>425</v>
      </c>
      <c r="E300" s="198" t="s">
        <v>623</v>
      </c>
      <c r="F300" s="199">
        <v>156.5</v>
      </c>
      <c r="G300" s="198"/>
      <c r="H300" s="198"/>
      <c r="I300" s="225">
        <v>191</v>
      </c>
      <c r="J300" s="237" t="s">
        <v>601</v>
      </c>
      <c r="K300" s="227"/>
      <c r="L300" s="228"/>
      <c r="M300" s="226" t="s">
        <v>601</v>
      </c>
      <c r="N300" s="229"/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0">
        <v>138</v>
      </c>
      <c r="B301" s="194">
        <v>43439</v>
      </c>
      <c r="C301" s="194"/>
      <c r="D301" s="201" t="s">
        <v>330</v>
      </c>
      <c r="E301" s="198" t="s">
        <v>623</v>
      </c>
      <c r="F301" s="199">
        <v>259.5</v>
      </c>
      <c r="G301" s="198"/>
      <c r="H301" s="198"/>
      <c r="I301" s="225">
        <v>321</v>
      </c>
      <c r="J301" s="237" t="s">
        <v>601</v>
      </c>
      <c r="K301" s="227"/>
      <c r="L301" s="228"/>
      <c r="M301" s="226" t="s">
        <v>601</v>
      </c>
      <c r="N301" s="229"/>
      <c r="O301" s="16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8">
        <v>139</v>
      </c>
      <c r="B302" s="163">
        <v>43439</v>
      </c>
      <c r="C302" s="163"/>
      <c r="D302" s="164" t="s">
        <v>775</v>
      </c>
      <c r="E302" s="165" t="s">
        <v>623</v>
      </c>
      <c r="F302" s="165">
        <v>715</v>
      </c>
      <c r="G302" s="165"/>
      <c r="H302" s="165">
        <v>445</v>
      </c>
      <c r="I302" s="185">
        <v>840</v>
      </c>
      <c r="J302" s="137" t="s">
        <v>2994</v>
      </c>
      <c r="K302" s="133">
        <f t="shared" ref="K302:K305" si="150">H302-F302</f>
        <v>-270</v>
      </c>
      <c r="L302" s="134">
        <f t="shared" ref="L302:L305" si="151">K302/F302</f>
        <v>-0.3776223776223776</v>
      </c>
      <c r="M302" s="135" t="s">
        <v>663</v>
      </c>
      <c r="N302" s="136">
        <v>43800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140</v>
      </c>
      <c r="B303" s="206">
        <v>43469</v>
      </c>
      <c r="C303" s="206"/>
      <c r="D303" s="154" t="s">
        <v>145</v>
      </c>
      <c r="E303" s="207" t="s">
        <v>623</v>
      </c>
      <c r="F303" s="207">
        <v>875</v>
      </c>
      <c r="G303" s="207"/>
      <c r="H303" s="207">
        <v>1165</v>
      </c>
      <c r="I303" s="231">
        <v>1185</v>
      </c>
      <c r="J303" s="140" t="s">
        <v>3489</v>
      </c>
      <c r="K303" s="127">
        <f t="shared" si="150"/>
        <v>290</v>
      </c>
      <c r="L303" s="128">
        <f t="shared" si="151"/>
        <v>0.33142857142857141</v>
      </c>
      <c r="M303" s="129" t="s">
        <v>599</v>
      </c>
      <c r="N303" s="361">
        <v>43847</v>
      </c>
      <c r="O303" s="57"/>
      <c r="P303" s="16"/>
      <c r="Q303" s="16"/>
      <c r="R303" s="343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5">
        <v>141</v>
      </c>
      <c r="B304" s="206">
        <v>43559</v>
      </c>
      <c r="C304" s="206"/>
      <c r="D304" s="400" t="s">
        <v>345</v>
      </c>
      <c r="E304" s="207" t="s">
        <v>623</v>
      </c>
      <c r="F304" s="207">
        <f>387-14.63</f>
        <v>372.37</v>
      </c>
      <c r="G304" s="207"/>
      <c r="H304" s="207">
        <v>490</v>
      </c>
      <c r="I304" s="231">
        <v>490</v>
      </c>
      <c r="J304" s="140" t="s">
        <v>682</v>
      </c>
      <c r="K304" s="127">
        <f t="shared" si="150"/>
        <v>117.63</v>
      </c>
      <c r="L304" s="128">
        <f t="shared" si="151"/>
        <v>0.31589548030185027</v>
      </c>
      <c r="M304" s="129" t="s">
        <v>599</v>
      </c>
      <c r="N304" s="361">
        <v>43850</v>
      </c>
      <c r="O304" s="57"/>
      <c r="P304" s="16"/>
      <c r="Q304" s="16"/>
      <c r="R304" s="343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142</v>
      </c>
      <c r="B305" s="163">
        <v>43578</v>
      </c>
      <c r="C305" s="163"/>
      <c r="D305" s="164" t="s">
        <v>776</v>
      </c>
      <c r="E305" s="165" t="s">
        <v>600</v>
      </c>
      <c r="F305" s="165">
        <v>220</v>
      </c>
      <c r="G305" s="165"/>
      <c r="H305" s="165">
        <v>127.5</v>
      </c>
      <c r="I305" s="185">
        <v>284</v>
      </c>
      <c r="J305" s="383" t="s">
        <v>3483</v>
      </c>
      <c r="K305" s="133">
        <f t="shared" si="150"/>
        <v>-92.5</v>
      </c>
      <c r="L305" s="134">
        <f t="shared" si="151"/>
        <v>-0.42045454545454547</v>
      </c>
      <c r="M305" s="135" t="s">
        <v>663</v>
      </c>
      <c r="N305" s="136">
        <v>43896</v>
      </c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143</v>
      </c>
      <c r="B306" s="206">
        <v>43622</v>
      </c>
      <c r="C306" s="206"/>
      <c r="D306" s="400" t="s">
        <v>496</v>
      </c>
      <c r="E306" s="207" t="s">
        <v>600</v>
      </c>
      <c r="F306" s="207">
        <v>332.8</v>
      </c>
      <c r="G306" s="207"/>
      <c r="H306" s="207">
        <v>405</v>
      </c>
      <c r="I306" s="231">
        <v>419</v>
      </c>
      <c r="J306" s="140" t="s">
        <v>3490</v>
      </c>
      <c r="K306" s="127">
        <f t="shared" ref="K306" si="152">H306-F306</f>
        <v>72.199999999999989</v>
      </c>
      <c r="L306" s="128">
        <f t="shared" ref="L306" si="153">K306/F306</f>
        <v>0.21694711538461534</v>
      </c>
      <c r="M306" s="129" t="s">
        <v>599</v>
      </c>
      <c r="N306" s="361">
        <v>43860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43">
        <v>144</v>
      </c>
      <c r="B307" s="142">
        <v>43641</v>
      </c>
      <c r="C307" s="142"/>
      <c r="D307" s="143" t="s">
        <v>139</v>
      </c>
      <c r="E307" s="144" t="s">
        <v>623</v>
      </c>
      <c r="F307" s="145">
        <v>386</v>
      </c>
      <c r="G307" s="146"/>
      <c r="H307" s="146">
        <v>395</v>
      </c>
      <c r="I307" s="146">
        <v>452</v>
      </c>
      <c r="J307" s="169" t="s">
        <v>3405</v>
      </c>
      <c r="K307" s="170">
        <f t="shared" ref="K307" si="154">H307-F307</f>
        <v>9</v>
      </c>
      <c r="L307" s="171">
        <f t="shared" ref="L307" si="155">K307/F307</f>
        <v>2.3316062176165803E-2</v>
      </c>
      <c r="M307" s="172" t="s">
        <v>708</v>
      </c>
      <c r="N307" s="173">
        <v>43868</v>
      </c>
      <c r="O307" s="16"/>
      <c r="P307" s="16"/>
      <c r="Q307" s="16"/>
      <c r="R307" s="17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1">
        <v>145</v>
      </c>
      <c r="B308" s="194">
        <v>43707</v>
      </c>
      <c r="C308" s="194"/>
      <c r="D308" s="201" t="s">
        <v>260</v>
      </c>
      <c r="E308" s="198" t="s">
        <v>623</v>
      </c>
      <c r="F308" s="198" t="s">
        <v>755</v>
      </c>
      <c r="G308" s="198"/>
      <c r="H308" s="198"/>
      <c r="I308" s="225">
        <v>190</v>
      </c>
      <c r="J308" s="237" t="s">
        <v>601</v>
      </c>
      <c r="K308" s="227"/>
      <c r="L308" s="228"/>
      <c r="M308" s="357" t="s">
        <v>601</v>
      </c>
      <c r="N308" s="229"/>
      <c r="O308" s="16"/>
      <c r="P308" s="16"/>
      <c r="Q308" s="16"/>
      <c r="R308" s="343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146</v>
      </c>
      <c r="B309" s="206">
        <v>43731</v>
      </c>
      <c r="C309" s="206"/>
      <c r="D309" s="154" t="s">
        <v>440</v>
      </c>
      <c r="E309" s="207" t="s">
        <v>623</v>
      </c>
      <c r="F309" s="207">
        <v>235</v>
      </c>
      <c r="G309" s="207"/>
      <c r="H309" s="207">
        <v>295</v>
      </c>
      <c r="I309" s="231">
        <v>296</v>
      </c>
      <c r="J309" s="140" t="s">
        <v>3147</v>
      </c>
      <c r="K309" s="127">
        <f t="shared" ref="K309" si="156">H309-F309</f>
        <v>60</v>
      </c>
      <c r="L309" s="128">
        <f t="shared" ref="L309" si="157">K309/F309</f>
        <v>0.25531914893617019</v>
      </c>
      <c r="M309" s="129" t="s">
        <v>599</v>
      </c>
      <c r="N309" s="361">
        <v>43844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147</v>
      </c>
      <c r="B310" s="206">
        <v>43752</v>
      </c>
      <c r="C310" s="206"/>
      <c r="D310" s="154" t="s">
        <v>2977</v>
      </c>
      <c r="E310" s="207" t="s">
        <v>623</v>
      </c>
      <c r="F310" s="207">
        <v>277.5</v>
      </c>
      <c r="G310" s="207"/>
      <c r="H310" s="207">
        <v>333</v>
      </c>
      <c r="I310" s="231">
        <v>333</v>
      </c>
      <c r="J310" s="140" t="s">
        <v>3148</v>
      </c>
      <c r="K310" s="127">
        <f t="shared" ref="K310" si="158">H310-F310</f>
        <v>55.5</v>
      </c>
      <c r="L310" s="128">
        <f t="shared" ref="L310" si="159">K310/F310</f>
        <v>0.2</v>
      </c>
      <c r="M310" s="129" t="s">
        <v>599</v>
      </c>
      <c r="N310" s="361">
        <v>43846</v>
      </c>
      <c r="O310" s="57"/>
      <c r="P310" s="16"/>
      <c r="Q310" s="16"/>
      <c r="R310" s="343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148</v>
      </c>
      <c r="B311" s="206">
        <v>43752</v>
      </c>
      <c r="C311" s="206"/>
      <c r="D311" s="154" t="s">
        <v>2976</v>
      </c>
      <c r="E311" s="207" t="s">
        <v>623</v>
      </c>
      <c r="F311" s="207">
        <v>930</v>
      </c>
      <c r="G311" s="207"/>
      <c r="H311" s="207">
        <v>1165</v>
      </c>
      <c r="I311" s="231">
        <v>1200</v>
      </c>
      <c r="J311" s="140" t="s">
        <v>3150</v>
      </c>
      <c r="K311" s="127">
        <f t="shared" ref="K311" si="160">H311-F311</f>
        <v>235</v>
      </c>
      <c r="L311" s="128">
        <f t="shared" ref="L311" si="161">K311/F311</f>
        <v>0.25268817204301075</v>
      </c>
      <c r="M311" s="129" t="s">
        <v>599</v>
      </c>
      <c r="N311" s="361">
        <v>43847</v>
      </c>
      <c r="O311" s="57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0">
        <v>149</v>
      </c>
      <c r="B312" s="346">
        <v>43753</v>
      </c>
      <c r="C312" s="211"/>
      <c r="D312" s="372" t="s">
        <v>2975</v>
      </c>
      <c r="E312" s="349" t="s">
        <v>623</v>
      </c>
      <c r="F312" s="352">
        <v>111</v>
      </c>
      <c r="G312" s="349"/>
      <c r="H312" s="349"/>
      <c r="I312" s="355">
        <v>141</v>
      </c>
      <c r="J312" s="237" t="s">
        <v>601</v>
      </c>
      <c r="K312" s="237"/>
      <c r="L312" s="122"/>
      <c r="M312" s="360" t="s">
        <v>601</v>
      </c>
      <c r="N312" s="239"/>
      <c r="O312" s="16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150</v>
      </c>
      <c r="B313" s="206">
        <v>43753</v>
      </c>
      <c r="C313" s="206"/>
      <c r="D313" s="154" t="s">
        <v>2974</v>
      </c>
      <c r="E313" s="207" t="s">
        <v>623</v>
      </c>
      <c r="F313" s="208">
        <v>296</v>
      </c>
      <c r="G313" s="207"/>
      <c r="H313" s="207">
        <v>370</v>
      </c>
      <c r="I313" s="231">
        <v>370</v>
      </c>
      <c r="J313" s="140" t="s">
        <v>682</v>
      </c>
      <c r="K313" s="127">
        <f t="shared" ref="K313" si="162">H313-F313</f>
        <v>74</v>
      </c>
      <c r="L313" s="128">
        <f t="shared" ref="L313" si="163">K313/F313</f>
        <v>0.25</v>
      </c>
      <c r="M313" s="129" t="s">
        <v>599</v>
      </c>
      <c r="N313" s="361">
        <v>43853</v>
      </c>
      <c r="O313" s="57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1">
        <v>151</v>
      </c>
      <c r="B314" s="210">
        <v>43754</v>
      </c>
      <c r="C314" s="210"/>
      <c r="D314" s="191" t="s">
        <v>2973</v>
      </c>
      <c r="E314" s="348" t="s">
        <v>623</v>
      </c>
      <c r="F314" s="351" t="s">
        <v>2939</v>
      </c>
      <c r="G314" s="348"/>
      <c r="H314" s="348"/>
      <c r="I314" s="354">
        <v>344</v>
      </c>
      <c r="J314" s="237" t="s">
        <v>601</v>
      </c>
      <c r="K314" s="240"/>
      <c r="L314" s="359"/>
      <c r="M314" s="342" t="s">
        <v>601</v>
      </c>
      <c r="N314" s="362"/>
      <c r="O314" s="16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45">
        <v>152</v>
      </c>
      <c r="B315" s="211">
        <v>43832</v>
      </c>
      <c r="C315" s="211"/>
      <c r="D315" s="215" t="s">
        <v>2253</v>
      </c>
      <c r="E315" s="212" t="s">
        <v>623</v>
      </c>
      <c r="F315" s="213" t="s">
        <v>3135</v>
      </c>
      <c r="G315" s="212"/>
      <c r="H315" s="212"/>
      <c r="I315" s="236">
        <v>590</v>
      </c>
      <c r="J315" s="237" t="s">
        <v>601</v>
      </c>
      <c r="K315" s="237"/>
      <c r="L315" s="122"/>
      <c r="M315" s="342" t="s">
        <v>601</v>
      </c>
      <c r="N315" s="239"/>
      <c r="O315" s="16"/>
      <c r="P315" s="16"/>
      <c r="Q315" s="16"/>
      <c r="R315" s="34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153</v>
      </c>
      <c r="B316" s="206">
        <v>43966</v>
      </c>
      <c r="C316" s="206"/>
      <c r="D316" s="154" t="s">
        <v>65</v>
      </c>
      <c r="E316" s="207" t="s">
        <v>623</v>
      </c>
      <c r="F316" s="208">
        <v>67.5</v>
      </c>
      <c r="G316" s="207"/>
      <c r="H316" s="207">
        <v>86</v>
      </c>
      <c r="I316" s="231">
        <v>86</v>
      </c>
      <c r="J316" s="140" t="s">
        <v>3628</v>
      </c>
      <c r="K316" s="127">
        <f t="shared" ref="K316" si="164">H316-F316</f>
        <v>18.5</v>
      </c>
      <c r="L316" s="128">
        <f t="shared" ref="L316" si="165">K316/F316</f>
        <v>0.27407407407407408</v>
      </c>
      <c r="M316" s="129" t="s">
        <v>599</v>
      </c>
      <c r="N316" s="361">
        <v>44008</v>
      </c>
      <c r="O316" s="57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9">
        <v>154</v>
      </c>
      <c r="B317" s="211">
        <v>44035</v>
      </c>
      <c r="C317" s="211"/>
      <c r="D317" s="215" t="s">
        <v>495</v>
      </c>
      <c r="E317" s="212" t="s">
        <v>623</v>
      </c>
      <c r="F317" s="213" t="s">
        <v>3631</v>
      </c>
      <c r="G317" s="212"/>
      <c r="H317" s="212"/>
      <c r="I317" s="236">
        <v>296</v>
      </c>
      <c r="J317" s="237" t="s">
        <v>601</v>
      </c>
      <c r="K317" s="237"/>
      <c r="L317" s="122"/>
      <c r="M317" s="238"/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155</v>
      </c>
      <c r="B318" s="206">
        <v>44092</v>
      </c>
      <c r="C318" s="206"/>
      <c r="D318" s="154" t="s">
        <v>416</v>
      </c>
      <c r="E318" s="207" t="s">
        <v>623</v>
      </c>
      <c r="F318" s="207">
        <v>206</v>
      </c>
      <c r="G318" s="207"/>
      <c r="H318" s="207">
        <v>248</v>
      </c>
      <c r="I318" s="231">
        <v>248</v>
      </c>
      <c r="J318" s="140" t="s">
        <v>682</v>
      </c>
      <c r="K318" s="127">
        <f t="shared" ref="K318:K319" si="166">H318-F318</f>
        <v>42</v>
      </c>
      <c r="L318" s="128">
        <f t="shared" ref="L318:L319" si="167">K318/F318</f>
        <v>0.20388349514563106</v>
      </c>
      <c r="M318" s="129" t="s">
        <v>599</v>
      </c>
      <c r="N318" s="361">
        <v>44214</v>
      </c>
      <c r="O318" s="57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156</v>
      </c>
      <c r="B319" s="206">
        <v>44140</v>
      </c>
      <c r="C319" s="206"/>
      <c r="D319" s="154" t="s">
        <v>416</v>
      </c>
      <c r="E319" s="207" t="s">
        <v>623</v>
      </c>
      <c r="F319" s="207">
        <v>182.5</v>
      </c>
      <c r="G319" s="207"/>
      <c r="H319" s="207">
        <v>248</v>
      </c>
      <c r="I319" s="231">
        <v>248</v>
      </c>
      <c r="J319" s="140" t="s">
        <v>682</v>
      </c>
      <c r="K319" s="127">
        <f t="shared" si="166"/>
        <v>65.5</v>
      </c>
      <c r="L319" s="128">
        <f t="shared" si="167"/>
        <v>0.35890410958904112</v>
      </c>
      <c r="M319" s="129" t="s">
        <v>599</v>
      </c>
      <c r="N319" s="361">
        <v>44214</v>
      </c>
      <c r="O319" s="57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>
        <v>157</v>
      </c>
      <c r="B320" s="211">
        <v>44140</v>
      </c>
      <c r="C320" s="211"/>
      <c r="D320" s="215" t="s">
        <v>330</v>
      </c>
      <c r="E320" s="212" t="s">
        <v>623</v>
      </c>
      <c r="F320" s="213" t="s">
        <v>3635</v>
      </c>
      <c r="G320" s="212"/>
      <c r="H320" s="212"/>
      <c r="I320" s="236">
        <v>320</v>
      </c>
      <c r="J320" s="237" t="s">
        <v>601</v>
      </c>
      <c r="K320" s="237"/>
      <c r="L320" s="122"/>
      <c r="M320" s="238"/>
      <c r="N320" s="239"/>
      <c r="O320" s="16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158</v>
      </c>
      <c r="B321" s="206">
        <v>44140</v>
      </c>
      <c r="C321" s="206"/>
      <c r="D321" s="154" t="s">
        <v>491</v>
      </c>
      <c r="E321" s="207" t="s">
        <v>623</v>
      </c>
      <c r="F321" s="208">
        <v>925</v>
      </c>
      <c r="G321" s="207"/>
      <c r="H321" s="207">
        <v>1095</v>
      </c>
      <c r="I321" s="231">
        <v>1093</v>
      </c>
      <c r="J321" s="544" t="s">
        <v>3683</v>
      </c>
      <c r="K321" s="127">
        <f t="shared" ref="K321" si="168">H321-F321</f>
        <v>170</v>
      </c>
      <c r="L321" s="128">
        <f t="shared" ref="L321" si="169">K321/F321</f>
        <v>0.18378378378378379</v>
      </c>
      <c r="M321" s="129" t="s">
        <v>599</v>
      </c>
      <c r="N321" s="361">
        <v>44201</v>
      </c>
      <c r="O321" s="16"/>
      <c r="P321" s="16"/>
      <c r="Q321" s="16"/>
      <c r="R321" s="34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>
        <v>159</v>
      </c>
      <c r="B322" s="211">
        <v>44140</v>
      </c>
      <c r="C322" s="211"/>
      <c r="D322" s="215" t="s">
        <v>345</v>
      </c>
      <c r="E322" s="212" t="s">
        <v>623</v>
      </c>
      <c r="F322" s="213" t="s">
        <v>3636</v>
      </c>
      <c r="G322" s="212"/>
      <c r="H322" s="212"/>
      <c r="I322" s="236">
        <v>406</v>
      </c>
      <c r="J322" s="237" t="s">
        <v>601</v>
      </c>
      <c r="K322" s="237"/>
      <c r="L322" s="122"/>
      <c r="M322" s="238"/>
      <c r="N322" s="239"/>
      <c r="O322" s="16"/>
      <c r="P322" s="16"/>
      <c r="Q322" s="16"/>
      <c r="R322" s="343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9">
        <v>160</v>
      </c>
      <c r="B323" s="211">
        <v>44141</v>
      </c>
      <c r="C323" s="211"/>
      <c r="D323" s="215" t="s">
        <v>495</v>
      </c>
      <c r="E323" s="212" t="s">
        <v>623</v>
      </c>
      <c r="F323" s="213" t="s">
        <v>3637</v>
      </c>
      <c r="G323" s="212"/>
      <c r="H323" s="212"/>
      <c r="I323" s="236">
        <v>290</v>
      </c>
      <c r="J323" s="237" t="s">
        <v>601</v>
      </c>
      <c r="K323" s="237"/>
      <c r="L323" s="122"/>
      <c r="M323" s="238"/>
      <c r="N323" s="239"/>
      <c r="O323" s="16"/>
      <c r="P323" s="16"/>
      <c r="Q323" s="16"/>
      <c r="R323" s="34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9">
        <v>161</v>
      </c>
      <c r="B324" s="211">
        <v>44187</v>
      </c>
      <c r="C324" s="211"/>
      <c r="D324" s="215" t="s">
        <v>1975</v>
      </c>
      <c r="E324" s="212" t="s">
        <v>623</v>
      </c>
      <c r="F324" s="514" t="s">
        <v>3645</v>
      </c>
      <c r="G324" s="212"/>
      <c r="H324" s="212"/>
      <c r="I324" s="236">
        <v>239</v>
      </c>
      <c r="J324" s="515" t="s">
        <v>601</v>
      </c>
      <c r="K324" s="237"/>
      <c r="L324" s="122"/>
      <c r="M324" s="238"/>
      <c r="N324" s="239"/>
      <c r="O324" s="16"/>
      <c r="P324" s="16"/>
      <c r="Q324" s="16"/>
      <c r="R324" s="34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9"/>
      <c r="B325" s="211"/>
      <c r="C325" s="211"/>
      <c r="D325" s="215"/>
      <c r="E325" s="212"/>
      <c r="F325" s="213"/>
      <c r="G325" s="212"/>
      <c r="H325" s="212"/>
      <c r="I325" s="236"/>
      <c r="J325" s="237"/>
      <c r="K325" s="237"/>
      <c r="L325" s="122"/>
      <c r="M325" s="238"/>
      <c r="N325" s="239"/>
      <c r="O325" s="16"/>
      <c r="P325" s="16"/>
      <c r="R325" s="343"/>
    </row>
    <row r="326" spans="1:26">
      <c r="A326" s="209"/>
      <c r="B326" s="211"/>
      <c r="C326" s="211"/>
      <c r="D326" s="215"/>
      <c r="E326" s="212"/>
      <c r="F326" s="213"/>
      <c r="G326" s="212"/>
      <c r="H326" s="212"/>
      <c r="I326" s="236"/>
      <c r="J326" s="237"/>
      <c r="K326" s="237"/>
      <c r="L326" s="122"/>
      <c r="M326" s="238"/>
      <c r="N326" s="239"/>
      <c r="O326" s="16"/>
      <c r="R326" s="241"/>
    </row>
    <row r="327" spans="1:26">
      <c r="A327" s="209"/>
      <c r="B327" s="211"/>
      <c r="C327" s="211"/>
      <c r="D327" s="215"/>
      <c r="E327" s="212"/>
      <c r="F327" s="213"/>
      <c r="G327" s="212"/>
      <c r="H327" s="212"/>
      <c r="I327" s="236"/>
      <c r="J327" s="237"/>
      <c r="K327" s="237"/>
      <c r="L327" s="122"/>
      <c r="M327" s="238"/>
      <c r="N327" s="239"/>
      <c r="O327" s="16"/>
      <c r="R327" s="241"/>
    </row>
    <row r="328" spans="1:26">
      <c r="A328" s="209"/>
      <c r="B328" s="211"/>
      <c r="C328" s="211"/>
      <c r="D328" s="215"/>
      <c r="E328" s="212"/>
      <c r="F328" s="213"/>
      <c r="G328" s="212"/>
      <c r="H328" s="212"/>
      <c r="I328" s="236"/>
      <c r="J328" s="237"/>
      <c r="K328" s="237"/>
      <c r="L328" s="122"/>
      <c r="M328" s="238"/>
      <c r="N328" s="239"/>
      <c r="O328" s="16"/>
      <c r="R328" s="241"/>
    </row>
    <row r="329" spans="1:26">
      <c r="A329" s="209"/>
      <c r="B329" s="199" t="s">
        <v>2980</v>
      </c>
      <c r="O329" s="16"/>
      <c r="R329" s="241"/>
    </row>
    <row r="330" spans="1:26">
      <c r="R330" s="241"/>
    </row>
    <row r="331" spans="1:26">
      <c r="R331" s="241"/>
    </row>
    <row r="332" spans="1:26">
      <c r="R332" s="241"/>
    </row>
    <row r="333" spans="1:26">
      <c r="R333" s="241"/>
    </row>
    <row r="334" spans="1:26">
      <c r="R334" s="241"/>
    </row>
    <row r="335" spans="1:26">
      <c r="R335" s="241"/>
    </row>
    <row r="336" spans="1:26">
      <c r="R336" s="241"/>
    </row>
    <row r="346" spans="1:6">
      <c r="A346" s="216"/>
    </row>
    <row r="347" spans="1:6">
      <c r="A347" s="216"/>
      <c r="F347" s="516"/>
    </row>
    <row r="348" spans="1:6">
      <c r="A348" s="212"/>
    </row>
  </sheetData>
  <autoFilter ref="R1:R34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2021-01-20T03:17:18Z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