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F&amp;O)'!$R$1:$R$301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6"/>
  <c r="M58" s="1"/>
  <c r="K58"/>
  <c r="L43"/>
  <c r="K43"/>
  <c r="L42"/>
  <c r="M42" s="1"/>
  <c r="K42"/>
  <c r="K86"/>
  <c r="M86" s="1"/>
  <c r="K85"/>
  <c r="M85" s="1"/>
  <c r="P20"/>
  <c r="L33"/>
  <c r="K33"/>
  <c r="L16"/>
  <c r="K16"/>
  <c r="M16" s="1"/>
  <c r="P19"/>
  <c r="L56"/>
  <c r="K56"/>
  <c r="M10"/>
  <c r="L10"/>
  <c r="K10"/>
  <c r="L40"/>
  <c r="K40"/>
  <c r="L39"/>
  <c r="M39" s="1"/>
  <c r="K39"/>
  <c r="K84"/>
  <c r="M84" s="1"/>
  <c r="M81"/>
  <c r="K82"/>
  <c r="M82" s="1"/>
  <c r="L35"/>
  <c r="K35"/>
  <c r="L34"/>
  <c r="K34"/>
  <c r="K81"/>
  <c r="K80"/>
  <c r="M80" s="1"/>
  <c r="K79"/>
  <c r="M79" s="1"/>
  <c r="M43" l="1"/>
  <c r="M35"/>
  <c r="M33"/>
  <c r="M56"/>
  <c r="M40"/>
  <c r="M34"/>
  <c r="K78"/>
  <c r="M78" s="1"/>
  <c r="K77"/>
  <c r="M77" s="1"/>
  <c r="L32"/>
  <c r="K32"/>
  <c r="L37"/>
  <c r="K37"/>
  <c r="L30"/>
  <c r="K30"/>
  <c r="M32" l="1"/>
  <c r="M37"/>
  <c r="M30"/>
  <c r="K76"/>
  <c r="M76" s="1"/>
  <c r="L15"/>
  <c r="K15"/>
  <c r="M15" l="1"/>
  <c r="L54"/>
  <c r="M54" s="1"/>
  <c r="K54"/>
  <c r="L55"/>
  <c r="K55"/>
  <c r="M55" l="1"/>
  <c r="P17"/>
  <c r="P18"/>
  <c r="K75"/>
  <c r="M75" s="1"/>
  <c r="K73"/>
  <c r="M73" s="1"/>
  <c r="K74"/>
  <c r="M74" s="1"/>
  <c r="L36"/>
  <c r="K36"/>
  <c r="L31"/>
  <c r="K31"/>
  <c r="M31" l="1"/>
  <c r="M36"/>
  <c r="L12"/>
  <c r="K12"/>
  <c r="L14"/>
  <c r="K14"/>
  <c r="L13"/>
  <c r="K13"/>
  <c r="M12" l="1"/>
  <c r="M14"/>
  <c r="M13"/>
  <c r="K284"/>
  <c r="L284" s="1"/>
  <c r="K72"/>
  <c r="M72" s="1"/>
  <c r="K71"/>
  <c r="M71" s="1"/>
  <c r="P11"/>
  <c r="L96"/>
  <c r="K96"/>
  <c r="K263"/>
  <c r="L263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F253"/>
  <c r="K253" s="1"/>
  <c r="L253" s="1"/>
  <c r="F252"/>
  <c r="K252" s="1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F230"/>
  <c r="K230" s="1"/>
  <c r="L230" s="1"/>
  <c r="K229"/>
  <c r="L229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F182"/>
  <c r="K182" s="1"/>
  <c r="L182" s="1"/>
  <c r="H181"/>
  <c r="K181" s="1"/>
  <c r="L181" s="1"/>
  <c r="K178"/>
  <c r="L178" s="1"/>
  <c r="K177"/>
  <c r="L177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M7"/>
  <c r="D7" i="5"/>
  <c r="K6" i="4"/>
  <c r="K6" i="3"/>
  <c r="L6" i="2"/>
  <c r="M96" i="6" l="1"/>
</calcChain>
</file>

<file path=xl/sharedStrings.xml><?xml version="1.0" encoding="utf-8"?>
<sst xmlns="http://schemas.openxmlformats.org/spreadsheetml/2006/main" count="3137" uniqueCount="1157">
  <si>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</si>
  <si>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</si>
  <si>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</si>
  <si>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</si>
  <si>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</si>
  <si>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</si>
  <si>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</si>
  <si>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</si>
  <si>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</si>
  <si>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</si>
  <si>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</si>
  <si>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</si>
  <si>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</si>
  <si>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</si>
  <si>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</si>
  <si>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</si>
  <si>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</si>
  <si>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</si>
  <si>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</si>
  <si>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</si>
  <si>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</si>
  <si>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</si>
  <si>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</si>
  <si>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</si>
  <si>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</si>
  <si>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</si>
  <si>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</si>
  <si>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</si>
  <si>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</si>
  <si>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</si>
  <si>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</si>
  <si>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</si>
  <si>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</si>
  <si>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</si>
  <si>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</si>
  <si>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</si>
  <si>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</si>
  <si>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</si>
  <si>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</si>
  <si>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</si>
  <si>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</si>
  <si>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</si>
  <si>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</si>
  <si>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</si>
  <si>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</si>
  <si>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</si>
  <si>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</si>
  <si>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</si>
  <si>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</si>
  <si>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</si>
  <si>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</si>
  <si>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</si>
  <si>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</si>
  <si>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</si>
  <si>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</si>
  <si>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</si>
  <si>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</si>
  <si>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</si>
  <si>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</si>
  <si>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</si>
  <si>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</si>
  <si>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</si>
  <si>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</si>
  <si>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</si>
  <si>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</si>
  <si>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</si>
  <si>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</si>
  <si>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</si>
  <si>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</si>
  <si>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</si>
  <si>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</si>
  <si>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</si>
  <si>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</si>
  <si>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</si>
  <si>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</si>
  <si>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</si>
  <si>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</si>
  <si>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</si>
  <si>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</si>
  <si>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</si>
  <si>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</si>
  <si>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</si>
  <si>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</si>
  <si>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</si>
  <si>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</si>
  <si>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</si>
  <si>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</si>
  <si>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</si>
  <si>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</si>
  <si>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</si>
  <si>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</si>
  <si>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</si>
  <si>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</si>
  <si>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</si>
  <si>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</si>
  <si>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</si>
  <si>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</si>
  <si>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</si>
  <si>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</si>
  <si>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</si>
  <si>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</si>
  <si>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</si>
  <si>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</si>
  <si>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</si>
  <si>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</si>
  <si>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</si>
  <si>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</si>
  <si>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</si>
  <si>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</si>
  <si>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</si>
  <si>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</si>
  <si>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</si>
  <si>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</si>
  <si>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</si>
  <si>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</si>
  <si>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</si>
  <si>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</si>
  <si>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</si>
  <si>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</si>
  <si>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</si>
  <si>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</si>
  <si>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</si>
  <si>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</si>
  <si>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</si>
  <si>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</si>
  <si>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</si>
  <si>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</si>
  <si>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</si>
  <si>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</si>
  <si>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</si>
  <si>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</si>
  <si>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</si>
  <si>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</si>
  <si>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</si>
  <si>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</si>
  <si>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</si>
  <si>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</si>
  <si>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</si>
  <si>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</si>
  <si>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</si>
  <si>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</si>
  <si>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</si>
  <si>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</si>
  <si>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</si>
  <si>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</si>
  <si>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</si>
  <si>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</si>
  <si>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</si>
  <si>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</si>
  <si>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</si>
  <si>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</si>
  <si>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</si>
  <si>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</si>
  <si>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</si>
  <si>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</si>
  <si>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</si>
  <si>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</si>
  <si>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</si>
  <si>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</si>
  <si>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</si>
  <si>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</si>
  <si>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</si>
  <si>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</si>
  <si>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</si>
  <si>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</si>
  <si>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</si>
  <si>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</si>
  <si>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</si>
  <si>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</si>
  <si>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</si>
  <si>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</si>
  <si>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</si>
  <si>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</si>
  <si>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</si>
  <si>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</si>
  <si>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</si>
  <si>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</si>
  <si>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</si>
  <si>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</si>
  <si>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</si>
  <si>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</si>
  <si>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</si>
  <si>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</si>
  <si>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</si>
  <si>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</si>
  <si>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</si>
  <si>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</si>
  <si>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</si>
  <si>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</si>
  <si>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</si>
  <si>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</si>
  <si>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</si>
  <si>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</si>
  <si>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</si>
  <si>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</si>
  <si>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</si>
  <si>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</si>
  <si>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</si>
  <si>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</si>
  <si>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</si>
  <si>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</si>
  <si>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</si>
  <si>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</si>
  <si>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</si>
  <si>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</si>
  <si>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</si>
  <si>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</si>
  <si>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</si>
  <si>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</si>
  <si>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</si>
  <si>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</si>
  <si>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</si>
  <si>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</si>
  <si>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</si>
  <si>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</si>
  <si>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</si>
  <si>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</si>
  <si>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</si>
  <si>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</si>
  <si>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</si>
  <si>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</si>
  <si>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</si>
  <si>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</si>
  <si>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</si>
  <si>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</si>
  <si>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</si>
  <si>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</si>
  <si>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</si>
  <si>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</si>
  <si>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</si>
  <si>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</si>
  <si>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</si>
  <si>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</si>
  <si>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</si>
  <si>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</si>
  <si>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</si>
  <si>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</si>
  <si>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</si>
  <si>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</si>
  <si>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</si>
  <si>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</si>
  <si>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</si>
  <si>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</si>
  <si>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</si>
  <si>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</si>
  <si>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</si>
  <si>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</si>
  <si>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</si>
  <si>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</si>
  <si>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</si>
  <si>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</si>
  <si>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</si>
  <si>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</si>
  <si>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</si>
  <si>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</si>
  <si>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</si>
  <si>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</si>
  <si>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</si>
  <si>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</si>
  <si>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</si>
  <si>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</si>
  <si>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</si>
  <si>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</si>
  <si>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</si>
  <si>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</si>
  <si>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</si>
  <si>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</si>
  <si>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</si>
  <si>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</si>
  <si>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</si>
  <si>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</si>
  <si>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</si>
  <si>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</si>
  <si>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</si>
  <si>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</si>
  <si>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</si>
  <si>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</si>
  <si>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</si>
  <si>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</si>
  <si>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</si>
  <si>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</si>
  <si>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</si>
  <si>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</si>
  <si>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</si>
  <si>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</si>
  <si>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</si>
  <si>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</si>
  <si>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</si>
  <si>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</si>
  <si>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</si>
  <si>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</si>
  <si>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</si>
  <si>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</si>
  <si>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</si>
  <si>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</si>
  <si>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</si>
  <si>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</si>
  <si>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</si>
  <si>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</si>
  <si>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</si>
  <si>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</si>
  <si>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</si>
  <si>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</si>
  <si>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</si>
  <si>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</si>
  <si>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</si>
  <si>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</si>
  <si>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</si>
  <si>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</si>
  <si>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</si>
  <si>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</si>
  <si>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</si>
  <si>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</si>
  <si>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</si>
  <si>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</si>
  <si>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</si>
  <si>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</si>
  <si>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</si>
  <si>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</si>
  <si>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</si>
  <si>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</si>
  <si>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</si>
  <si>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</si>
  <si>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</si>
  <si>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</si>
  <si>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</si>
  <si>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</si>
  <si>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</si>
  <si>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</si>
  <si>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</si>
  <si>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</si>
  <si>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</si>
  <si>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</si>
  <si>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</si>
  <si>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</si>
  <si>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</si>
  <si>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</si>
  <si>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</si>
  <si>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</si>
  <si>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</si>
  <si>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</si>
  <si>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</si>
  <si>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</si>
  <si>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</si>
  <si>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</si>
  <si>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</si>
  <si>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</si>
  <si>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</si>
  <si>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</si>
  <si>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</si>
  <si>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</si>
  <si>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</si>
  <si>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</si>
  <si>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</si>
  <si>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</si>
  <si>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</si>
  <si>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</si>
  <si>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</si>
  <si>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</si>
  <si>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</si>
  <si>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</si>
  <si>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</si>
  <si>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</si>
  <si>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</si>
  <si>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</si>
  <si>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</si>
  <si>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</si>
  <si>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</si>
  <si>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</si>
  <si>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</si>
  <si>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</si>
  <si>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</si>
  <si>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</si>
  <si>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</si>
  <si>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</si>
  <si>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</si>
  <si>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</si>
  <si>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</si>
  <si>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</si>
  <si>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</si>
  <si>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</si>
  <si>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</si>
  <si>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</si>
  <si>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</si>
  <si>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</si>
  <si>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</si>
  <si>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</si>
  <si>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</si>
  <si>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</si>
  <si>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</si>
  <si>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</si>
  <si>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</si>
  <si>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</si>
  <si>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</si>
  <si>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</si>
  <si>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</si>
  <si>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</si>
  <si>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</si>
  <si>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</si>
  <si>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</si>
  <si>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</si>
  <si>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</si>
  <si>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</si>
  <si>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</si>
  <si>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</si>
  <si>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</si>
  <si>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</si>
  <si>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</si>
  <si>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</si>
  <si>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</si>
  <si>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</si>
  <si>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</si>
  <si>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</si>
  <si>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</si>
  <si>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</si>
  <si>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</si>
  <si>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</si>
  <si>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</si>
  <si>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</si>
  <si>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</si>
  <si>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</si>
  <si>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</si>
  <si>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</si>
  <si>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</si>
  <si>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</si>
  <si>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</si>
  <si>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</si>
  <si>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</si>
  <si>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</si>
  <si>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</si>
  <si>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</si>
  <si>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</si>
  <si>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</si>
  <si>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</si>
  <si>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</si>
  <si>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</si>
  <si>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</si>
  <si>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</si>
  <si>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</si>
  <si>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</si>
  <si>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</si>
  <si>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</si>
  <si>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</si>
  <si>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</si>
  <si>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</si>
  <si>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</si>
  <si>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</si>
  <si>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</si>
  <si>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</si>
  <si>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</si>
  <si>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</si>
  <si>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</si>
  <si>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</si>
  <si>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</si>
  <si>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</si>
  <si>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</si>
  <si>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</si>
  <si>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</si>
  <si>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</si>
  <si>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</si>
  <si>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</si>
  <si>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</si>
  <si>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</si>
  <si>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</si>
  <si>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</si>
  <si>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</si>
  <si>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</si>
  <si>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</si>
  <si>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</si>
  <si>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</si>
  <si>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</si>
  <si>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</si>
  <si>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</si>
  <si>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</si>
  <si>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</si>
  <si>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</si>
  <si>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</si>
  <si>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</si>
  <si>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</si>
  <si>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</si>
  <si>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</si>
  <si>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</si>
  <si>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</si>
  <si>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</si>
  <si>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</si>
  <si>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</si>
  <si>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</si>
  <si>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</si>
  <si>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</si>
  <si>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</si>
  <si>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</si>
  <si>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</si>
  <si>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</si>
  <si>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</si>
  <si>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</si>
  <si>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</si>
  <si>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</si>
  <si>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</si>
  <si>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</si>
  <si>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</si>
  <si>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</si>
  <si>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</si>
  <si>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</si>
  <si>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</si>
  <si>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</si>
  <si>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</si>
  <si>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</si>
  <si>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</si>
  <si>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</si>
  <si>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</si>
  <si>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</si>
  <si>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</si>
  <si>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</si>
  <si>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</si>
  <si>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</si>
  <si>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</si>
  <si>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</si>
  <si>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</si>
  <si>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</si>
  <si>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</si>
  <si>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</si>
  <si>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</si>
  <si>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</si>
  <si>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</si>
  <si>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</si>
  <si>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</si>
  <si>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</si>
  <si>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</si>
  <si>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</si>
  <si>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</si>
  <si>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</si>
  <si>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</si>
  <si>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</si>
  <si>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</si>
  <si>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</si>
  <si>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</si>
  <si>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</si>
  <si>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</si>
  <si>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</si>
  <si>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</si>
  <si>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</si>
  <si>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</si>
  <si>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</si>
  <si>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</si>
  <si>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</si>
  <si>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</si>
  <si>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</si>
  <si>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</si>
  <si>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</si>
  <si>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</si>
  <si>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</si>
  <si>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</si>
  <si>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</si>
  <si>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</si>
  <si>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</si>
  <si>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</si>
  <si>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</si>
  <si>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</si>
  <si>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</si>
  <si>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</si>
  <si>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</si>
  <si>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</si>
  <si>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</si>
  <si>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</si>
  <si>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</si>
  <si>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</si>
  <si>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</si>
  <si>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</si>
  <si>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</si>
  <si>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</si>
  <si>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</si>
  <si>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</si>
  <si>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</si>
  <si>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</si>
  <si>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</si>
  <si>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</si>
  <si>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</si>
  <si>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</si>
  <si>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</si>
  <si>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</si>
  <si>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</si>
  <si>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</si>
  <si>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</si>
  <si>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</si>
  <si>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</si>
  <si>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</si>
  <si>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</si>
  <si>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</si>
  <si>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</si>
  <si>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</si>
  <si>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</si>
  <si>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</si>
  <si>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</si>
  <si>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</si>
  <si>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</si>
  <si>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</si>
  <si>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</si>
  <si>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</si>
  <si>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</si>
  <si>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</si>
  <si>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</si>
  <si>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</si>
  <si>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</si>
  <si>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</si>
  <si>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</si>
  <si>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</si>
  <si>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</si>
  <si>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</si>
  <si>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</si>
  <si>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</si>
  <si>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</si>
  <si>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</si>
  <si>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</si>
  <si>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</si>
  <si>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</si>
  <si>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</si>
  <si>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</si>
  <si>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</si>
  <si>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</si>
  <si>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</si>
  <si>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</si>
  <si>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</si>
  <si>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</si>
  <si>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</si>
  <si>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</si>
  <si>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</si>
  <si>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</si>
  <si>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</si>
  <si>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</si>
  <si>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</si>
  <si>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</si>
  <si>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</si>
  <si>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</si>
  <si>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</si>
  <si>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</si>
  <si>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</si>
  <si>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</si>
  <si>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</si>
  <si>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</si>
  <si>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</si>
  <si>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</si>
  <si>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</si>
  <si>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</si>
  <si>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</si>
  <si>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</si>
  <si>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</si>
  <si>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</si>
  <si>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</si>
  <si>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</si>
  <si>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</si>
  <si>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</si>
  <si>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</si>
  <si>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</si>
  <si>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</si>
  <si>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</si>
  <si>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</si>
  <si>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</si>
  <si>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</si>
  <si>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</si>
  <si>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</si>
  <si>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</si>
  <si>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</si>
  <si>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</si>
  <si>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</si>
  <si>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</si>
  <si>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</si>
  <si>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</si>
  <si>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</si>
  <si>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</si>
  <si>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</si>
  <si>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</si>
  <si>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</si>
  <si>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</si>
  <si>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</si>
  <si>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</si>
  <si>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</si>
  <si>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</si>
  <si>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</si>
  <si>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</si>
  <si>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</si>
  <si>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</si>
  <si>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</si>
  <si>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</si>
  <si>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</si>
  <si>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</si>
  <si>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</si>
  <si>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</si>
  <si>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</si>
  <si>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</si>
  <si>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</si>
  <si>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</si>
  <si>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</si>
  <si>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</si>
  <si>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</si>
  <si>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</si>
  <si>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</si>
  <si>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</si>
  <si>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</si>
  <si>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</si>
  <si>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</si>
  <si>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</si>
  <si>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</si>
  <si>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</si>
  <si>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</si>
  <si>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</si>
  <si>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</si>
  <si>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</si>
  <si>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</si>
  <si>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</si>
  <si>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</si>
  <si>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</si>
  <si>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</si>
  <si>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</si>
  <si>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</si>
  <si>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</si>
  <si>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</si>
  <si>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</si>
  <si>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</si>
  <si>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</si>
  <si>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</si>
  <si>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</si>
  <si>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</si>
  <si>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</si>
  <si>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</si>
  <si>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</si>
  <si>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</si>
  <si>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</si>
  <si>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</si>
  <si>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</si>
  <si>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</si>
  <si>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</si>
  <si>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</si>
  <si>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</si>
  <si>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</si>
  <si>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</si>
  <si>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</si>
  <si>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</si>
  <si>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</si>
  <si>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</si>
  <si>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</si>
  <si>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</si>
  <si>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</si>
  <si>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</si>
  <si>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</si>
  <si>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</si>
  <si>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</si>
  <si>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</si>
  <si>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</si>
  <si>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</si>
  <si>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</si>
  <si>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</si>
  <si>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</si>
  <si>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</si>
  <si>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</si>
  <si>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</si>
  <si>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</si>
  <si>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</si>
  <si>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</si>
  <si>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</si>
  <si>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</si>
  <si>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</si>
  <si>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</si>
  <si>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</si>
  <si>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</si>
  <si>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</si>
  <si>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</si>
  <si>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</si>
  <si>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</si>
  <si>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</si>
  <si>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</si>
  <si>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</si>
  <si>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</si>
  <si>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</si>
  <si>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</si>
  <si>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</si>
  <si>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</si>
  <si>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</si>
  <si>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</si>
  <si>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</si>
  <si>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</si>
  <si>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</si>
  <si>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</si>
  <si>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</si>
  <si>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</si>
  <si>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</si>
  <si>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</si>
  <si>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</si>
  <si>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</si>
  <si>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</si>
  <si>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</si>
  <si>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</si>
  <si>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</si>
  <si>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</si>
  <si>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</si>
  <si>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</si>
  <si>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</si>
  <si>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</si>
  <si>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</si>
  <si>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</si>
  <si>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</si>
  <si>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</si>
  <si>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</si>
  <si>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</si>
  <si>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</si>
  <si>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</si>
  <si>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</si>
  <si>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</si>
  <si>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</si>
  <si>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</si>
  <si>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</si>
  <si>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</si>
  <si>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</si>
  <si>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</si>
  <si>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</si>
  <si>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</si>
  <si>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</si>
  <si>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</si>
  <si>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</si>
  <si>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</si>
  <si>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</si>
  <si>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</si>
  <si>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</si>
  <si>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</si>
  <si>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</si>
  <si>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</si>
  <si>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</si>
  <si>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</si>
  <si>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</si>
  <si>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</si>
  <si>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</si>
  <si>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</si>
  <si>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</si>
  <si>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</si>
  <si>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</si>
  <si>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</si>
  <si>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</si>
  <si>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</si>
  <si>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</si>
  <si>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</si>
  <si>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</si>
  <si>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</si>
  <si>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</si>
  <si>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</si>
  <si>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</si>
  <si>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</si>
  <si>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</si>
  <si>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</si>
  <si>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</si>
  <si>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</si>
  <si>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</si>
  <si>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</si>
  <si>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</si>
  <si>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</si>
  <si>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</si>
  <si>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</si>
  <si>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</si>
  <si>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</si>
  <si>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</si>
  <si>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</si>
  <si>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</si>
  <si>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</si>
  <si>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</si>
  <si>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</si>
  <si>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</si>
  <si>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</si>
  <si>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</si>
  <si>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</si>
  <si>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</si>
  <si>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</si>
  <si>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</si>
  <si>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</si>
  <si>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</si>
  <si>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</si>
  <si>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</si>
  <si>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</si>
  <si>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</si>
  <si>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</si>
  <si>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</si>
  <si>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</si>
  <si>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</si>
  <si>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</si>
  <si>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</si>
  <si>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</si>
  <si>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</si>
  <si>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</si>
  <si>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</si>
  <si>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</si>
  <si>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</si>
  <si>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</si>
  <si>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</si>
  <si>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</si>
  <si>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</si>
  <si>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</si>
  <si>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</si>
  <si>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</si>
  <si>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</si>
  <si>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</si>
  <si>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</si>
  <si>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</si>
  <si>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</si>
  <si>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</si>
  <si>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</si>
  <si>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</si>
  <si>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</si>
  <si>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</si>
  <si>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</si>
  <si>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</si>
  <si>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</si>
  <si>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</si>
  <si>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CRESSAN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</si>
  <si>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</si>
  <si>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</si>
  <si>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</si>
  <si>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</si>
  <si>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</si>
  <si>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</si>
  <si>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1166-1170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</si>
  <si>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</si>
  <si>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</si>
  <si>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</si>
  <si>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</si>
  <si>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</si>
  <si>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</si>
  <si>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</si>
  <si>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</si>
  <si>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</si>
  <si>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</si>
  <si>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</si>
  <si>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</si>
  <si>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</si>
  <si>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</si>
  <si>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</si>
  <si>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</si>
  <si>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</si>
  <si>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</si>
  <si>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</si>
  <si>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</si>
  <si>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</si>
  <si>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</si>
  <si>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</si>
  <si>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</si>
  <si>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BCP</t>
  </si>
  <si>
    <t>B.C. Power Controls Ltd</t>
  </si>
  <si>
    <t>NIFTY 17600 CE 16-DEC</t>
  </si>
  <si>
    <t>Loss of Rs.28.50/-</t>
  </si>
  <si>
    <t>HINDUNILVR 2360 CE DEC</t>
  </si>
  <si>
    <t>32-33</t>
  </si>
  <si>
    <t xml:space="preserve">COLPAL </t>
  </si>
  <si>
    <t>1436-1444</t>
  </si>
  <si>
    <t>1490-1530</t>
  </si>
  <si>
    <t>DECIPHER</t>
  </si>
  <si>
    <t>IFL</t>
  </si>
  <si>
    <t>UNISON</t>
  </si>
  <si>
    <t>ADROIT FINANCIAL SERVICES PVT LTD</t>
  </si>
  <si>
    <t>Profit of Rs.27.25/-</t>
  </si>
  <si>
    <t>85-105</t>
  </si>
  <si>
    <t>Profit of Rs.19.50/-</t>
  </si>
  <si>
    <t>Profit of Rs.13/-</t>
  </si>
  <si>
    <t>TANGO COMMOSALES LLP</t>
  </si>
  <si>
    <t>270-274</t>
  </si>
  <si>
    <t>295-315</t>
  </si>
  <si>
    <t>53.5-55</t>
  </si>
  <si>
    <t>HCLTECH DEC FUT</t>
  </si>
  <si>
    <t>1160-1162</t>
  </si>
  <si>
    <t>1180-1190</t>
  </si>
  <si>
    <t>Loss of Rs.100/-</t>
  </si>
  <si>
    <t>A &amp; S WEALTH CREATIONS PRIVATE LIMITED</t>
  </si>
  <si>
    <t>NCLRESE</t>
  </si>
  <si>
    <t>INDLMETER</t>
  </si>
  <si>
    <t>IMP Powers Ltd</t>
  </si>
  <si>
    <t>Profit of Rs.15/-</t>
  </si>
  <si>
    <t>96-98</t>
  </si>
  <si>
    <t>663-668</t>
  </si>
  <si>
    <t>700-730</t>
  </si>
  <si>
    <t>NIFTY 17400 CE 16-DEC</t>
  </si>
  <si>
    <t>TARUNABEN LALJIBHAI TRIVEDI</t>
  </si>
  <si>
    <t>AAMIR MEHBUBBHAI AJMERWALA</t>
  </si>
  <si>
    <t>NATURAL</t>
  </si>
  <si>
    <t>TOPGAIN FINANCE PRIVATE LIMITED</t>
  </si>
  <si>
    <t>SIMPLXPAP</t>
  </si>
  <si>
    <t>QE SECURITIES</t>
  </si>
  <si>
    <t>GRAVITON RESEARCH CAPITAL LLP</t>
  </si>
  <si>
    <t>MANSI SHARES &amp; STOCK ADVISORS PVT LTD</t>
  </si>
  <si>
    <t>ORTINLAB</t>
  </si>
  <si>
    <t>Ortin Laboratories Ltd</t>
  </si>
  <si>
    <t>VIJIT TRADING</t>
  </si>
  <si>
    <t>GOENKA BUSINESS &amp; FINANCE LIMITED</t>
  </si>
  <si>
    <t>220-221</t>
  </si>
  <si>
    <t>228-235</t>
  </si>
  <si>
    <t>Loss of Rs.31.0/-</t>
  </si>
  <si>
    <t>KOTAKBANK 1900 CE 30-DEC</t>
  </si>
  <si>
    <t>40-45</t>
  </si>
  <si>
    <t>JANAKI YENAMANDRA</t>
  </si>
  <si>
    <t>GNRL</t>
  </si>
  <si>
    <t>HINFLUR</t>
  </si>
  <si>
    <t>DILIPKUMAR VISHINDAS LAKHI</t>
  </si>
  <si>
    <t>VISHAL MANOJBHAI SHAH</t>
  </si>
  <si>
    <t>LALJIBHAI TRIVEDI</t>
  </si>
  <si>
    <t>RAJESHKUMAR RAMESHCHANDRA GUPTA</t>
  </si>
  <si>
    <t>OMNIPOTENT</t>
  </si>
  <si>
    <t>ORACLECR</t>
  </si>
  <si>
    <t>NEW TEXTILES LLP</t>
  </si>
  <si>
    <t>NIRALI YAYAATI NADA</t>
  </si>
  <si>
    <t>YAYAATI HASMUKHRAY NADA</t>
  </si>
  <si>
    <t>VALSONQ</t>
  </si>
  <si>
    <t>ROOP SINGH RATHORE</t>
  </si>
  <si>
    <t>COMPINFO</t>
  </si>
  <si>
    <t>Compuage Infocom Ltd</t>
  </si>
  <si>
    <t>B.W.TRADERS</t>
  </si>
  <si>
    <t>PEARLPOLY</t>
  </si>
  <si>
    <t>Pearl Polymers Ltd</t>
  </si>
  <si>
    <t>RCOM</t>
  </si>
  <si>
    <t>Reliance Comm. Ltd.</t>
  </si>
  <si>
    <t>SHARE INDIA SECURITIES LIMITED</t>
  </si>
  <si>
    <t>Loss of Rs.1.65/-</t>
  </si>
  <si>
    <t>Loss of Rs.2.7/-</t>
  </si>
  <si>
    <t xml:space="preserve"> ICICIBANK DEC FUT</t>
  </si>
  <si>
    <t>770-775</t>
  </si>
  <si>
    <t>Loss of Rs.9/-</t>
  </si>
  <si>
    <t>ICICIGI DEC FUT</t>
  </si>
  <si>
    <t>1405-1409</t>
  </si>
  <si>
    <t>1440-1460</t>
  </si>
  <si>
    <t>ABCINDQ</t>
  </si>
  <si>
    <t>ASSAMBENGAL CARRIERS</t>
  </si>
  <si>
    <t>PRABHUDHAN INFRASTRUCTURE PRIVATE LIMITED</t>
  </si>
  <si>
    <t>ADCON</t>
  </si>
  <si>
    <t>M J COMMODITIES PRIVATE LIMITED</t>
  </si>
  <si>
    <t>GEETA MONDAL</t>
  </si>
  <si>
    <t>RAW GOLD SECURITIES LTD</t>
  </si>
  <si>
    <t>PROFICIENT MERCHANDISE LIMITED</t>
  </si>
  <si>
    <t>BSAS SECURITIES LTD</t>
  </si>
  <si>
    <t>ANUPAM</t>
  </si>
  <si>
    <t>VALJI GUNSHI BORICHA</t>
  </si>
  <si>
    <t>VINODKUMAR MANILAL GALA</t>
  </si>
  <si>
    <t>ATHARVENT</t>
  </si>
  <si>
    <t>PURSHOTTAM AGARWAL</t>
  </si>
  <si>
    <t>BRIDGESE</t>
  </si>
  <si>
    <t>DEVHARI</t>
  </si>
  <si>
    <t>CSUDHA</t>
  </si>
  <si>
    <t>DITCO</t>
  </si>
  <si>
    <t>CHARANJIT SINGH</t>
  </si>
  <si>
    <t>DLCL</t>
  </si>
  <si>
    <t>MEENA SINDHWAR</t>
  </si>
  <si>
    <t>DMR</t>
  </si>
  <si>
    <t>PARESH DHIRAJLAL SHAH</t>
  </si>
  <si>
    <t>NAMITA GUPTA</t>
  </si>
  <si>
    <t>BP EQUITIES PVT. LTD.</t>
  </si>
  <si>
    <t>FRASER</t>
  </si>
  <si>
    <t>ANISHA FINCAP CONSULTANTS LLP</t>
  </si>
  <si>
    <t>GAL</t>
  </si>
  <si>
    <t>SUNGLOW LEASING AND FINANCE LTD</t>
  </si>
  <si>
    <t>GOYENKA REAL ESTATE LLP</t>
  </si>
  <si>
    <t>GVFILM</t>
  </si>
  <si>
    <t>HFIL</t>
  </si>
  <si>
    <t>BENNETT COLEMAN &amp; CO LTD</t>
  </si>
  <si>
    <t>SAMEER GEHLAUT IBH TRUST</t>
  </si>
  <si>
    <t>HIRWANI JAYANTIBHAI VAGHELA</t>
  </si>
  <si>
    <t>KRITI SURI</t>
  </si>
  <si>
    <t>ATUL JASHWANTLAL SOLANKI</t>
  </si>
  <si>
    <t>KOOKMIN SECURITIES PRIVATE LIMITED</t>
  </si>
  <si>
    <t>VISHAL SHARMA</t>
  </si>
  <si>
    <t>YASMIN MAHEBOOB AJMERWALA</t>
  </si>
  <si>
    <t>MAHEBOOB RAMZANI AJMERWALA</t>
  </si>
  <si>
    <t>NARMADABEN VAGHELA</t>
  </si>
  <si>
    <t>HAMBLIN WATSA INVESTMENT COUNSEL LIMITED A/C HWIC ASIA FUND CLASS A SHARES</t>
  </si>
  <si>
    <t>MCLOUD</t>
  </si>
  <si>
    <t>VARSHA CHAUHAN</t>
  </si>
  <si>
    <t>MOHAN REDDYTHOKALA</t>
  </si>
  <si>
    <t>SHAH DIPAK KANAYALAL</t>
  </si>
  <si>
    <t>AKASH DUTTA</t>
  </si>
  <si>
    <t>GAURAV PALIWAL</t>
  </si>
  <si>
    <t>DEEPTHI BALAGIRI</t>
  </si>
  <si>
    <t>ADITYA VIKRAM KANORIA</t>
  </si>
  <si>
    <t>OZONEWORLD</t>
  </si>
  <si>
    <t>MILIND MADHANI SECURITIES PRIVATE LIMITED</t>
  </si>
  <si>
    <t>PHARMAID</t>
  </si>
  <si>
    <t>RAKESH KUMAR CHANDAK</t>
  </si>
  <si>
    <t>RGRL</t>
  </si>
  <si>
    <t>VRAJ SHAH</t>
  </si>
  <si>
    <t>SELLWIN</t>
  </si>
  <si>
    <t>ALLIED TREXIM PRIVATE LIMITED</t>
  </si>
  <si>
    <t>SGFRL</t>
  </si>
  <si>
    <t>NOPEA CAPITAL SERVICES PRIVATE LIMITED</t>
  </si>
  <si>
    <t>DOSHI DHARMESH ANANTRAI HUF</t>
  </si>
  <si>
    <t>VINOD HARILAL JHAVERI</t>
  </si>
  <si>
    <t>SHREELEKHA GLOBAL FINANCE LIMITED</t>
  </si>
  <si>
    <t>KOOTELU ISHWAR</t>
  </si>
  <si>
    <t>SMIFS</t>
  </si>
  <si>
    <t>S RAJAN</t>
  </si>
  <si>
    <t>BHOPENDRAKUMAR</t>
  </si>
  <si>
    <t>RUCHIGANGWAR</t>
  </si>
  <si>
    <t>TARINI</t>
  </si>
  <si>
    <t>NU HEIGHTS AGENCY PRIVATE LIMITED</t>
  </si>
  <si>
    <t>KUBEIR KHERA</t>
  </si>
  <si>
    <t>TERRASCOPE</t>
  </si>
  <si>
    <t>KUMAIL ASHIK HUSAIN SURATWALA</t>
  </si>
  <si>
    <t>VINAY RAMDHARI PATEL</t>
  </si>
  <si>
    <t>URJAGLOBA</t>
  </si>
  <si>
    <t>UTLINDS</t>
  </si>
  <si>
    <t>BHAILALBHAI LAHERCHAND SHAH</t>
  </si>
  <si>
    <t>VANRAJ DADBHAI KAHOR</t>
  </si>
  <si>
    <t>DHANALAKSHMI SRIDHAR</t>
  </si>
  <si>
    <t>63MOONS</t>
  </si>
  <si>
    <t>63 moons tech limited</t>
  </si>
  <si>
    <t>AAKASH</t>
  </si>
  <si>
    <t>Aakash Exploration Ser L</t>
  </si>
  <si>
    <t>ASHISH GOYAL</t>
  </si>
  <si>
    <t>ARSSINFRA</t>
  </si>
  <si>
    <t>ARSS Infra Proj. Ltd</t>
  </si>
  <si>
    <t>SHIVAM OMAR</t>
  </si>
  <si>
    <t>BOROLTD</t>
  </si>
  <si>
    <t>Borosil Limited</t>
  </si>
  <si>
    <t>OLGA TRADING PRIVATE LIMITED</t>
  </si>
  <si>
    <t>Gyscoal Alloys Ltd</t>
  </si>
  <si>
    <t>GOLDTECH</t>
  </si>
  <si>
    <t>Goldstone Tech Ltd.</t>
  </si>
  <si>
    <t>Indiabulls Hsg Fin Ltd</t>
  </si>
  <si>
    <t>BREP ASIA II INDIAN HOLDING CO V (NQ) PTE LTD</t>
  </si>
  <si>
    <t>MORGAN STANLEY ASIA (SINGAPORE) PTE. - ODI</t>
  </si>
  <si>
    <t>JUMP TRADING FINANCIAL INDIA PRIVATE LIMITED</t>
  </si>
  <si>
    <t>HRTI PRIVATE LIMITED</t>
  </si>
  <si>
    <t>TOSCA FOCUS</t>
  </si>
  <si>
    <t>PRUSIK UMBRELLA UCITS FUND PLC</t>
  </si>
  <si>
    <t>INVESCO MUTUAL FUND -  INDIA CONTRA FUND</t>
  </si>
  <si>
    <t>ABU DHABI INVESTMENT AUTHORITY</t>
  </si>
  <si>
    <t>SHREEJAY WEALTH ADVISORS PRIVATE LIMITED  .</t>
  </si>
  <si>
    <t>KITEX</t>
  </si>
  <si>
    <t>Kitex Garments Ltd</t>
  </si>
  <si>
    <t>KOTYARK</t>
  </si>
  <si>
    <t>Kotyark Industries Ltd</t>
  </si>
  <si>
    <t>SEJALKUMAR PANNALAL SHAH</t>
  </si>
  <si>
    <t>LYKALABS</t>
  </si>
  <si>
    <t>Lyka Labs Ltd</t>
  </si>
  <si>
    <t>MANAKALUCO</t>
  </si>
  <si>
    <t>Manak Aluminium Co. Ltd.</t>
  </si>
  <si>
    <t>PARTYCRUS</t>
  </si>
  <si>
    <t>Party Cruisers Limited</t>
  </si>
  <si>
    <t>SHILPABEN  SUNILBHAI  PATEL</t>
  </si>
  <si>
    <t>Vedanta Limited</t>
  </si>
  <si>
    <t>VEDANTA HOLDINGS MAURITIUS II LIMITED</t>
  </si>
  <si>
    <t>VERTOZ</t>
  </si>
  <si>
    <t>Vertoz Advertising Ltd</t>
  </si>
  <si>
    <t>WEBELSOLAR</t>
  </si>
  <si>
    <t>Websol Energy System Ltd</t>
  </si>
  <si>
    <t>MEHTA SUNIL MAHENDRAKUMAR</t>
  </si>
  <si>
    <t>CUBEXTUB</t>
  </si>
  <si>
    <t>Cubex Tubings Ltd</t>
  </si>
  <si>
    <t>INUUS INFRASTRUCTURE PRIVATE LIMITED</t>
  </si>
  <si>
    <t>IIFL Wealth Mgmt Ltd</t>
  </si>
  <si>
    <t>HAMBLIN WATSA INVESTMENT COUNSEL LIMITED A/C - HWIC ASIA FUND CLASS A SHARES</t>
  </si>
  <si>
    <t>DILIP KANAIYALAL BOMBAYWALA</t>
  </si>
  <si>
    <t>PRAKASHSTL</t>
  </si>
  <si>
    <t>Prakash Steelage Ltd</t>
  </si>
  <si>
    <t>SINTEX</t>
  </si>
  <si>
    <t>Sintex Industries Ltd.</t>
  </si>
  <si>
    <t>FINSIDER INTERNATIONAL COMPANY LIMITED</t>
  </si>
  <si>
    <t>INDIA MAX INVESTMENT 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</si>
</sst>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8" sqref="D2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44547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D13" sqref="D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44547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1" t="s">
        <v>16</v>
      </c>
      <c r="B9" s="513" t="s">
        <v>17</v>
      </c>
      <c r="C9" s="513" t="s">
        <v>18</v>
      </c>
      <c r="D9" s="513" t="s">
        <v>19</v>
      </c>
      <c r="E9" s="26" t="s">
        <v>20</v>
      </c>
      <c r="F9" s="26" t="s">
        <v>21</v>
      </c>
      <c r="G9" s="508" t="s">
        <v>22</v>
      </c>
      <c r="H9" s="509"/>
      <c r="I9" s="510"/>
      <c r="J9" s="508" t="s">
        <v>23</v>
      </c>
      <c r="K9" s="509"/>
      <c r="L9" s="510"/>
      <c r="M9" s="26"/>
      <c r="N9" s="27"/>
      <c r="O9" s="27"/>
      <c r="P9" s="27"/>
    </row>
    <row r="10" spans="1:16" ht="59.25" customHeight="1">
      <c r="A10" s="512"/>
      <c r="B10" s="514"/>
      <c r="C10" s="514"/>
      <c r="D10" s="51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36711.5</v>
      </c>
      <c r="F11" s="35">
        <v>36845.166666666664</v>
      </c>
      <c r="G11" s="36">
        <v>36411.333333333328</v>
      </c>
      <c r="H11" s="36">
        <v>36111.166666666664</v>
      </c>
      <c r="I11" s="36">
        <v>35677.333333333328</v>
      </c>
      <c r="J11" s="36">
        <v>37145.333333333328</v>
      </c>
      <c r="K11" s="36">
        <v>37579.166666666657</v>
      </c>
      <c r="L11" s="36">
        <v>37879.333333333328</v>
      </c>
      <c r="M11" s="37">
        <v>37279</v>
      </c>
      <c r="N11" s="37">
        <v>36545</v>
      </c>
      <c r="O11" s="38">
        <v>2540700</v>
      </c>
      <c r="P11" s="39">
        <v>3.9449325464606069E-2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17317.5</v>
      </c>
      <c r="F12" s="40">
        <v>17316.833333333332</v>
      </c>
      <c r="G12" s="41">
        <v>17233.666666666664</v>
      </c>
      <c r="H12" s="41">
        <v>17149.833333333332</v>
      </c>
      <c r="I12" s="41">
        <v>17066.666666666664</v>
      </c>
      <c r="J12" s="41">
        <v>17400.666666666664</v>
      </c>
      <c r="K12" s="41">
        <v>17483.833333333328</v>
      </c>
      <c r="L12" s="41">
        <v>17567.666666666664</v>
      </c>
      <c r="M12" s="31">
        <v>17400</v>
      </c>
      <c r="N12" s="31">
        <v>17233</v>
      </c>
      <c r="O12" s="42">
        <v>11995100</v>
      </c>
      <c r="P12" s="43">
        <v>-8.8265362353540308E-2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17799.2</v>
      </c>
      <c r="F13" s="40">
        <v>17799.783333333333</v>
      </c>
      <c r="G13" s="41">
        <v>17699.566666666666</v>
      </c>
      <c r="H13" s="41">
        <v>17599.933333333334</v>
      </c>
      <c r="I13" s="41">
        <v>17499.716666666667</v>
      </c>
      <c r="J13" s="41">
        <v>17899.416666666664</v>
      </c>
      <c r="K13" s="41">
        <v>17999.633333333331</v>
      </c>
      <c r="L13" s="41">
        <v>18099.266666666663</v>
      </c>
      <c r="M13" s="31">
        <v>17900</v>
      </c>
      <c r="N13" s="31">
        <v>17700.150000000001</v>
      </c>
      <c r="O13" s="42">
        <v>1520</v>
      </c>
      <c r="P13" s="43">
        <v>-2.564102564102564E-2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986.65</v>
      </c>
      <c r="F14" s="40">
        <v>988.5</v>
      </c>
      <c r="G14" s="41">
        <v>974.35</v>
      </c>
      <c r="H14" s="41">
        <v>962.05000000000007</v>
      </c>
      <c r="I14" s="41">
        <v>947.90000000000009</v>
      </c>
      <c r="J14" s="41">
        <v>1000.8</v>
      </c>
      <c r="K14" s="41">
        <v>1014.95</v>
      </c>
      <c r="L14" s="41">
        <v>1027.25</v>
      </c>
      <c r="M14" s="31">
        <v>1002.65</v>
      </c>
      <c r="N14" s="31">
        <v>976.2</v>
      </c>
      <c r="O14" s="42">
        <v>2590800</v>
      </c>
      <c r="P14" s="43">
        <v>-1.6456921587608905E-2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18498.5</v>
      </c>
      <c r="F15" s="40">
        <v>18536.183333333334</v>
      </c>
      <c r="G15" s="41">
        <v>18362.366666666669</v>
      </c>
      <c r="H15" s="41">
        <v>18226.233333333334</v>
      </c>
      <c r="I15" s="41">
        <v>18052.416666666668</v>
      </c>
      <c r="J15" s="41">
        <v>18672.316666666669</v>
      </c>
      <c r="K15" s="41">
        <v>18846.133333333335</v>
      </c>
      <c r="L15" s="41">
        <v>18982.26666666667</v>
      </c>
      <c r="M15" s="31">
        <v>18710</v>
      </c>
      <c r="N15" s="31">
        <v>18400.05</v>
      </c>
      <c r="O15" s="42">
        <v>35850</v>
      </c>
      <c r="P15" s="43">
        <v>-4.3362241494329552E-2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275.45</v>
      </c>
      <c r="F16" s="40">
        <v>278.75</v>
      </c>
      <c r="G16" s="41">
        <v>270.5</v>
      </c>
      <c r="H16" s="41">
        <v>265.55</v>
      </c>
      <c r="I16" s="41">
        <v>257.3</v>
      </c>
      <c r="J16" s="41">
        <v>283.7</v>
      </c>
      <c r="K16" s="41">
        <v>291.95</v>
      </c>
      <c r="L16" s="41">
        <v>296.89999999999998</v>
      </c>
      <c r="M16" s="31">
        <v>287</v>
      </c>
      <c r="N16" s="31">
        <v>273.8</v>
      </c>
      <c r="O16" s="42">
        <v>10350600</v>
      </c>
      <c r="P16" s="43">
        <v>1.5043345232024477E-2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2277.85</v>
      </c>
      <c r="F17" s="40">
        <v>2283.1833333333329</v>
      </c>
      <c r="G17" s="41">
        <v>2265.0666666666657</v>
      </c>
      <c r="H17" s="41">
        <v>2252.2833333333328</v>
      </c>
      <c r="I17" s="41">
        <v>2234.1666666666656</v>
      </c>
      <c r="J17" s="41">
        <v>2295.9666666666658</v>
      </c>
      <c r="K17" s="41">
        <v>2314.0833333333335</v>
      </c>
      <c r="L17" s="41">
        <v>2326.8666666666659</v>
      </c>
      <c r="M17" s="31">
        <v>2301.3000000000002</v>
      </c>
      <c r="N17" s="31">
        <v>2270.4</v>
      </c>
      <c r="O17" s="42">
        <v>2088500</v>
      </c>
      <c r="P17" s="43">
        <v>1.2606060606060607E-2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1705.45</v>
      </c>
      <c r="F18" s="40">
        <v>1706.6000000000001</v>
      </c>
      <c r="G18" s="41">
        <v>1688.8500000000004</v>
      </c>
      <c r="H18" s="41">
        <v>1672.2500000000002</v>
      </c>
      <c r="I18" s="41">
        <v>1654.5000000000005</v>
      </c>
      <c r="J18" s="41">
        <v>1723.2000000000003</v>
      </c>
      <c r="K18" s="41">
        <v>1740.9499999999998</v>
      </c>
      <c r="L18" s="41">
        <v>1757.5500000000002</v>
      </c>
      <c r="M18" s="31">
        <v>1724.35</v>
      </c>
      <c r="N18" s="31">
        <v>1690</v>
      </c>
      <c r="O18" s="42">
        <v>20896000</v>
      </c>
      <c r="P18" s="43">
        <v>-1.8152288143689691E-3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748.65</v>
      </c>
      <c r="F19" s="40">
        <v>750.06666666666661</v>
      </c>
      <c r="G19" s="41">
        <v>741.13333333333321</v>
      </c>
      <c r="H19" s="41">
        <v>733.61666666666656</v>
      </c>
      <c r="I19" s="41">
        <v>724.68333333333317</v>
      </c>
      <c r="J19" s="41">
        <v>757.58333333333326</v>
      </c>
      <c r="K19" s="41">
        <v>766.51666666666665</v>
      </c>
      <c r="L19" s="41">
        <v>774.0333333333333</v>
      </c>
      <c r="M19" s="31">
        <v>759</v>
      </c>
      <c r="N19" s="31">
        <v>742.55</v>
      </c>
      <c r="O19" s="42">
        <v>88638750</v>
      </c>
      <c r="P19" s="43">
        <v>-6.2363361174953757E-3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3428.3</v>
      </c>
      <c r="F20" s="40">
        <v>3415.4833333333336</v>
      </c>
      <c r="G20" s="41">
        <v>3390.916666666667</v>
      </c>
      <c r="H20" s="41">
        <v>3353.5333333333333</v>
      </c>
      <c r="I20" s="41">
        <v>3328.9666666666667</v>
      </c>
      <c r="J20" s="41">
        <v>3452.8666666666672</v>
      </c>
      <c r="K20" s="41">
        <v>3477.4333333333338</v>
      </c>
      <c r="L20" s="41">
        <v>3514.8166666666675</v>
      </c>
      <c r="M20" s="31">
        <v>3440.05</v>
      </c>
      <c r="N20" s="31">
        <v>3378.1</v>
      </c>
      <c r="O20" s="42">
        <v>427600</v>
      </c>
      <c r="P20" s="43">
        <v>8.4905660377358489E-3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629.95000000000005</v>
      </c>
      <c r="F21" s="40">
        <v>630.73333333333346</v>
      </c>
      <c r="G21" s="41">
        <v>624.1166666666669</v>
      </c>
      <c r="H21" s="41">
        <v>618.28333333333342</v>
      </c>
      <c r="I21" s="41">
        <v>611.66666666666686</v>
      </c>
      <c r="J21" s="41">
        <v>636.56666666666695</v>
      </c>
      <c r="K21" s="41">
        <v>643.18333333333351</v>
      </c>
      <c r="L21" s="41">
        <v>649.01666666666699</v>
      </c>
      <c r="M21" s="31">
        <v>637.35</v>
      </c>
      <c r="N21" s="31">
        <v>624.9</v>
      </c>
      <c r="O21" s="42">
        <v>9944000</v>
      </c>
      <c r="P21" s="43">
        <v>3.6334275333064193E-3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377.6</v>
      </c>
      <c r="F22" s="40">
        <v>379.25</v>
      </c>
      <c r="G22" s="41">
        <v>374.3</v>
      </c>
      <c r="H22" s="41">
        <v>371</v>
      </c>
      <c r="I22" s="41">
        <v>366.05</v>
      </c>
      <c r="J22" s="41">
        <v>382.55</v>
      </c>
      <c r="K22" s="41">
        <v>387.50000000000006</v>
      </c>
      <c r="L22" s="41">
        <v>390.8</v>
      </c>
      <c r="M22" s="31">
        <v>384.2</v>
      </c>
      <c r="N22" s="31">
        <v>375.95</v>
      </c>
      <c r="O22" s="42">
        <v>13740000</v>
      </c>
      <c r="P22" s="43">
        <v>-6.3998264453845322E-3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777.9</v>
      </c>
      <c r="F23" s="40">
        <v>778.86666666666667</v>
      </c>
      <c r="G23" s="41">
        <v>756.63333333333333</v>
      </c>
      <c r="H23" s="41">
        <v>735.36666666666667</v>
      </c>
      <c r="I23" s="41">
        <v>713.13333333333333</v>
      </c>
      <c r="J23" s="41">
        <v>800.13333333333333</v>
      </c>
      <c r="K23" s="41">
        <v>822.36666666666667</v>
      </c>
      <c r="L23" s="41">
        <v>843.63333333333333</v>
      </c>
      <c r="M23" s="31">
        <v>801.1</v>
      </c>
      <c r="N23" s="31">
        <v>757.6</v>
      </c>
      <c r="O23" s="42">
        <v>1724200</v>
      </c>
      <c r="P23" s="43">
        <v>4.4400024229208308E-2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5225.95</v>
      </c>
      <c r="F24" s="40">
        <v>5215.833333333333</v>
      </c>
      <c r="G24" s="41">
        <v>5173.1166666666659</v>
      </c>
      <c r="H24" s="41">
        <v>5120.2833333333328</v>
      </c>
      <c r="I24" s="41">
        <v>5077.5666666666657</v>
      </c>
      <c r="J24" s="41">
        <v>5268.6666666666661</v>
      </c>
      <c r="K24" s="41">
        <v>5311.3833333333332</v>
      </c>
      <c r="L24" s="41">
        <v>5364.2166666666662</v>
      </c>
      <c r="M24" s="31">
        <v>5258.55</v>
      </c>
      <c r="N24" s="31">
        <v>5163</v>
      </c>
      <c r="O24" s="42">
        <v>2384000</v>
      </c>
      <c r="P24" s="43">
        <v>-3.4486362211307345E-3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217.8</v>
      </c>
      <c r="F25" s="40">
        <v>216.76666666666668</v>
      </c>
      <c r="G25" s="41">
        <v>215.13333333333335</v>
      </c>
      <c r="H25" s="41">
        <v>212.46666666666667</v>
      </c>
      <c r="I25" s="41">
        <v>210.83333333333334</v>
      </c>
      <c r="J25" s="41">
        <v>219.43333333333337</v>
      </c>
      <c r="K25" s="41">
        <v>221.06666666666669</v>
      </c>
      <c r="L25" s="41">
        <v>223.73333333333338</v>
      </c>
      <c r="M25" s="31">
        <v>218.4</v>
      </c>
      <c r="N25" s="31">
        <v>214.1</v>
      </c>
      <c r="O25" s="42">
        <v>11052500</v>
      </c>
      <c r="P25" s="43">
        <v>1.2597343105817681E-2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126.25</v>
      </c>
      <c r="F26" s="40">
        <v>126.63333333333333</v>
      </c>
      <c r="G26" s="41">
        <v>124.81666666666666</v>
      </c>
      <c r="H26" s="41">
        <v>123.38333333333334</v>
      </c>
      <c r="I26" s="41">
        <v>121.56666666666668</v>
      </c>
      <c r="J26" s="41">
        <v>128.06666666666666</v>
      </c>
      <c r="K26" s="41">
        <v>129.88333333333333</v>
      </c>
      <c r="L26" s="41">
        <v>131.31666666666663</v>
      </c>
      <c r="M26" s="31">
        <v>128.44999999999999</v>
      </c>
      <c r="N26" s="31">
        <v>125.2</v>
      </c>
      <c r="O26" s="42">
        <v>42592500</v>
      </c>
      <c r="P26" s="43">
        <v>-2.8234086242299793E-2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3313.35</v>
      </c>
      <c r="F27" s="40">
        <v>3308.2333333333331</v>
      </c>
      <c r="G27" s="41">
        <v>3287.5166666666664</v>
      </c>
      <c r="H27" s="41">
        <v>3261.6833333333334</v>
      </c>
      <c r="I27" s="41">
        <v>3240.9666666666667</v>
      </c>
      <c r="J27" s="41">
        <v>3334.0666666666662</v>
      </c>
      <c r="K27" s="41">
        <v>3354.7833333333324</v>
      </c>
      <c r="L27" s="41">
        <v>3380.6166666666659</v>
      </c>
      <c r="M27" s="31">
        <v>3328.95</v>
      </c>
      <c r="N27" s="31">
        <v>3282.4</v>
      </c>
      <c r="O27" s="42">
        <v>3888750</v>
      </c>
      <c r="P27" s="43">
        <v>-2.1365746857423276E-2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2282.85</v>
      </c>
      <c r="F28" s="40">
        <v>2282.5666666666662</v>
      </c>
      <c r="G28" s="41">
        <v>2251.6833333333325</v>
      </c>
      <c r="H28" s="41">
        <v>2220.5166666666664</v>
      </c>
      <c r="I28" s="41">
        <v>2189.6333333333328</v>
      </c>
      <c r="J28" s="41">
        <v>2313.7333333333322</v>
      </c>
      <c r="K28" s="41">
        <v>2344.6166666666663</v>
      </c>
      <c r="L28" s="41">
        <v>2375.7833333333319</v>
      </c>
      <c r="M28" s="31">
        <v>2313.4499999999998</v>
      </c>
      <c r="N28" s="31">
        <v>2251.4</v>
      </c>
      <c r="O28" s="42">
        <v>553575</v>
      </c>
      <c r="P28" s="43">
        <v>-4.9126121870571561E-2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8608.9500000000007</v>
      </c>
      <c r="F29" s="40">
        <v>8633.9833333333336</v>
      </c>
      <c r="G29" s="41">
        <v>8525.9666666666672</v>
      </c>
      <c r="H29" s="41">
        <v>8442.9833333333336</v>
      </c>
      <c r="I29" s="41">
        <v>8334.9666666666672</v>
      </c>
      <c r="J29" s="41">
        <v>8716.9666666666672</v>
      </c>
      <c r="K29" s="41">
        <v>8824.9833333333336</v>
      </c>
      <c r="L29" s="41">
        <v>8907.9666666666672</v>
      </c>
      <c r="M29" s="31">
        <v>8742</v>
      </c>
      <c r="N29" s="31">
        <v>8551</v>
      </c>
      <c r="O29" s="42">
        <v>47850</v>
      </c>
      <c r="P29" s="43">
        <v>3.0694668820678513E-2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1153.25</v>
      </c>
      <c r="F30" s="40">
        <v>1161.3833333333334</v>
      </c>
      <c r="G30" s="41">
        <v>1136.6166666666668</v>
      </c>
      <c r="H30" s="41">
        <v>1119.9833333333333</v>
      </c>
      <c r="I30" s="41">
        <v>1095.2166666666667</v>
      </c>
      <c r="J30" s="41">
        <v>1178.0166666666669</v>
      </c>
      <c r="K30" s="41">
        <v>1202.7833333333338</v>
      </c>
      <c r="L30" s="41">
        <v>1219.416666666667</v>
      </c>
      <c r="M30" s="31">
        <v>1186.1500000000001</v>
      </c>
      <c r="N30" s="31">
        <v>1144.75</v>
      </c>
      <c r="O30" s="42">
        <v>3362000</v>
      </c>
      <c r="P30" s="43">
        <v>-5.7666715954458082E-3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686.55</v>
      </c>
      <c r="F31" s="40">
        <v>688.38333333333333</v>
      </c>
      <c r="G31" s="41">
        <v>674.41666666666663</v>
      </c>
      <c r="H31" s="41">
        <v>662.2833333333333</v>
      </c>
      <c r="I31" s="41">
        <v>648.31666666666661</v>
      </c>
      <c r="J31" s="41">
        <v>700.51666666666665</v>
      </c>
      <c r="K31" s="41">
        <v>714.48333333333335</v>
      </c>
      <c r="L31" s="41">
        <v>726.61666666666667</v>
      </c>
      <c r="M31" s="31">
        <v>702.35</v>
      </c>
      <c r="N31" s="31">
        <v>676.25</v>
      </c>
      <c r="O31" s="42">
        <v>15995000</v>
      </c>
      <c r="P31" s="43">
        <v>8.3276071840584012E-3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712.5</v>
      </c>
      <c r="F32" s="40">
        <v>714.71666666666658</v>
      </c>
      <c r="G32" s="41">
        <v>705.58333333333314</v>
      </c>
      <c r="H32" s="41">
        <v>698.66666666666652</v>
      </c>
      <c r="I32" s="41">
        <v>689.53333333333308</v>
      </c>
      <c r="J32" s="41">
        <v>721.63333333333321</v>
      </c>
      <c r="K32" s="41">
        <v>730.76666666666665</v>
      </c>
      <c r="L32" s="41">
        <v>737.68333333333328</v>
      </c>
      <c r="M32" s="31">
        <v>723.85</v>
      </c>
      <c r="N32" s="31">
        <v>707.8</v>
      </c>
      <c r="O32" s="42">
        <v>59258400</v>
      </c>
      <c r="P32" s="43">
        <v>-1.1569255404323459E-2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3264.25</v>
      </c>
      <c r="F33" s="40">
        <v>3277.6666666666665</v>
      </c>
      <c r="G33" s="41">
        <v>3227.9833333333331</v>
      </c>
      <c r="H33" s="41">
        <v>3191.7166666666667</v>
      </c>
      <c r="I33" s="41">
        <v>3142.0333333333333</v>
      </c>
      <c r="J33" s="41">
        <v>3313.9333333333329</v>
      </c>
      <c r="K33" s="41">
        <v>3363.6166666666663</v>
      </c>
      <c r="L33" s="41">
        <v>3399.8833333333328</v>
      </c>
      <c r="M33" s="31">
        <v>3327.35</v>
      </c>
      <c r="N33" s="31">
        <v>3241.4</v>
      </c>
      <c r="O33" s="42">
        <v>3451750</v>
      </c>
      <c r="P33" s="43">
        <v>2.853098927294398E-2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16783.900000000001</v>
      </c>
      <c r="F34" s="40">
        <v>16813.8</v>
      </c>
      <c r="G34" s="41">
        <v>16621.099999999999</v>
      </c>
      <c r="H34" s="41">
        <v>16458.3</v>
      </c>
      <c r="I34" s="41">
        <v>16265.599999999999</v>
      </c>
      <c r="J34" s="41">
        <v>16976.599999999999</v>
      </c>
      <c r="K34" s="41">
        <v>17169.300000000003</v>
      </c>
      <c r="L34" s="41">
        <v>17332.099999999999</v>
      </c>
      <c r="M34" s="31">
        <v>17006.5</v>
      </c>
      <c r="N34" s="31">
        <v>16651</v>
      </c>
      <c r="O34" s="42">
        <v>713900</v>
      </c>
      <c r="P34" s="43">
        <v>2.4221574753396286E-3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7047.6</v>
      </c>
      <c r="F35" s="40">
        <v>7020.2</v>
      </c>
      <c r="G35" s="41">
        <v>6955.4</v>
      </c>
      <c r="H35" s="41">
        <v>6863.2</v>
      </c>
      <c r="I35" s="41">
        <v>6798.4</v>
      </c>
      <c r="J35" s="41">
        <v>7112.4</v>
      </c>
      <c r="K35" s="41">
        <v>7177.2000000000007</v>
      </c>
      <c r="L35" s="41">
        <v>7269.4</v>
      </c>
      <c r="M35" s="31">
        <v>7085</v>
      </c>
      <c r="N35" s="31">
        <v>6928</v>
      </c>
      <c r="O35" s="42">
        <v>4428375</v>
      </c>
      <c r="P35" s="43">
        <v>-2.9078053058539794E-2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2256.0500000000002</v>
      </c>
      <c r="F36" s="40">
        <v>2258</v>
      </c>
      <c r="G36" s="41">
        <v>2236</v>
      </c>
      <c r="H36" s="41">
        <v>2215.9499999999998</v>
      </c>
      <c r="I36" s="41">
        <v>2193.9499999999998</v>
      </c>
      <c r="J36" s="41">
        <v>2278.0500000000002</v>
      </c>
      <c r="K36" s="41">
        <v>2300.0500000000002</v>
      </c>
      <c r="L36" s="41">
        <v>2320.1000000000004</v>
      </c>
      <c r="M36" s="31">
        <v>2280</v>
      </c>
      <c r="N36" s="31">
        <v>2237.9499999999998</v>
      </c>
      <c r="O36" s="42">
        <v>1573600</v>
      </c>
      <c r="P36" s="43">
        <v>-2.9959314511157686E-2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275.89999999999998</v>
      </c>
      <c r="F37" s="40">
        <v>277.41666666666669</v>
      </c>
      <c r="G37" s="41">
        <v>272.43333333333339</v>
      </c>
      <c r="H37" s="41">
        <v>268.9666666666667</v>
      </c>
      <c r="I37" s="41">
        <v>263.98333333333341</v>
      </c>
      <c r="J37" s="41">
        <v>280.88333333333338</v>
      </c>
      <c r="K37" s="41">
        <v>285.86666666666662</v>
      </c>
      <c r="L37" s="41">
        <v>289.33333333333337</v>
      </c>
      <c r="M37" s="31">
        <v>282.39999999999998</v>
      </c>
      <c r="N37" s="31">
        <v>273.95</v>
      </c>
      <c r="O37" s="42">
        <v>24606000</v>
      </c>
      <c r="P37" s="43">
        <v>8.3351773991296018E-3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89.05</v>
      </c>
      <c r="F38" s="40">
        <v>89.816666666666677</v>
      </c>
      <c r="G38" s="41">
        <v>87.633333333333354</v>
      </c>
      <c r="H38" s="41">
        <v>86.216666666666683</v>
      </c>
      <c r="I38" s="41">
        <v>84.03333333333336</v>
      </c>
      <c r="J38" s="41">
        <v>91.233333333333348</v>
      </c>
      <c r="K38" s="41">
        <v>93.416666666666657</v>
      </c>
      <c r="L38" s="41">
        <v>94.833333333333343</v>
      </c>
      <c r="M38" s="31">
        <v>92</v>
      </c>
      <c r="N38" s="31">
        <v>88.4</v>
      </c>
      <c r="O38" s="42">
        <v>150075900</v>
      </c>
      <c r="P38" s="43">
        <v>5.9603168378950669E-3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1916.85</v>
      </c>
      <c r="F39" s="40">
        <v>1913.8833333333332</v>
      </c>
      <c r="G39" s="41">
        <v>1895.6166666666663</v>
      </c>
      <c r="H39" s="41">
        <v>1874.3833333333332</v>
      </c>
      <c r="I39" s="41">
        <v>1856.1166666666663</v>
      </c>
      <c r="J39" s="41">
        <v>1935.1166666666663</v>
      </c>
      <c r="K39" s="41">
        <v>1953.3833333333332</v>
      </c>
      <c r="L39" s="41">
        <v>1974.6166666666663</v>
      </c>
      <c r="M39" s="31">
        <v>1932.15</v>
      </c>
      <c r="N39" s="31">
        <v>1892.65</v>
      </c>
      <c r="O39" s="42">
        <v>1510300</v>
      </c>
      <c r="P39" s="43">
        <v>-3.2667876588021779E-3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207.65</v>
      </c>
      <c r="F40" s="40">
        <v>208.41666666666666</v>
      </c>
      <c r="G40" s="41">
        <v>205.38333333333333</v>
      </c>
      <c r="H40" s="41">
        <v>203.11666666666667</v>
      </c>
      <c r="I40" s="41">
        <v>200.08333333333334</v>
      </c>
      <c r="J40" s="41">
        <v>210.68333333333331</v>
      </c>
      <c r="K40" s="41">
        <v>213.71666666666667</v>
      </c>
      <c r="L40" s="41">
        <v>215.98333333333329</v>
      </c>
      <c r="M40" s="31">
        <v>211.45</v>
      </c>
      <c r="N40" s="31">
        <v>206.15</v>
      </c>
      <c r="O40" s="42">
        <v>22803800</v>
      </c>
      <c r="P40" s="43">
        <v>-2.161622879946791E-3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762.05</v>
      </c>
      <c r="F41" s="40">
        <v>762.4</v>
      </c>
      <c r="G41" s="41">
        <v>757.9</v>
      </c>
      <c r="H41" s="41">
        <v>753.75</v>
      </c>
      <c r="I41" s="41">
        <v>749.25</v>
      </c>
      <c r="J41" s="41">
        <v>766.55</v>
      </c>
      <c r="K41" s="41">
        <v>771.05</v>
      </c>
      <c r="L41" s="41">
        <v>775.19999999999993</v>
      </c>
      <c r="M41" s="31">
        <v>766.9</v>
      </c>
      <c r="N41" s="31">
        <v>758.25</v>
      </c>
      <c r="O41" s="42">
        <v>4766300</v>
      </c>
      <c r="P41" s="43">
        <v>1.3866420152530623E-3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728.35</v>
      </c>
      <c r="F42" s="40">
        <v>729.38333333333333</v>
      </c>
      <c r="G42" s="41">
        <v>720.11666666666667</v>
      </c>
      <c r="H42" s="41">
        <v>711.88333333333333</v>
      </c>
      <c r="I42" s="41">
        <v>702.61666666666667</v>
      </c>
      <c r="J42" s="41">
        <v>737.61666666666667</v>
      </c>
      <c r="K42" s="41">
        <v>746.88333333333333</v>
      </c>
      <c r="L42" s="41">
        <v>755.11666666666667</v>
      </c>
      <c r="M42" s="31">
        <v>738.65</v>
      </c>
      <c r="N42" s="31">
        <v>721.15</v>
      </c>
      <c r="O42" s="42">
        <v>8122500</v>
      </c>
      <c r="P42" s="43">
        <v>-8.5141444658060981E-3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685.3</v>
      </c>
      <c r="F43" s="40">
        <v>685.68333333333339</v>
      </c>
      <c r="G43" s="41">
        <v>680.16666666666674</v>
      </c>
      <c r="H43" s="41">
        <v>675.0333333333333</v>
      </c>
      <c r="I43" s="41">
        <v>669.51666666666665</v>
      </c>
      <c r="J43" s="41">
        <v>690.81666666666683</v>
      </c>
      <c r="K43" s="41">
        <v>696.33333333333348</v>
      </c>
      <c r="L43" s="41">
        <v>701.46666666666692</v>
      </c>
      <c r="M43" s="31">
        <v>691.2</v>
      </c>
      <c r="N43" s="31">
        <v>680.55</v>
      </c>
      <c r="O43" s="42">
        <v>77288294</v>
      </c>
      <c r="P43" s="43">
        <v>1.5784901925242047E-2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65.45</v>
      </c>
      <c r="F44" s="40">
        <v>65.033333333333331</v>
      </c>
      <c r="G44" s="41">
        <v>64.266666666666666</v>
      </c>
      <c r="H44" s="41">
        <v>63.083333333333336</v>
      </c>
      <c r="I44" s="41">
        <v>62.31666666666667</v>
      </c>
      <c r="J44" s="41">
        <v>66.216666666666669</v>
      </c>
      <c r="K44" s="41">
        <v>66.98333333333332</v>
      </c>
      <c r="L44" s="41">
        <v>68.166666666666657</v>
      </c>
      <c r="M44" s="31">
        <v>65.8</v>
      </c>
      <c r="N44" s="31">
        <v>63.85</v>
      </c>
      <c r="O44" s="42">
        <v>125422500</v>
      </c>
      <c r="P44" s="43">
        <v>1.271725307333616E-2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363.95</v>
      </c>
      <c r="F45" s="40">
        <v>367.98333333333335</v>
      </c>
      <c r="G45" s="41">
        <v>357.9666666666667</v>
      </c>
      <c r="H45" s="41">
        <v>351.98333333333335</v>
      </c>
      <c r="I45" s="41">
        <v>341.9666666666667</v>
      </c>
      <c r="J45" s="41">
        <v>373.9666666666667</v>
      </c>
      <c r="K45" s="41">
        <v>383.98333333333335</v>
      </c>
      <c r="L45" s="41">
        <v>389.9666666666667</v>
      </c>
      <c r="M45" s="31">
        <v>378</v>
      </c>
      <c r="N45" s="31">
        <v>362</v>
      </c>
      <c r="O45" s="42">
        <v>21093300</v>
      </c>
      <c r="P45" s="43">
        <v>-1.0999676480103526E-2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16556</v>
      </c>
      <c r="F46" s="40">
        <v>16639.766666666666</v>
      </c>
      <c r="G46" s="41">
        <v>16429.583333333332</v>
      </c>
      <c r="H46" s="41">
        <v>16303.166666666664</v>
      </c>
      <c r="I46" s="41">
        <v>16092.98333333333</v>
      </c>
      <c r="J46" s="41">
        <v>16766.183333333334</v>
      </c>
      <c r="K46" s="41">
        <v>16976.366666666669</v>
      </c>
      <c r="L46" s="41">
        <v>17102.783333333336</v>
      </c>
      <c r="M46" s="31">
        <v>16849.95</v>
      </c>
      <c r="N46" s="31">
        <v>16513.349999999999</v>
      </c>
      <c r="O46" s="42">
        <v>177450</v>
      </c>
      <c r="P46" s="43">
        <v>9.098663633778788E-3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391.85</v>
      </c>
      <c r="F47" s="40">
        <v>390.11666666666662</v>
      </c>
      <c r="G47" s="41">
        <v>387.33333333333326</v>
      </c>
      <c r="H47" s="41">
        <v>382.81666666666666</v>
      </c>
      <c r="I47" s="41">
        <v>380.0333333333333</v>
      </c>
      <c r="J47" s="41">
        <v>394.63333333333321</v>
      </c>
      <c r="K47" s="41">
        <v>397.41666666666663</v>
      </c>
      <c r="L47" s="41">
        <v>401.93333333333317</v>
      </c>
      <c r="M47" s="31">
        <v>392.9</v>
      </c>
      <c r="N47" s="31">
        <v>385.6</v>
      </c>
      <c r="O47" s="42">
        <v>29305800</v>
      </c>
      <c r="P47" s="43">
        <v>-9.3702464253118348E-3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3565.8</v>
      </c>
      <c r="F48" s="40">
        <v>3562.65</v>
      </c>
      <c r="G48" s="41">
        <v>3548.3500000000004</v>
      </c>
      <c r="H48" s="41">
        <v>3530.9</v>
      </c>
      <c r="I48" s="41">
        <v>3516.6000000000004</v>
      </c>
      <c r="J48" s="41">
        <v>3580.1000000000004</v>
      </c>
      <c r="K48" s="41">
        <v>3594.4000000000005</v>
      </c>
      <c r="L48" s="41">
        <v>3611.8500000000004</v>
      </c>
      <c r="M48" s="31">
        <v>3576.95</v>
      </c>
      <c r="N48" s="31">
        <v>3545.2</v>
      </c>
      <c r="O48" s="42">
        <v>1412400</v>
      </c>
      <c r="P48" s="43">
        <v>7.4179743223965764E-3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507.35</v>
      </c>
      <c r="F49" s="40">
        <v>507.56666666666661</v>
      </c>
      <c r="G49" s="41">
        <v>496.13333333333321</v>
      </c>
      <c r="H49" s="41">
        <v>484.91666666666663</v>
      </c>
      <c r="I49" s="41">
        <v>473.48333333333323</v>
      </c>
      <c r="J49" s="41">
        <v>518.78333333333319</v>
      </c>
      <c r="K49" s="41">
        <v>530.21666666666658</v>
      </c>
      <c r="L49" s="41">
        <v>541.43333333333317</v>
      </c>
      <c r="M49" s="31">
        <v>519</v>
      </c>
      <c r="N49" s="31">
        <v>496.35</v>
      </c>
      <c r="O49" s="42">
        <v>5223400</v>
      </c>
      <c r="P49" s="43">
        <v>2.4894199651481205E-4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465.5</v>
      </c>
      <c r="F50" s="40">
        <v>465.38333333333338</v>
      </c>
      <c r="G50" s="41">
        <v>459.81666666666678</v>
      </c>
      <c r="H50" s="41">
        <v>454.13333333333338</v>
      </c>
      <c r="I50" s="41">
        <v>448.56666666666678</v>
      </c>
      <c r="J50" s="41">
        <v>471.06666666666678</v>
      </c>
      <c r="K50" s="41">
        <v>476.63333333333338</v>
      </c>
      <c r="L50" s="41">
        <v>482.31666666666678</v>
      </c>
      <c r="M50" s="31">
        <v>470.95</v>
      </c>
      <c r="N50" s="31">
        <v>459.7</v>
      </c>
      <c r="O50" s="42">
        <v>19063000</v>
      </c>
      <c r="P50" s="43">
        <v>3.2999478955595437E-3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213.2</v>
      </c>
      <c r="F51" s="40">
        <v>213.1</v>
      </c>
      <c r="G51" s="41">
        <v>210.6</v>
      </c>
      <c r="H51" s="41">
        <v>208</v>
      </c>
      <c r="I51" s="41">
        <v>205.5</v>
      </c>
      <c r="J51" s="41">
        <v>215.7</v>
      </c>
      <c r="K51" s="41">
        <v>218.2</v>
      </c>
      <c r="L51" s="41">
        <v>220.79999999999998</v>
      </c>
      <c r="M51" s="31">
        <v>215.6</v>
      </c>
      <c r="N51" s="31">
        <v>210.5</v>
      </c>
      <c r="O51" s="42">
        <v>54523800</v>
      </c>
      <c r="P51" s="43">
        <v>1.6920132943901701E-2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588.04999999999995</v>
      </c>
      <c r="F52" s="40">
        <v>592.26666666666665</v>
      </c>
      <c r="G52" s="41">
        <v>579.98333333333335</v>
      </c>
      <c r="H52" s="41">
        <v>571.91666666666674</v>
      </c>
      <c r="I52" s="41">
        <v>559.63333333333344</v>
      </c>
      <c r="J52" s="41">
        <v>600.33333333333326</v>
      </c>
      <c r="K52" s="41">
        <v>612.61666666666656</v>
      </c>
      <c r="L52" s="41">
        <v>620.68333333333317</v>
      </c>
      <c r="M52" s="31">
        <v>604.54999999999995</v>
      </c>
      <c r="N52" s="31">
        <v>584.20000000000005</v>
      </c>
      <c r="O52" s="42">
        <v>4475250</v>
      </c>
      <c r="P52" s="43">
        <v>-7.7821011673151752E-3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405.1</v>
      </c>
      <c r="F53" s="40">
        <v>408.7</v>
      </c>
      <c r="G53" s="41">
        <v>392.4</v>
      </c>
      <c r="H53" s="41">
        <v>379.7</v>
      </c>
      <c r="I53" s="41">
        <v>363.4</v>
      </c>
      <c r="J53" s="41">
        <v>421.4</v>
      </c>
      <c r="K53" s="41">
        <v>437.70000000000005</v>
      </c>
      <c r="L53" s="41">
        <v>450.4</v>
      </c>
      <c r="M53" s="31">
        <v>425</v>
      </c>
      <c r="N53" s="31">
        <v>396</v>
      </c>
      <c r="O53" s="42">
        <v>2808000</v>
      </c>
      <c r="P53" s="43">
        <v>3.7694013303769404E-2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546.4</v>
      </c>
      <c r="F54" s="40">
        <v>548.11666666666667</v>
      </c>
      <c r="G54" s="41">
        <v>540.48333333333335</v>
      </c>
      <c r="H54" s="41">
        <v>534.56666666666672</v>
      </c>
      <c r="I54" s="41">
        <v>526.93333333333339</v>
      </c>
      <c r="J54" s="41">
        <v>554.0333333333333</v>
      </c>
      <c r="K54" s="41">
        <v>561.66666666666674</v>
      </c>
      <c r="L54" s="41">
        <v>567.58333333333326</v>
      </c>
      <c r="M54" s="31">
        <v>555.75</v>
      </c>
      <c r="N54" s="31">
        <v>542.20000000000005</v>
      </c>
      <c r="O54" s="42">
        <v>8350000</v>
      </c>
      <c r="P54" s="43">
        <v>-1.7213476533764895E-2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883.6</v>
      </c>
      <c r="F55" s="40">
        <v>889.58333333333337</v>
      </c>
      <c r="G55" s="41">
        <v>874.11666666666679</v>
      </c>
      <c r="H55" s="41">
        <v>864.63333333333344</v>
      </c>
      <c r="I55" s="41">
        <v>849.16666666666686</v>
      </c>
      <c r="J55" s="41">
        <v>899.06666666666672</v>
      </c>
      <c r="K55" s="41">
        <v>914.53333333333319</v>
      </c>
      <c r="L55" s="41">
        <v>924.01666666666665</v>
      </c>
      <c r="M55" s="31">
        <v>905.05</v>
      </c>
      <c r="N55" s="31">
        <v>880.1</v>
      </c>
      <c r="O55" s="42">
        <v>12290200</v>
      </c>
      <c r="P55" s="43">
        <v>1.1663991439272338E-2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150.25</v>
      </c>
      <c r="F56" s="40">
        <v>149.6</v>
      </c>
      <c r="G56" s="41">
        <v>148.5</v>
      </c>
      <c r="H56" s="41">
        <v>146.75</v>
      </c>
      <c r="I56" s="41">
        <v>145.65</v>
      </c>
      <c r="J56" s="41">
        <v>151.35</v>
      </c>
      <c r="K56" s="41">
        <v>152.44999999999996</v>
      </c>
      <c r="L56" s="41">
        <v>154.19999999999999</v>
      </c>
      <c r="M56" s="31">
        <v>150.69999999999999</v>
      </c>
      <c r="N56" s="31">
        <v>147.85</v>
      </c>
      <c r="O56" s="42">
        <v>55125000</v>
      </c>
      <c r="P56" s="43">
        <v>-1.3232087812946394E-2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5381.75</v>
      </c>
      <c r="F57" s="40">
        <v>5398.083333333333</v>
      </c>
      <c r="G57" s="41">
        <v>5321.1666666666661</v>
      </c>
      <c r="H57" s="41">
        <v>5260.583333333333</v>
      </c>
      <c r="I57" s="41">
        <v>5183.6666666666661</v>
      </c>
      <c r="J57" s="41">
        <v>5458.6666666666661</v>
      </c>
      <c r="K57" s="41">
        <v>5535.5833333333321</v>
      </c>
      <c r="L57" s="41">
        <v>5596.1666666666661</v>
      </c>
      <c r="M57" s="31">
        <v>5475</v>
      </c>
      <c r="N57" s="31">
        <v>5337.5</v>
      </c>
      <c r="O57" s="42">
        <v>918100</v>
      </c>
      <c r="P57" s="43">
        <v>-4.7696476964769648E-3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1448.6</v>
      </c>
      <c r="F58" s="40">
        <v>1449.5166666666667</v>
      </c>
      <c r="G58" s="41">
        <v>1437.1333333333332</v>
      </c>
      <c r="H58" s="41">
        <v>1425.6666666666665</v>
      </c>
      <c r="I58" s="41">
        <v>1413.2833333333331</v>
      </c>
      <c r="J58" s="41">
        <v>1460.9833333333333</v>
      </c>
      <c r="K58" s="41">
        <v>1473.366666666667</v>
      </c>
      <c r="L58" s="41">
        <v>1484.8333333333335</v>
      </c>
      <c r="M58" s="31">
        <v>1461.9</v>
      </c>
      <c r="N58" s="31">
        <v>1438.05</v>
      </c>
      <c r="O58" s="42">
        <v>3842650</v>
      </c>
      <c r="P58" s="43">
        <v>-1.0098277882968172E-2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647.54999999999995</v>
      </c>
      <c r="F59" s="40">
        <v>646.56666666666661</v>
      </c>
      <c r="G59" s="41">
        <v>641.88333333333321</v>
      </c>
      <c r="H59" s="41">
        <v>636.21666666666658</v>
      </c>
      <c r="I59" s="41">
        <v>631.53333333333319</v>
      </c>
      <c r="J59" s="41">
        <v>652.23333333333323</v>
      </c>
      <c r="K59" s="41">
        <v>656.91666666666663</v>
      </c>
      <c r="L59" s="41">
        <v>662.58333333333326</v>
      </c>
      <c r="M59" s="31">
        <v>651.25</v>
      </c>
      <c r="N59" s="31">
        <v>640.9</v>
      </c>
      <c r="O59" s="42">
        <v>6307330</v>
      </c>
      <c r="P59" s="43">
        <v>-3.0909360465796285E-3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740.75</v>
      </c>
      <c r="F60" s="40">
        <v>741.66666666666663</v>
      </c>
      <c r="G60" s="41">
        <v>731.73333333333323</v>
      </c>
      <c r="H60" s="41">
        <v>722.71666666666658</v>
      </c>
      <c r="I60" s="41">
        <v>712.78333333333319</v>
      </c>
      <c r="J60" s="41">
        <v>750.68333333333328</v>
      </c>
      <c r="K60" s="41">
        <v>760.61666666666667</v>
      </c>
      <c r="L60" s="41">
        <v>769.63333333333333</v>
      </c>
      <c r="M60" s="31">
        <v>751.6</v>
      </c>
      <c r="N60" s="31">
        <v>732.65</v>
      </c>
      <c r="O60" s="42">
        <v>1578750</v>
      </c>
      <c r="P60" s="43">
        <v>4.7698050601410205E-2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422.05</v>
      </c>
      <c r="F61" s="40">
        <v>425.7</v>
      </c>
      <c r="G61" s="41">
        <v>415.4</v>
      </c>
      <c r="H61" s="41">
        <v>408.75</v>
      </c>
      <c r="I61" s="41">
        <v>398.45</v>
      </c>
      <c r="J61" s="41">
        <v>432.34999999999997</v>
      </c>
      <c r="K61" s="41">
        <v>442.65000000000003</v>
      </c>
      <c r="L61" s="41">
        <v>449.29999999999995</v>
      </c>
      <c r="M61" s="31">
        <v>436</v>
      </c>
      <c r="N61" s="31">
        <v>419.05</v>
      </c>
      <c r="O61" s="42">
        <v>2781900</v>
      </c>
      <c r="P61" s="43">
        <v>9.3858131487889268E-2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143.9</v>
      </c>
      <c r="F62" s="40">
        <v>144.78333333333333</v>
      </c>
      <c r="G62" s="41">
        <v>142.21666666666667</v>
      </c>
      <c r="H62" s="41">
        <v>140.53333333333333</v>
      </c>
      <c r="I62" s="41">
        <v>137.96666666666667</v>
      </c>
      <c r="J62" s="41">
        <v>146.46666666666667</v>
      </c>
      <c r="K62" s="41">
        <v>149.03333333333333</v>
      </c>
      <c r="L62" s="41">
        <v>150.71666666666667</v>
      </c>
      <c r="M62" s="31">
        <v>147.35</v>
      </c>
      <c r="N62" s="31">
        <v>143.1</v>
      </c>
      <c r="O62" s="42">
        <v>10525200</v>
      </c>
      <c r="P62" s="43">
        <v>3.4916077521361638E-2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941.75</v>
      </c>
      <c r="F63" s="40">
        <v>944.08333333333337</v>
      </c>
      <c r="G63" s="41">
        <v>932.86666666666679</v>
      </c>
      <c r="H63" s="41">
        <v>923.98333333333346</v>
      </c>
      <c r="I63" s="41">
        <v>912.76666666666688</v>
      </c>
      <c r="J63" s="41">
        <v>952.9666666666667</v>
      </c>
      <c r="K63" s="41">
        <v>964.18333333333317</v>
      </c>
      <c r="L63" s="41">
        <v>973.06666666666661</v>
      </c>
      <c r="M63" s="31">
        <v>955.3</v>
      </c>
      <c r="N63" s="31">
        <v>935.2</v>
      </c>
      <c r="O63" s="42">
        <v>1481400</v>
      </c>
      <c r="P63" s="43">
        <v>6.5226253567060742E-3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572.70000000000005</v>
      </c>
      <c r="F64" s="40">
        <v>573.35</v>
      </c>
      <c r="G64" s="41">
        <v>570.35</v>
      </c>
      <c r="H64" s="41">
        <v>568</v>
      </c>
      <c r="I64" s="41">
        <v>565</v>
      </c>
      <c r="J64" s="41">
        <v>575.70000000000005</v>
      </c>
      <c r="K64" s="41">
        <v>578.70000000000005</v>
      </c>
      <c r="L64" s="41">
        <v>581.05000000000007</v>
      </c>
      <c r="M64" s="31">
        <v>576.35</v>
      </c>
      <c r="N64" s="31">
        <v>571</v>
      </c>
      <c r="O64" s="42">
        <v>10971250</v>
      </c>
      <c r="P64" s="43">
        <v>2.856489945155393E-3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1893.45</v>
      </c>
      <c r="F65" s="40">
        <v>1909.8999999999999</v>
      </c>
      <c r="G65" s="41">
        <v>1868.5499999999997</v>
      </c>
      <c r="H65" s="41">
        <v>1843.6499999999999</v>
      </c>
      <c r="I65" s="41">
        <v>1802.2999999999997</v>
      </c>
      <c r="J65" s="41">
        <v>1934.7999999999997</v>
      </c>
      <c r="K65" s="41">
        <v>1976.1499999999996</v>
      </c>
      <c r="L65" s="41">
        <v>2001.0499999999997</v>
      </c>
      <c r="M65" s="31">
        <v>1951.25</v>
      </c>
      <c r="N65" s="31">
        <v>1885</v>
      </c>
      <c r="O65" s="42">
        <v>503000</v>
      </c>
      <c r="P65" s="43">
        <v>-1.0329562223315297E-2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2371.15</v>
      </c>
      <c r="F66" s="40">
        <v>2369.4499999999998</v>
      </c>
      <c r="G66" s="41">
        <v>2343.8999999999996</v>
      </c>
      <c r="H66" s="41">
        <v>2316.6499999999996</v>
      </c>
      <c r="I66" s="41">
        <v>2291.0999999999995</v>
      </c>
      <c r="J66" s="41">
        <v>2396.6999999999998</v>
      </c>
      <c r="K66" s="41">
        <v>2422.25</v>
      </c>
      <c r="L66" s="41">
        <v>2449.5</v>
      </c>
      <c r="M66" s="31">
        <v>2395</v>
      </c>
      <c r="N66" s="31">
        <v>2342.1999999999998</v>
      </c>
      <c r="O66" s="42">
        <v>2524250</v>
      </c>
      <c r="P66" s="43">
        <v>-3.8476716653512233E-3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287.85000000000002</v>
      </c>
      <c r="F67" s="40">
        <v>288.01666666666671</v>
      </c>
      <c r="G67" s="41">
        <v>283.23333333333341</v>
      </c>
      <c r="H67" s="41">
        <v>278.61666666666667</v>
      </c>
      <c r="I67" s="41">
        <v>273.83333333333337</v>
      </c>
      <c r="J67" s="41">
        <v>292.63333333333344</v>
      </c>
      <c r="K67" s="41">
        <v>297.41666666666674</v>
      </c>
      <c r="L67" s="41">
        <v>302.03333333333347</v>
      </c>
      <c r="M67" s="31">
        <v>292.8</v>
      </c>
      <c r="N67" s="31">
        <v>283.39999999999998</v>
      </c>
      <c r="O67" s="42">
        <v>15787200</v>
      </c>
      <c r="P67" s="43">
        <v>-1.0951008645533141E-2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4614.1499999999996</v>
      </c>
      <c r="F68" s="40">
        <v>4615.5333333333328</v>
      </c>
      <c r="G68" s="41">
        <v>4583.5666666666657</v>
      </c>
      <c r="H68" s="41">
        <v>4552.9833333333327</v>
      </c>
      <c r="I68" s="41">
        <v>4521.0166666666655</v>
      </c>
      <c r="J68" s="41">
        <v>4646.1166666666659</v>
      </c>
      <c r="K68" s="41">
        <v>4678.083333333333</v>
      </c>
      <c r="L68" s="41">
        <v>4708.6666666666661</v>
      </c>
      <c r="M68" s="31">
        <v>4647.5</v>
      </c>
      <c r="N68" s="31">
        <v>4584.95</v>
      </c>
      <c r="O68" s="42">
        <v>2614800</v>
      </c>
      <c r="P68" s="43">
        <v>-2.2723875018687396E-2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5554.55</v>
      </c>
      <c r="F69" s="40">
        <v>5601.7833333333328</v>
      </c>
      <c r="G69" s="41">
        <v>5478.5666666666657</v>
      </c>
      <c r="H69" s="41">
        <v>5402.583333333333</v>
      </c>
      <c r="I69" s="41">
        <v>5279.3666666666659</v>
      </c>
      <c r="J69" s="41">
        <v>5677.7666666666655</v>
      </c>
      <c r="K69" s="41">
        <v>5800.9833333333327</v>
      </c>
      <c r="L69" s="41">
        <v>5876.9666666666653</v>
      </c>
      <c r="M69" s="31">
        <v>5725</v>
      </c>
      <c r="N69" s="31">
        <v>5525.8</v>
      </c>
      <c r="O69" s="42">
        <v>444625</v>
      </c>
      <c r="P69" s="43">
        <v>2.0074562661313449E-2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407.15</v>
      </c>
      <c r="F70" s="40">
        <v>409.06666666666661</v>
      </c>
      <c r="G70" s="41">
        <v>402.68333333333322</v>
      </c>
      <c r="H70" s="41">
        <v>398.21666666666664</v>
      </c>
      <c r="I70" s="41">
        <v>391.83333333333326</v>
      </c>
      <c r="J70" s="41">
        <v>413.53333333333319</v>
      </c>
      <c r="K70" s="41">
        <v>419.91666666666663</v>
      </c>
      <c r="L70" s="41">
        <v>424.38333333333316</v>
      </c>
      <c r="M70" s="31">
        <v>415.45</v>
      </c>
      <c r="N70" s="31">
        <v>404.6</v>
      </c>
      <c r="O70" s="42">
        <v>29841900</v>
      </c>
      <c r="P70" s="43">
        <v>3.774003774003774E-3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4614.1000000000004</v>
      </c>
      <c r="F71" s="40">
        <v>4620.0833333333339</v>
      </c>
      <c r="G71" s="41">
        <v>4583.1166666666677</v>
      </c>
      <c r="H71" s="41">
        <v>4552.1333333333341</v>
      </c>
      <c r="I71" s="41">
        <v>4515.1666666666679</v>
      </c>
      <c r="J71" s="41">
        <v>4651.0666666666675</v>
      </c>
      <c r="K71" s="41">
        <v>4688.0333333333347</v>
      </c>
      <c r="L71" s="41">
        <v>4719.0166666666673</v>
      </c>
      <c r="M71" s="31">
        <v>4657.05</v>
      </c>
      <c r="N71" s="31">
        <v>4589.1000000000004</v>
      </c>
      <c r="O71" s="42">
        <v>2809625</v>
      </c>
      <c r="P71" s="43">
        <v>-4.4733811675081942E-3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2480.85</v>
      </c>
      <c r="F72" s="40">
        <v>2479.0166666666669</v>
      </c>
      <c r="G72" s="41">
        <v>2444.0333333333338</v>
      </c>
      <c r="H72" s="41">
        <v>2407.2166666666667</v>
      </c>
      <c r="I72" s="41">
        <v>2372.2333333333336</v>
      </c>
      <c r="J72" s="41">
        <v>2515.8333333333339</v>
      </c>
      <c r="K72" s="41">
        <v>2550.8166666666666</v>
      </c>
      <c r="L72" s="41">
        <v>2587.6333333333341</v>
      </c>
      <c r="M72" s="31">
        <v>2514</v>
      </c>
      <c r="N72" s="31">
        <v>2442.1999999999998</v>
      </c>
      <c r="O72" s="42">
        <v>3364200</v>
      </c>
      <c r="P72" s="43">
        <v>2.081165452653486E-4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1838.5</v>
      </c>
      <c r="F73" s="40">
        <v>1843</v>
      </c>
      <c r="G73" s="41">
        <v>1831</v>
      </c>
      <c r="H73" s="41">
        <v>1823.5</v>
      </c>
      <c r="I73" s="41">
        <v>1811.5</v>
      </c>
      <c r="J73" s="41">
        <v>1850.5</v>
      </c>
      <c r="K73" s="41">
        <v>1862.5</v>
      </c>
      <c r="L73" s="41">
        <v>1870</v>
      </c>
      <c r="M73" s="31">
        <v>1855</v>
      </c>
      <c r="N73" s="31">
        <v>1835.5</v>
      </c>
      <c r="O73" s="42">
        <v>6892600</v>
      </c>
      <c r="P73" s="43">
        <v>-7.4449548550609848E-3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163.69999999999999</v>
      </c>
      <c r="F74" s="40">
        <v>164.75</v>
      </c>
      <c r="G74" s="41">
        <v>162.05000000000001</v>
      </c>
      <c r="H74" s="41">
        <v>160.4</v>
      </c>
      <c r="I74" s="41">
        <v>157.70000000000002</v>
      </c>
      <c r="J74" s="41">
        <v>166.4</v>
      </c>
      <c r="K74" s="41">
        <v>169.1</v>
      </c>
      <c r="L74" s="41">
        <v>170.75</v>
      </c>
      <c r="M74" s="31">
        <v>167.45</v>
      </c>
      <c r="N74" s="31">
        <v>163.1</v>
      </c>
      <c r="O74" s="42">
        <v>27288000</v>
      </c>
      <c r="P74" s="43">
        <v>4.8119469026548671E-2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89</v>
      </c>
      <c r="F75" s="40">
        <v>89.283333333333346</v>
      </c>
      <c r="G75" s="41">
        <v>88.066666666666691</v>
      </c>
      <c r="H75" s="41">
        <v>87.13333333333334</v>
      </c>
      <c r="I75" s="41">
        <v>85.916666666666686</v>
      </c>
      <c r="J75" s="41">
        <v>90.216666666666697</v>
      </c>
      <c r="K75" s="41">
        <v>91.433333333333366</v>
      </c>
      <c r="L75" s="41">
        <v>92.366666666666703</v>
      </c>
      <c r="M75" s="31">
        <v>90.5</v>
      </c>
      <c r="N75" s="31">
        <v>88.35</v>
      </c>
      <c r="O75" s="42">
        <v>103670000</v>
      </c>
      <c r="P75" s="43">
        <v>9.4449853943524825E-3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169.95</v>
      </c>
      <c r="F76" s="40">
        <v>170.68333333333331</v>
      </c>
      <c r="G76" s="41">
        <v>168.31666666666661</v>
      </c>
      <c r="H76" s="41">
        <v>166.68333333333331</v>
      </c>
      <c r="I76" s="41">
        <v>164.31666666666661</v>
      </c>
      <c r="J76" s="41">
        <v>172.31666666666661</v>
      </c>
      <c r="K76" s="41">
        <v>174.68333333333334</v>
      </c>
      <c r="L76" s="41">
        <v>176.31666666666661</v>
      </c>
      <c r="M76" s="31">
        <v>173.05</v>
      </c>
      <c r="N76" s="31">
        <v>169.05</v>
      </c>
      <c r="O76" s="42">
        <v>8463000</v>
      </c>
      <c r="P76" s="43">
        <v>-1.6616314199395771E-2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129.55000000000001</v>
      </c>
      <c r="F77" s="40">
        <v>130.03333333333333</v>
      </c>
      <c r="G77" s="41">
        <v>127.71666666666667</v>
      </c>
      <c r="H77" s="41">
        <v>125.88333333333333</v>
      </c>
      <c r="I77" s="41">
        <v>123.56666666666666</v>
      </c>
      <c r="J77" s="41">
        <v>131.86666666666667</v>
      </c>
      <c r="K77" s="41">
        <v>134.18333333333334</v>
      </c>
      <c r="L77" s="41">
        <v>136.01666666666668</v>
      </c>
      <c r="M77" s="31">
        <v>132.35</v>
      </c>
      <c r="N77" s="31">
        <v>128.19999999999999</v>
      </c>
      <c r="O77" s="42">
        <v>55815000</v>
      </c>
      <c r="P77" s="43">
        <v>4.9071313918825958E-2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500.35</v>
      </c>
      <c r="F78" s="40">
        <v>500.7</v>
      </c>
      <c r="G78" s="41">
        <v>493.25</v>
      </c>
      <c r="H78" s="41">
        <v>486.15000000000003</v>
      </c>
      <c r="I78" s="41">
        <v>478.70000000000005</v>
      </c>
      <c r="J78" s="41">
        <v>507.79999999999995</v>
      </c>
      <c r="K78" s="41">
        <v>515.24999999999989</v>
      </c>
      <c r="L78" s="41">
        <v>522.34999999999991</v>
      </c>
      <c r="M78" s="31">
        <v>508.15</v>
      </c>
      <c r="N78" s="31">
        <v>493.6</v>
      </c>
      <c r="O78" s="42">
        <v>10231550</v>
      </c>
      <c r="P78" s="43">
        <v>2.2761236923784341E-2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42.85</v>
      </c>
      <c r="F79" s="40">
        <v>42.666666666666664</v>
      </c>
      <c r="G79" s="41">
        <v>42.283333333333331</v>
      </c>
      <c r="H79" s="41">
        <v>41.716666666666669</v>
      </c>
      <c r="I79" s="41">
        <v>41.333333333333336</v>
      </c>
      <c r="J79" s="41">
        <v>43.233333333333327</v>
      </c>
      <c r="K79" s="41">
        <v>43.616666666666667</v>
      </c>
      <c r="L79" s="41">
        <v>44.183333333333323</v>
      </c>
      <c r="M79" s="31">
        <v>43.05</v>
      </c>
      <c r="N79" s="31">
        <v>42.1</v>
      </c>
      <c r="O79" s="42">
        <v>142830000</v>
      </c>
      <c r="P79" s="43">
        <v>-1.028999064546305E-2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917</v>
      </c>
      <c r="F80" s="40">
        <v>921.19999999999993</v>
      </c>
      <c r="G80" s="41">
        <v>909.69999999999982</v>
      </c>
      <c r="H80" s="41">
        <v>902.39999999999986</v>
      </c>
      <c r="I80" s="41">
        <v>890.89999999999975</v>
      </c>
      <c r="J80" s="41">
        <v>928.49999999999989</v>
      </c>
      <c r="K80" s="41">
        <v>940.00000000000011</v>
      </c>
      <c r="L80" s="41">
        <v>947.3</v>
      </c>
      <c r="M80" s="31">
        <v>932.7</v>
      </c>
      <c r="N80" s="31">
        <v>913.9</v>
      </c>
      <c r="O80" s="42">
        <v>6157500</v>
      </c>
      <c r="P80" s="43">
        <v>1.6928158546655657E-2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2008.65</v>
      </c>
      <c r="F81" s="40">
        <v>2018.7333333333336</v>
      </c>
      <c r="G81" s="41">
        <v>1983.916666666667</v>
      </c>
      <c r="H81" s="41">
        <v>1959.1833333333334</v>
      </c>
      <c r="I81" s="41">
        <v>1924.3666666666668</v>
      </c>
      <c r="J81" s="41">
        <v>2043.4666666666672</v>
      </c>
      <c r="K81" s="41">
        <v>2078.2833333333338</v>
      </c>
      <c r="L81" s="41">
        <v>2103.0166666666673</v>
      </c>
      <c r="M81" s="31">
        <v>2053.5500000000002</v>
      </c>
      <c r="N81" s="31">
        <v>1994</v>
      </c>
      <c r="O81" s="42">
        <v>3208400</v>
      </c>
      <c r="P81" s="43">
        <v>-1.3884726800519429E-2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339.4</v>
      </c>
      <c r="F82" s="40">
        <v>338.8</v>
      </c>
      <c r="G82" s="41">
        <v>332.6</v>
      </c>
      <c r="H82" s="41">
        <v>325.8</v>
      </c>
      <c r="I82" s="41">
        <v>319.60000000000002</v>
      </c>
      <c r="J82" s="41">
        <v>345.6</v>
      </c>
      <c r="K82" s="41">
        <v>351.79999999999995</v>
      </c>
      <c r="L82" s="41">
        <v>358.6</v>
      </c>
      <c r="M82" s="31">
        <v>345</v>
      </c>
      <c r="N82" s="31">
        <v>332</v>
      </c>
      <c r="O82" s="42">
        <v>13790350</v>
      </c>
      <c r="P82" s="43">
        <v>-1.6253869969040248E-2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1725.7</v>
      </c>
      <c r="F83" s="40">
        <v>1725.5166666666667</v>
      </c>
      <c r="G83" s="41">
        <v>1708.2333333333333</v>
      </c>
      <c r="H83" s="41">
        <v>1690.7666666666667</v>
      </c>
      <c r="I83" s="41">
        <v>1673.4833333333333</v>
      </c>
      <c r="J83" s="41">
        <v>1742.9833333333333</v>
      </c>
      <c r="K83" s="41">
        <v>1760.2666666666667</v>
      </c>
      <c r="L83" s="41">
        <v>1777.7333333333333</v>
      </c>
      <c r="M83" s="31">
        <v>1742.8</v>
      </c>
      <c r="N83" s="31">
        <v>1708.05</v>
      </c>
      <c r="O83" s="42">
        <v>11408075</v>
      </c>
      <c r="P83" s="43">
        <v>-1.7871986699916874E-3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306.25</v>
      </c>
      <c r="F84" s="40">
        <v>307.33333333333331</v>
      </c>
      <c r="G84" s="41">
        <v>302.81666666666661</v>
      </c>
      <c r="H84" s="41">
        <v>299.38333333333327</v>
      </c>
      <c r="I84" s="41">
        <v>294.86666666666656</v>
      </c>
      <c r="J84" s="41">
        <v>310.76666666666665</v>
      </c>
      <c r="K84" s="41">
        <v>315.28333333333342</v>
      </c>
      <c r="L84" s="41">
        <v>318.7166666666667</v>
      </c>
      <c r="M84" s="31">
        <v>311.85000000000002</v>
      </c>
      <c r="N84" s="31">
        <v>303.89999999999998</v>
      </c>
      <c r="O84" s="42">
        <v>1479000</v>
      </c>
      <c r="P84" s="43">
        <v>-6.852248394004283E-2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640.04999999999995</v>
      </c>
      <c r="F85" s="40">
        <v>641.4666666666667</v>
      </c>
      <c r="G85" s="41">
        <v>626.98333333333335</v>
      </c>
      <c r="H85" s="41">
        <v>613.91666666666663</v>
      </c>
      <c r="I85" s="41">
        <v>599.43333333333328</v>
      </c>
      <c r="J85" s="41">
        <v>654.53333333333342</v>
      </c>
      <c r="K85" s="41">
        <v>669.01666666666677</v>
      </c>
      <c r="L85" s="41">
        <v>682.08333333333348</v>
      </c>
      <c r="M85" s="31">
        <v>655.95</v>
      </c>
      <c r="N85" s="31">
        <v>628.4</v>
      </c>
      <c r="O85" s="42">
        <v>2541250</v>
      </c>
      <c r="P85" s="43">
        <v>2.832574607991907E-2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1286.45</v>
      </c>
      <c r="F86" s="40">
        <v>1290.3999999999999</v>
      </c>
      <c r="G86" s="41">
        <v>1275.7999999999997</v>
      </c>
      <c r="H86" s="41">
        <v>1265.1499999999999</v>
      </c>
      <c r="I86" s="41">
        <v>1250.5499999999997</v>
      </c>
      <c r="J86" s="41">
        <v>1301.0499999999997</v>
      </c>
      <c r="K86" s="41">
        <v>1315.6499999999996</v>
      </c>
      <c r="L86" s="41">
        <v>1326.2999999999997</v>
      </c>
      <c r="M86" s="31">
        <v>1305</v>
      </c>
      <c r="N86" s="31">
        <v>1279.75</v>
      </c>
      <c r="O86" s="42">
        <v>2950700</v>
      </c>
      <c r="P86" s="43">
        <v>7.9506733733571318E-3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1365.7</v>
      </c>
      <c r="F87" s="40">
        <v>1364.4666666666667</v>
      </c>
      <c r="G87" s="41">
        <v>1355.8833333333334</v>
      </c>
      <c r="H87" s="41">
        <v>1346.0666666666668</v>
      </c>
      <c r="I87" s="41">
        <v>1337.4833333333336</v>
      </c>
      <c r="J87" s="41">
        <v>1374.2833333333333</v>
      </c>
      <c r="K87" s="41">
        <v>1382.8666666666663</v>
      </c>
      <c r="L87" s="41">
        <v>1392.6833333333332</v>
      </c>
      <c r="M87" s="31">
        <v>1373.05</v>
      </c>
      <c r="N87" s="31">
        <v>1354.65</v>
      </c>
      <c r="O87" s="42">
        <v>4033500</v>
      </c>
      <c r="P87" s="43">
        <v>-2.3497402918624785E-3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1164.5</v>
      </c>
      <c r="F88" s="40">
        <v>1163.1000000000001</v>
      </c>
      <c r="G88" s="41">
        <v>1155.2000000000003</v>
      </c>
      <c r="H88" s="41">
        <v>1145.9000000000001</v>
      </c>
      <c r="I88" s="41">
        <v>1138.0000000000002</v>
      </c>
      <c r="J88" s="41">
        <v>1172.4000000000003</v>
      </c>
      <c r="K88" s="41">
        <v>1180.3000000000004</v>
      </c>
      <c r="L88" s="41">
        <v>1189.6000000000004</v>
      </c>
      <c r="M88" s="31">
        <v>1171</v>
      </c>
      <c r="N88" s="31">
        <v>1153.8</v>
      </c>
      <c r="O88" s="42">
        <v>22965600</v>
      </c>
      <c r="P88" s="43">
        <v>-7.6142905004111718E-4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2713.3</v>
      </c>
      <c r="F89" s="40">
        <v>2724.9</v>
      </c>
      <c r="G89" s="41">
        <v>2688.65</v>
      </c>
      <c r="H89" s="41">
        <v>2664</v>
      </c>
      <c r="I89" s="41">
        <v>2627.75</v>
      </c>
      <c r="J89" s="41">
        <v>2749.55</v>
      </c>
      <c r="K89" s="41">
        <v>2785.8</v>
      </c>
      <c r="L89" s="41">
        <v>2810.4500000000003</v>
      </c>
      <c r="M89" s="31">
        <v>2761.15</v>
      </c>
      <c r="N89" s="31">
        <v>2700.25</v>
      </c>
      <c r="O89" s="42">
        <v>12523800</v>
      </c>
      <c r="P89" s="43">
        <v>-2.7126543929154045E-2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2442</v>
      </c>
      <c r="F90" s="40">
        <v>2444.6666666666665</v>
      </c>
      <c r="G90" s="41">
        <v>2410.833333333333</v>
      </c>
      <c r="H90" s="41">
        <v>2379.6666666666665</v>
      </c>
      <c r="I90" s="41">
        <v>2345.833333333333</v>
      </c>
      <c r="J90" s="41">
        <v>2475.833333333333</v>
      </c>
      <c r="K90" s="41">
        <v>2509.6666666666661</v>
      </c>
      <c r="L90" s="41">
        <v>2540.833333333333</v>
      </c>
      <c r="M90" s="31">
        <v>2478.5</v>
      </c>
      <c r="N90" s="31">
        <v>2413.5</v>
      </c>
      <c r="O90" s="42">
        <v>3539800</v>
      </c>
      <c r="P90" s="43">
        <v>1.2586532410320957E-2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1507.4</v>
      </c>
      <c r="F91" s="40">
        <v>1509.05</v>
      </c>
      <c r="G91" s="41">
        <v>1498.6999999999998</v>
      </c>
      <c r="H91" s="41">
        <v>1489.9999999999998</v>
      </c>
      <c r="I91" s="41">
        <v>1479.6499999999996</v>
      </c>
      <c r="J91" s="41">
        <v>1517.75</v>
      </c>
      <c r="K91" s="41">
        <v>1528.1</v>
      </c>
      <c r="L91" s="41">
        <v>1536.8000000000002</v>
      </c>
      <c r="M91" s="31">
        <v>1519.4</v>
      </c>
      <c r="N91" s="31">
        <v>1500.35</v>
      </c>
      <c r="O91" s="42">
        <v>37711850</v>
      </c>
      <c r="P91" s="43">
        <v>8.1899720629319221E-3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672.45</v>
      </c>
      <c r="F92" s="40">
        <v>673.80000000000007</v>
      </c>
      <c r="G92" s="41">
        <v>668.80000000000018</v>
      </c>
      <c r="H92" s="41">
        <v>665.15000000000009</v>
      </c>
      <c r="I92" s="41">
        <v>660.1500000000002</v>
      </c>
      <c r="J92" s="41">
        <v>677.45000000000016</v>
      </c>
      <c r="K92" s="41">
        <v>682.44999999999993</v>
      </c>
      <c r="L92" s="41">
        <v>686.10000000000014</v>
      </c>
      <c r="M92" s="31">
        <v>678.8</v>
      </c>
      <c r="N92" s="31">
        <v>670.15</v>
      </c>
      <c r="O92" s="42">
        <v>20883500</v>
      </c>
      <c r="P92" s="43">
        <v>-3.1504331845628774E-3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2476.5500000000002</v>
      </c>
      <c r="F93" s="40">
        <v>2491.15</v>
      </c>
      <c r="G93" s="41">
        <v>2451.5500000000002</v>
      </c>
      <c r="H93" s="41">
        <v>2426.5500000000002</v>
      </c>
      <c r="I93" s="41">
        <v>2386.9500000000003</v>
      </c>
      <c r="J93" s="41">
        <v>2516.15</v>
      </c>
      <c r="K93" s="41">
        <v>2555.7499999999995</v>
      </c>
      <c r="L93" s="41">
        <v>2580.75</v>
      </c>
      <c r="M93" s="31">
        <v>2530.75</v>
      </c>
      <c r="N93" s="31">
        <v>2466.15</v>
      </c>
      <c r="O93" s="42">
        <v>5068800</v>
      </c>
      <c r="P93" s="43">
        <v>6.55307994757536E-3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452.6</v>
      </c>
      <c r="F94" s="40">
        <v>455.86666666666662</v>
      </c>
      <c r="G94" s="41">
        <v>447.28333333333325</v>
      </c>
      <c r="H94" s="41">
        <v>441.96666666666664</v>
      </c>
      <c r="I94" s="41">
        <v>433.38333333333327</v>
      </c>
      <c r="J94" s="41">
        <v>461.18333333333322</v>
      </c>
      <c r="K94" s="41">
        <v>469.76666666666659</v>
      </c>
      <c r="L94" s="41">
        <v>475.0833333333332</v>
      </c>
      <c r="M94" s="31">
        <v>464.45</v>
      </c>
      <c r="N94" s="31">
        <v>450.55</v>
      </c>
      <c r="O94" s="42">
        <v>29222800</v>
      </c>
      <c r="P94" s="43">
        <v>2.3802350105453451E-2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299.2</v>
      </c>
      <c r="F95" s="40">
        <v>300.58333333333331</v>
      </c>
      <c r="G95" s="41">
        <v>296.81666666666661</v>
      </c>
      <c r="H95" s="41">
        <v>294.43333333333328</v>
      </c>
      <c r="I95" s="41">
        <v>290.66666666666657</v>
      </c>
      <c r="J95" s="41">
        <v>302.96666666666664</v>
      </c>
      <c r="K95" s="41">
        <v>306.73333333333341</v>
      </c>
      <c r="L95" s="41">
        <v>309.11666666666667</v>
      </c>
      <c r="M95" s="31">
        <v>304.35000000000002</v>
      </c>
      <c r="N95" s="31">
        <v>298.2</v>
      </c>
      <c r="O95" s="42">
        <v>11515500</v>
      </c>
      <c r="P95" s="43">
        <v>2.6474127557160047E-2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2319.85</v>
      </c>
      <c r="F96" s="40">
        <v>2319.2000000000003</v>
      </c>
      <c r="G96" s="41">
        <v>2311.1500000000005</v>
      </c>
      <c r="H96" s="41">
        <v>2302.4500000000003</v>
      </c>
      <c r="I96" s="41">
        <v>2294.4000000000005</v>
      </c>
      <c r="J96" s="41">
        <v>2327.9000000000005</v>
      </c>
      <c r="K96" s="41">
        <v>2335.9500000000007</v>
      </c>
      <c r="L96" s="41">
        <v>2344.6500000000005</v>
      </c>
      <c r="M96" s="31">
        <v>2327.25</v>
      </c>
      <c r="N96" s="31">
        <v>2310.5</v>
      </c>
      <c r="O96" s="42">
        <v>11609700</v>
      </c>
      <c r="P96" s="43">
        <v>-1.689360837313281E-2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254.8</v>
      </c>
      <c r="F97" s="40">
        <v>260.05</v>
      </c>
      <c r="G97" s="41">
        <v>243.75</v>
      </c>
      <c r="H97" s="41">
        <v>232.7</v>
      </c>
      <c r="I97" s="41">
        <v>216.39999999999998</v>
      </c>
      <c r="J97" s="41">
        <v>271.10000000000002</v>
      </c>
      <c r="K97" s="41">
        <v>287.40000000000009</v>
      </c>
      <c r="L97" s="41">
        <v>298.45000000000005</v>
      </c>
      <c r="M97" s="31">
        <v>276.35000000000002</v>
      </c>
      <c r="N97" s="31">
        <v>249</v>
      </c>
      <c r="O97" s="42">
        <v>30014200</v>
      </c>
      <c r="P97" s="43">
        <v>-9.1233339590764032E-2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744.6</v>
      </c>
      <c r="F98" s="40">
        <v>748.86666666666667</v>
      </c>
      <c r="G98" s="41">
        <v>737.83333333333337</v>
      </c>
      <c r="H98" s="41">
        <v>731.06666666666672</v>
      </c>
      <c r="I98" s="41">
        <v>720.03333333333342</v>
      </c>
      <c r="J98" s="41">
        <v>755.63333333333333</v>
      </c>
      <c r="K98" s="41">
        <v>766.66666666666663</v>
      </c>
      <c r="L98" s="41">
        <v>773.43333333333328</v>
      </c>
      <c r="M98" s="31">
        <v>759.9</v>
      </c>
      <c r="N98" s="31">
        <v>742.1</v>
      </c>
      <c r="O98" s="42">
        <v>97981125</v>
      </c>
      <c r="P98" s="43">
        <v>9.6345938593632666E-3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1411.65</v>
      </c>
      <c r="F99" s="40">
        <v>1405.9333333333332</v>
      </c>
      <c r="G99" s="41">
        <v>1390.8166666666664</v>
      </c>
      <c r="H99" s="41">
        <v>1369.9833333333331</v>
      </c>
      <c r="I99" s="41">
        <v>1354.8666666666663</v>
      </c>
      <c r="J99" s="41">
        <v>1426.7666666666664</v>
      </c>
      <c r="K99" s="41">
        <v>1441.8833333333332</v>
      </c>
      <c r="L99" s="41">
        <v>1462.7166666666665</v>
      </c>
      <c r="M99" s="31">
        <v>1421.05</v>
      </c>
      <c r="N99" s="31">
        <v>1385.1</v>
      </c>
      <c r="O99" s="42">
        <v>3292050</v>
      </c>
      <c r="P99" s="43">
        <v>1.9613005133605369E-2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579</v>
      </c>
      <c r="F100" s="40">
        <v>577.43333333333339</v>
      </c>
      <c r="G100" s="41">
        <v>573.46666666666681</v>
      </c>
      <c r="H100" s="41">
        <v>567.93333333333339</v>
      </c>
      <c r="I100" s="41">
        <v>563.96666666666681</v>
      </c>
      <c r="J100" s="41">
        <v>582.96666666666681</v>
      </c>
      <c r="K100" s="41">
        <v>586.93333333333351</v>
      </c>
      <c r="L100" s="41">
        <v>592.46666666666681</v>
      </c>
      <c r="M100" s="31">
        <v>581.4</v>
      </c>
      <c r="N100" s="31">
        <v>571.9</v>
      </c>
      <c r="O100" s="42">
        <v>5725500</v>
      </c>
      <c r="P100" s="43">
        <v>-5.4378793509228293E-2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14.75</v>
      </c>
      <c r="F101" s="40">
        <v>14.866666666666667</v>
      </c>
      <c r="G101" s="41">
        <v>14.283333333333335</v>
      </c>
      <c r="H101" s="41">
        <v>13.816666666666668</v>
      </c>
      <c r="I101" s="41">
        <v>13.233333333333336</v>
      </c>
      <c r="J101" s="41">
        <v>15.333333333333334</v>
      </c>
      <c r="K101" s="41">
        <v>15.916666666666666</v>
      </c>
      <c r="L101" s="41">
        <v>16.383333333333333</v>
      </c>
      <c r="M101" s="31">
        <v>15.45</v>
      </c>
      <c r="N101" s="31">
        <v>14.4</v>
      </c>
      <c r="O101" s="42">
        <v>778120000</v>
      </c>
      <c r="P101" s="43">
        <v>-1.5760580839383743E-2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49.95</v>
      </c>
      <c r="F102" s="40">
        <v>50.183333333333337</v>
      </c>
      <c r="G102" s="41">
        <v>49.266666666666673</v>
      </c>
      <c r="H102" s="41">
        <v>48.583333333333336</v>
      </c>
      <c r="I102" s="41">
        <v>47.666666666666671</v>
      </c>
      <c r="J102" s="41">
        <v>50.866666666666674</v>
      </c>
      <c r="K102" s="41">
        <v>51.783333333333331</v>
      </c>
      <c r="L102" s="41">
        <v>52.466666666666676</v>
      </c>
      <c r="M102" s="31">
        <v>51.1</v>
      </c>
      <c r="N102" s="31">
        <v>49.5</v>
      </c>
      <c r="O102" s="42">
        <v>160732500</v>
      </c>
      <c r="P102" s="43">
        <v>5.4088440574024286E-3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266.64999999999998</v>
      </c>
      <c r="F103" s="40">
        <v>263.73333333333335</v>
      </c>
      <c r="G103" s="41">
        <v>259.4666666666667</v>
      </c>
      <c r="H103" s="41">
        <v>252.28333333333336</v>
      </c>
      <c r="I103" s="41">
        <v>248.01666666666671</v>
      </c>
      <c r="J103" s="41">
        <v>270.91666666666669</v>
      </c>
      <c r="K103" s="41">
        <v>275.18333333333334</v>
      </c>
      <c r="L103" s="41">
        <v>282.36666666666667</v>
      </c>
      <c r="M103" s="31">
        <v>268</v>
      </c>
      <c r="N103" s="31">
        <v>256.55</v>
      </c>
      <c r="O103" s="42">
        <v>43046250</v>
      </c>
      <c r="P103" s="43">
        <v>4.1746074961430256E-2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498.2</v>
      </c>
      <c r="F104" s="40">
        <v>496.63333333333338</v>
      </c>
      <c r="G104" s="41">
        <v>493.31666666666678</v>
      </c>
      <c r="H104" s="41">
        <v>488.43333333333339</v>
      </c>
      <c r="I104" s="41">
        <v>485.11666666666679</v>
      </c>
      <c r="J104" s="41">
        <v>501.51666666666677</v>
      </c>
      <c r="K104" s="41">
        <v>504.83333333333337</v>
      </c>
      <c r="L104" s="41">
        <v>509.71666666666675</v>
      </c>
      <c r="M104" s="31">
        <v>499.95</v>
      </c>
      <c r="N104" s="31">
        <v>491.75</v>
      </c>
      <c r="O104" s="42">
        <v>10525625</v>
      </c>
      <c r="P104" s="43">
        <v>-1.2640268283245196E-2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196.05</v>
      </c>
      <c r="F105" s="40">
        <v>197.83333333333334</v>
      </c>
      <c r="G105" s="41">
        <v>193.51666666666668</v>
      </c>
      <c r="H105" s="41">
        <v>190.98333333333335</v>
      </c>
      <c r="I105" s="41">
        <v>186.66666666666669</v>
      </c>
      <c r="J105" s="41">
        <v>200.36666666666667</v>
      </c>
      <c r="K105" s="41">
        <v>204.68333333333334</v>
      </c>
      <c r="L105" s="41">
        <v>207.21666666666667</v>
      </c>
      <c r="M105" s="31">
        <v>202.15</v>
      </c>
      <c r="N105" s="31">
        <v>195.3</v>
      </c>
      <c r="O105" s="42">
        <v>13767306</v>
      </c>
      <c r="P105" s="43">
        <v>1.0927347903130538E-2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191.1</v>
      </c>
      <c r="F106" s="40">
        <v>192</v>
      </c>
      <c r="G106" s="41">
        <v>189.2</v>
      </c>
      <c r="H106" s="41">
        <v>187.29999999999998</v>
      </c>
      <c r="I106" s="41">
        <v>184.49999999999997</v>
      </c>
      <c r="J106" s="41">
        <v>193.9</v>
      </c>
      <c r="K106" s="41">
        <v>196.70000000000002</v>
      </c>
      <c r="L106" s="41">
        <v>198.60000000000002</v>
      </c>
      <c r="M106" s="31">
        <v>194.8</v>
      </c>
      <c r="N106" s="31">
        <v>190.1</v>
      </c>
      <c r="O106" s="42">
        <v>12130700</v>
      </c>
      <c r="P106" s="43">
        <v>1.6771998055420515E-2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7141.95</v>
      </c>
      <c r="F107" s="40">
        <v>7166.3166666666666</v>
      </c>
      <c r="G107" s="41">
        <v>7092.6333333333332</v>
      </c>
      <c r="H107" s="41">
        <v>7043.3166666666666</v>
      </c>
      <c r="I107" s="41">
        <v>6969.6333333333332</v>
      </c>
      <c r="J107" s="41">
        <v>7215.6333333333332</v>
      </c>
      <c r="K107" s="41">
        <v>7289.3166666666657</v>
      </c>
      <c r="L107" s="41">
        <v>7338.6333333333332</v>
      </c>
      <c r="M107" s="31">
        <v>7240</v>
      </c>
      <c r="N107" s="31">
        <v>7117</v>
      </c>
      <c r="O107" s="42">
        <v>217500</v>
      </c>
      <c r="P107" s="43">
        <v>-1.0238907849829351E-2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1968.4</v>
      </c>
      <c r="F108" s="40">
        <v>1971.4166666666667</v>
      </c>
      <c r="G108" s="41">
        <v>1948.1833333333334</v>
      </c>
      <c r="H108" s="41">
        <v>1927.9666666666667</v>
      </c>
      <c r="I108" s="41">
        <v>1904.7333333333333</v>
      </c>
      <c r="J108" s="41">
        <v>1991.6333333333334</v>
      </c>
      <c r="K108" s="41">
        <v>2014.8666666666666</v>
      </c>
      <c r="L108" s="41">
        <v>2035.0833333333335</v>
      </c>
      <c r="M108" s="31">
        <v>1994.65</v>
      </c>
      <c r="N108" s="31">
        <v>1951.2</v>
      </c>
      <c r="O108" s="42">
        <v>3458750</v>
      </c>
      <c r="P108" s="43">
        <v>-9.1670844374418109E-3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932</v>
      </c>
      <c r="F109" s="40">
        <v>935.26666666666677</v>
      </c>
      <c r="G109" s="41">
        <v>919.03333333333353</v>
      </c>
      <c r="H109" s="41">
        <v>906.06666666666672</v>
      </c>
      <c r="I109" s="41">
        <v>889.83333333333348</v>
      </c>
      <c r="J109" s="41">
        <v>948.23333333333358</v>
      </c>
      <c r="K109" s="41">
        <v>964.46666666666692</v>
      </c>
      <c r="L109" s="41">
        <v>977.43333333333362</v>
      </c>
      <c r="M109" s="31">
        <v>951.5</v>
      </c>
      <c r="N109" s="31">
        <v>922.3</v>
      </c>
      <c r="O109" s="42">
        <v>26494200</v>
      </c>
      <c r="P109" s="43">
        <v>-1.794769148652255E-2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265.85000000000002</v>
      </c>
      <c r="F110" s="40">
        <v>266.51666666666665</v>
      </c>
      <c r="G110" s="41">
        <v>263.83333333333331</v>
      </c>
      <c r="H110" s="41">
        <v>261.81666666666666</v>
      </c>
      <c r="I110" s="41">
        <v>259.13333333333333</v>
      </c>
      <c r="J110" s="41">
        <v>268.5333333333333</v>
      </c>
      <c r="K110" s="41">
        <v>271.2166666666667</v>
      </c>
      <c r="L110" s="41">
        <v>273.23333333333329</v>
      </c>
      <c r="M110" s="31">
        <v>269.2</v>
      </c>
      <c r="N110" s="31">
        <v>264.5</v>
      </c>
      <c r="O110" s="42">
        <v>18118800</v>
      </c>
      <c r="P110" s="43">
        <v>2.7469037789774532E-2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1779.55</v>
      </c>
      <c r="F111" s="40">
        <v>1776.0166666666667</v>
      </c>
      <c r="G111" s="41">
        <v>1766.2333333333333</v>
      </c>
      <c r="H111" s="41">
        <v>1752.9166666666667</v>
      </c>
      <c r="I111" s="41">
        <v>1743.1333333333334</v>
      </c>
      <c r="J111" s="41">
        <v>1789.3333333333333</v>
      </c>
      <c r="K111" s="41">
        <v>1799.1166666666666</v>
      </c>
      <c r="L111" s="41">
        <v>1812.4333333333332</v>
      </c>
      <c r="M111" s="31">
        <v>1785.8</v>
      </c>
      <c r="N111" s="31">
        <v>1762.7</v>
      </c>
      <c r="O111" s="42">
        <v>34554300</v>
      </c>
      <c r="P111" s="43">
        <v>-1.5942313771390978E-2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116.3</v>
      </c>
      <c r="F112" s="40">
        <v>116.48333333333333</v>
      </c>
      <c r="G112" s="41">
        <v>115.66666666666667</v>
      </c>
      <c r="H112" s="41">
        <v>115.03333333333333</v>
      </c>
      <c r="I112" s="41">
        <v>114.21666666666667</v>
      </c>
      <c r="J112" s="41">
        <v>117.11666666666667</v>
      </c>
      <c r="K112" s="41">
        <v>117.93333333333334</v>
      </c>
      <c r="L112" s="41">
        <v>118.56666666666668</v>
      </c>
      <c r="M112" s="31">
        <v>117.3</v>
      </c>
      <c r="N112" s="31">
        <v>115.85</v>
      </c>
      <c r="O112" s="42">
        <v>49049000</v>
      </c>
      <c r="P112" s="43">
        <v>5.0612679808204582E-3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1979.85</v>
      </c>
      <c r="F113" s="40">
        <v>1994.95</v>
      </c>
      <c r="G113" s="41">
        <v>1960.9</v>
      </c>
      <c r="H113" s="41">
        <v>1941.95</v>
      </c>
      <c r="I113" s="41">
        <v>1907.9</v>
      </c>
      <c r="J113" s="41">
        <v>2013.9</v>
      </c>
      <c r="K113" s="41">
        <v>2047.9499999999998</v>
      </c>
      <c r="L113" s="41">
        <v>2066.9</v>
      </c>
      <c r="M113" s="31">
        <v>2029</v>
      </c>
      <c r="N113" s="31">
        <v>1976</v>
      </c>
      <c r="O113" s="42">
        <v>2787075</v>
      </c>
      <c r="P113" s="43">
        <v>1.0505899466623566E-3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855.05</v>
      </c>
      <c r="F114" s="40">
        <v>854.43333333333339</v>
      </c>
      <c r="G114" s="41">
        <v>844.66666666666674</v>
      </c>
      <c r="H114" s="41">
        <v>834.2833333333333</v>
      </c>
      <c r="I114" s="41">
        <v>824.51666666666665</v>
      </c>
      <c r="J114" s="41">
        <v>864.81666666666683</v>
      </c>
      <c r="K114" s="41">
        <v>874.58333333333348</v>
      </c>
      <c r="L114" s="41">
        <v>884.96666666666692</v>
      </c>
      <c r="M114" s="31">
        <v>864.2</v>
      </c>
      <c r="N114" s="31">
        <v>844.05</v>
      </c>
      <c r="O114" s="42">
        <v>10704125</v>
      </c>
      <c r="P114" s="43">
        <v>1.2847165448132489E-4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223.95</v>
      </c>
      <c r="F115" s="40">
        <v>224.01666666666665</v>
      </c>
      <c r="G115" s="41">
        <v>221.5333333333333</v>
      </c>
      <c r="H115" s="41">
        <v>219.11666666666665</v>
      </c>
      <c r="I115" s="41">
        <v>216.6333333333333</v>
      </c>
      <c r="J115" s="41">
        <v>226.43333333333331</v>
      </c>
      <c r="K115" s="41">
        <v>228.91666666666666</v>
      </c>
      <c r="L115" s="41">
        <v>231.33333333333331</v>
      </c>
      <c r="M115" s="31">
        <v>226.5</v>
      </c>
      <c r="N115" s="31">
        <v>221.6</v>
      </c>
      <c r="O115" s="42">
        <v>264502400</v>
      </c>
      <c r="P115" s="43">
        <v>1.932420767048958E-2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397.25</v>
      </c>
      <c r="F116" s="40">
        <v>398.2833333333333</v>
      </c>
      <c r="G116" s="41">
        <v>392.86666666666662</v>
      </c>
      <c r="H116" s="41">
        <v>388.48333333333329</v>
      </c>
      <c r="I116" s="41">
        <v>383.06666666666661</v>
      </c>
      <c r="J116" s="41">
        <v>402.66666666666663</v>
      </c>
      <c r="K116" s="41">
        <v>408.08333333333337</v>
      </c>
      <c r="L116" s="41">
        <v>412.46666666666664</v>
      </c>
      <c r="M116" s="31">
        <v>403.7</v>
      </c>
      <c r="N116" s="31">
        <v>393.9</v>
      </c>
      <c r="O116" s="42">
        <v>36110000</v>
      </c>
      <c r="P116" s="43">
        <v>1.006993006993007E-2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3547.45</v>
      </c>
      <c r="F117" s="40">
        <v>3512.9500000000003</v>
      </c>
      <c r="G117" s="41">
        <v>3455.9000000000005</v>
      </c>
      <c r="H117" s="41">
        <v>3364.3500000000004</v>
      </c>
      <c r="I117" s="41">
        <v>3307.3000000000006</v>
      </c>
      <c r="J117" s="41">
        <v>3604.5000000000005</v>
      </c>
      <c r="K117" s="41">
        <v>3661.5500000000006</v>
      </c>
      <c r="L117" s="41">
        <v>3753.1000000000004</v>
      </c>
      <c r="M117" s="31">
        <v>3570</v>
      </c>
      <c r="N117" s="31">
        <v>3421.4</v>
      </c>
      <c r="O117" s="42">
        <v>184975</v>
      </c>
      <c r="P117" s="43">
        <v>2.4224806201550389E-2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663.6</v>
      </c>
      <c r="F118" s="40">
        <v>662.06666666666672</v>
      </c>
      <c r="G118" s="41">
        <v>656.03333333333342</v>
      </c>
      <c r="H118" s="41">
        <v>648.4666666666667</v>
      </c>
      <c r="I118" s="41">
        <v>642.43333333333339</v>
      </c>
      <c r="J118" s="41">
        <v>669.63333333333344</v>
      </c>
      <c r="K118" s="41">
        <v>675.66666666666674</v>
      </c>
      <c r="L118" s="41">
        <v>683.23333333333346</v>
      </c>
      <c r="M118" s="31">
        <v>668.1</v>
      </c>
      <c r="N118" s="31">
        <v>654.5</v>
      </c>
      <c r="O118" s="42">
        <v>43395750</v>
      </c>
      <c r="P118" s="43">
        <v>-8.7575935119800184E-3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3688.25</v>
      </c>
      <c r="F119" s="40">
        <v>3698.35</v>
      </c>
      <c r="G119" s="41">
        <v>3657.25</v>
      </c>
      <c r="H119" s="41">
        <v>3626.25</v>
      </c>
      <c r="I119" s="41">
        <v>3585.15</v>
      </c>
      <c r="J119" s="41">
        <v>3729.35</v>
      </c>
      <c r="K119" s="41">
        <v>3770.4499999999994</v>
      </c>
      <c r="L119" s="41">
        <v>3801.45</v>
      </c>
      <c r="M119" s="31">
        <v>3739.45</v>
      </c>
      <c r="N119" s="31">
        <v>3667.35</v>
      </c>
      <c r="O119" s="42">
        <v>1715625</v>
      </c>
      <c r="P119" s="43">
        <v>-5.722978846711098E-3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1863.75</v>
      </c>
      <c r="F120" s="40">
        <v>1870.75</v>
      </c>
      <c r="G120" s="41">
        <v>1847.75</v>
      </c>
      <c r="H120" s="41">
        <v>1831.75</v>
      </c>
      <c r="I120" s="41">
        <v>1808.75</v>
      </c>
      <c r="J120" s="41">
        <v>1886.75</v>
      </c>
      <c r="K120" s="41">
        <v>1909.75</v>
      </c>
      <c r="L120" s="41">
        <v>1925.75</v>
      </c>
      <c r="M120" s="31">
        <v>1893.75</v>
      </c>
      <c r="N120" s="31">
        <v>1854.75</v>
      </c>
      <c r="O120" s="42">
        <v>20168800</v>
      </c>
      <c r="P120" s="43">
        <v>-4.7887004796253636E-2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80.2</v>
      </c>
      <c r="F121" s="40">
        <v>80.516666666666666</v>
      </c>
      <c r="G121" s="41">
        <v>79.333333333333329</v>
      </c>
      <c r="H121" s="41">
        <v>78.466666666666669</v>
      </c>
      <c r="I121" s="41">
        <v>77.283333333333331</v>
      </c>
      <c r="J121" s="41">
        <v>81.383333333333326</v>
      </c>
      <c r="K121" s="41">
        <v>82.566666666666663</v>
      </c>
      <c r="L121" s="41">
        <v>83.433333333333323</v>
      </c>
      <c r="M121" s="31">
        <v>81.7</v>
      </c>
      <c r="N121" s="31">
        <v>79.650000000000006</v>
      </c>
      <c r="O121" s="42">
        <v>70446056</v>
      </c>
      <c r="P121" s="43">
        <v>-6.0438176781667085E-3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3531</v>
      </c>
      <c r="F122" s="40">
        <v>3504.7333333333336</v>
      </c>
      <c r="G122" s="41">
        <v>3466.7166666666672</v>
      </c>
      <c r="H122" s="41">
        <v>3402.4333333333334</v>
      </c>
      <c r="I122" s="41">
        <v>3364.416666666667</v>
      </c>
      <c r="J122" s="41">
        <v>3569.0166666666673</v>
      </c>
      <c r="K122" s="41">
        <v>3607.0333333333338</v>
      </c>
      <c r="L122" s="41">
        <v>3671.3166666666675</v>
      </c>
      <c r="M122" s="31">
        <v>3542.75</v>
      </c>
      <c r="N122" s="31">
        <v>3440.45</v>
      </c>
      <c r="O122" s="42">
        <v>544375</v>
      </c>
      <c r="P122" s="43">
        <v>5.7736720554272519E-3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507.1</v>
      </c>
      <c r="F123" s="40">
        <v>509.58333333333331</v>
      </c>
      <c r="G123" s="41">
        <v>500.16666666666663</v>
      </c>
      <c r="H123" s="41">
        <v>493.23333333333329</v>
      </c>
      <c r="I123" s="41">
        <v>483.81666666666661</v>
      </c>
      <c r="J123" s="41">
        <v>516.51666666666665</v>
      </c>
      <c r="K123" s="41">
        <v>525.93333333333328</v>
      </c>
      <c r="L123" s="41">
        <v>532.86666666666667</v>
      </c>
      <c r="M123" s="31">
        <v>519</v>
      </c>
      <c r="N123" s="31">
        <v>502.65</v>
      </c>
      <c r="O123" s="42">
        <v>3906900</v>
      </c>
      <c r="P123" s="43">
        <v>4.6285582041194172E-3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377.9</v>
      </c>
      <c r="F124" s="40">
        <v>379.91666666666669</v>
      </c>
      <c r="G124" s="41">
        <v>372.38333333333338</v>
      </c>
      <c r="H124" s="41">
        <v>366.86666666666667</v>
      </c>
      <c r="I124" s="41">
        <v>359.33333333333337</v>
      </c>
      <c r="J124" s="41">
        <v>385.43333333333339</v>
      </c>
      <c r="K124" s="41">
        <v>392.9666666666667</v>
      </c>
      <c r="L124" s="41">
        <v>398.48333333333341</v>
      </c>
      <c r="M124" s="31">
        <v>387.45</v>
      </c>
      <c r="N124" s="31">
        <v>374.4</v>
      </c>
      <c r="O124" s="42">
        <v>15180000</v>
      </c>
      <c r="P124" s="43">
        <v>2.901301518438178E-2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1882.75</v>
      </c>
      <c r="F125" s="40">
        <v>1888.4833333333333</v>
      </c>
      <c r="G125" s="41">
        <v>1866.3666666666668</v>
      </c>
      <c r="H125" s="41">
        <v>1849.9833333333333</v>
      </c>
      <c r="I125" s="41">
        <v>1827.8666666666668</v>
      </c>
      <c r="J125" s="41">
        <v>1904.8666666666668</v>
      </c>
      <c r="K125" s="41">
        <v>1926.9833333333331</v>
      </c>
      <c r="L125" s="41">
        <v>1943.3666666666668</v>
      </c>
      <c r="M125" s="31">
        <v>1910.6</v>
      </c>
      <c r="N125" s="31">
        <v>1872.1</v>
      </c>
      <c r="O125" s="42">
        <v>11287250</v>
      </c>
      <c r="P125" s="43">
        <v>-6.6181336863004633E-4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6851.1</v>
      </c>
      <c r="F126" s="40">
        <v>6820.083333333333</v>
      </c>
      <c r="G126" s="41">
        <v>6772.7666666666664</v>
      </c>
      <c r="H126" s="41">
        <v>6694.4333333333334</v>
      </c>
      <c r="I126" s="41">
        <v>6647.1166666666668</v>
      </c>
      <c r="J126" s="41">
        <v>6898.4166666666661</v>
      </c>
      <c r="K126" s="41">
        <v>6945.7333333333336</v>
      </c>
      <c r="L126" s="41">
        <v>7024.0666666666657</v>
      </c>
      <c r="M126" s="31">
        <v>6867.4</v>
      </c>
      <c r="N126" s="31">
        <v>6741.75</v>
      </c>
      <c r="O126" s="42">
        <v>854250</v>
      </c>
      <c r="P126" s="43">
        <v>-3.1507089095046386E-3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5552.75</v>
      </c>
      <c r="F127" s="40">
        <v>5528.2833333333328</v>
      </c>
      <c r="G127" s="41">
        <v>5465.5666666666657</v>
      </c>
      <c r="H127" s="41">
        <v>5378.3833333333332</v>
      </c>
      <c r="I127" s="41">
        <v>5315.6666666666661</v>
      </c>
      <c r="J127" s="41">
        <v>5615.4666666666653</v>
      </c>
      <c r="K127" s="41">
        <v>5678.1833333333325</v>
      </c>
      <c r="L127" s="41">
        <v>5765.366666666665</v>
      </c>
      <c r="M127" s="31">
        <v>5591</v>
      </c>
      <c r="N127" s="31">
        <v>5441.1</v>
      </c>
      <c r="O127" s="42">
        <v>599800</v>
      </c>
      <c r="P127" s="43">
        <v>2.9876373626373628E-2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905.2</v>
      </c>
      <c r="F128" s="40">
        <v>910.85</v>
      </c>
      <c r="G128" s="41">
        <v>893.30000000000007</v>
      </c>
      <c r="H128" s="41">
        <v>881.40000000000009</v>
      </c>
      <c r="I128" s="41">
        <v>863.85000000000014</v>
      </c>
      <c r="J128" s="41">
        <v>922.75</v>
      </c>
      <c r="K128" s="41">
        <v>940.3</v>
      </c>
      <c r="L128" s="41">
        <v>952.19999999999993</v>
      </c>
      <c r="M128" s="31">
        <v>928.4</v>
      </c>
      <c r="N128" s="31">
        <v>898.95</v>
      </c>
      <c r="O128" s="42">
        <v>9430750</v>
      </c>
      <c r="P128" s="43">
        <v>-7.8690870070642939E-3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854.85</v>
      </c>
      <c r="F129" s="40">
        <v>855.16666666666663</v>
      </c>
      <c r="G129" s="41">
        <v>846.93333333333328</v>
      </c>
      <c r="H129" s="41">
        <v>839.01666666666665</v>
      </c>
      <c r="I129" s="41">
        <v>830.7833333333333</v>
      </c>
      <c r="J129" s="41">
        <v>863.08333333333326</v>
      </c>
      <c r="K129" s="41">
        <v>871.31666666666661</v>
      </c>
      <c r="L129" s="41">
        <v>879.23333333333323</v>
      </c>
      <c r="M129" s="31">
        <v>863.4</v>
      </c>
      <c r="N129" s="31">
        <v>847.25</v>
      </c>
      <c r="O129" s="42">
        <v>12367600</v>
      </c>
      <c r="P129" s="43">
        <v>-4.3318171973142736E-2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157.15</v>
      </c>
      <c r="F130" s="40">
        <v>157.51666666666668</v>
      </c>
      <c r="G130" s="41">
        <v>155.43333333333337</v>
      </c>
      <c r="H130" s="41">
        <v>153.7166666666667</v>
      </c>
      <c r="I130" s="41">
        <v>151.63333333333338</v>
      </c>
      <c r="J130" s="41">
        <v>159.23333333333335</v>
      </c>
      <c r="K130" s="41">
        <v>161.31666666666666</v>
      </c>
      <c r="L130" s="41">
        <v>163.03333333333333</v>
      </c>
      <c r="M130" s="31">
        <v>159.6</v>
      </c>
      <c r="N130" s="31">
        <v>155.80000000000001</v>
      </c>
      <c r="O130" s="42">
        <v>27024000</v>
      </c>
      <c r="P130" s="43">
        <v>1.2438183725460811E-2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170.85</v>
      </c>
      <c r="F131" s="40">
        <v>170.86666666666665</v>
      </c>
      <c r="G131" s="41">
        <v>168.93333333333328</v>
      </c>
      <c r="H131" s="41">
        <v>167.01666666666662</v>
      </c>
      <c r="I131" s="41">
        <v>165.08333333333326</v>
      </c>
      <c r="J131" s="41">
        <v>172.7833333333333</v>
      </c>
      <c r="K131" s="41">
        <v>174.71666666666664</v>
      </c>
      <c r="L131" s="41">
        <v>176.63333333333333</v>
      </c>
      <c r="M131" s="31">
        <v>172.8</v>
      </c>
      <c r="N131" s="31">
        <v>168.95</v>
      </c>
      <c r="O131" s="42">
        <v>18624000</v>
      </c>
      <c r="P131" s="43">
        <v>9.1027308192457735E-3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511</v>
      </c>
      <c r="F132" s="40">
        <v>512.36666666666667</v>
      </c>
      <c r="G132" s="41">
        <v>508.63333333333333</v>
      </c>
      <c r="H132" s="41">
        <v>506.26666666666665</v>
      </c>
      <c r="I132" s="41">
        <v>502.5333333333333</v>
      </c>
      <c r="J132" s="41">
        <v>514.73333333333335</v>
      </c>
      <c r="K132" s="41">
        <v>518.4666666666667</v>
      </c>
      <c r="L132" s="41">
        <v>520.83333333333337</v>
      </c>
      <c r="M132" s="31">
        <v>516.1</v>
      </c>
      <c r="N132" s="31">
        <v>510</v>
      </c>
      <c r="O132" s="42">
        <v>8682000</v>
      </c>
      <c r="P132" s="43">
        <v>4.8611111111111112E-3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7480.45</v>
      </c>
      <c r="F133" s="40">
        <v>7516.7166666666662</v>
      </c>
      <c r="G133" s="41">
        <v>7401.7833333333328</v>
      </c>
      <c r="H133" s="41">
        <v>7323.1166666666668</v>
      </c>
      <c r="I133" s="41">
        <v>7208.1833333333334</v>
      </c>
      <c r="J133" s="41">
        <v>7595.3833333333323</v>
      </c>
      <c r="K133" s="41">
        <v>7710.3166666666648</v>
      </c>
      <c r="L133" s="41">
        <v>7788.9833333333318</v>
      </c>
      <c r="M133" s="31">
        <v>7631.65</v>
      </c>
      <c r="N133" s="31">
        <v>7438.05</v>
      </c>
      <c r="O133" s="42">
        <v>2834800</v>
      </c>
      <c r="P133" s="43">
        <v>-1.1610473832851017E-2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926.95</v>
      </c>
      <c r="F134" s="40">
        <v>927.2166666666667</v>
      </c>
      <c r="G134" s="41">
        <v>919.73333333333335</v>
      </c>
      <c r="H134" s="41">
        <v>912.51666666666665</v>
      </c>
      <c r="I134" s="41">
        <v>905.0333333333333</v>
      </c>
      <c r="J134" s="41">
        <v>934.43333333333339</v>
      </c>
      <c r="K134" s="41">
        <v>941.91666666666674</v>
      </c>
      <c r="L134" s="41">
        <v>949.13333333333344</v>
      </c>
      <c r="M134" s="31">
        <v>934.7</v>
      </c>
      <c r="N134" s="31">
        <v>920</v>
      </c>
      <c r="O134" s="42">
        <v>16657500</v>
      </c>
      <c r="P134" s="43">
        <v>1.3525698827772769E-3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1714.45</v>
      </c>
      <c r="F135" s="40">
        <v>1729.8833333333332</v>
      </c>
      <c r="G135" s="41">
        <v>1675.6666666666665</v>
      </c>
      <c r="H135" s="41">
        <v>1636.8833333333332</v>
      </c>
      <c r="I135" s="41">
        <v>1582.6666666666665</v>
      </c>
      <c r="J135" s="41">
        <v>1768.6666666666665</v>
      </c>
      <c r="K135" s="41">
        <v>1822.8833333333332</v>
      </c>
      <c r="L135" s="41">
        <v>1861.6666666666665</v>
      </c>
      <c r="M135" s="31">
        <v>1784.1</v>
      </c>
      <c r="N135" s="31">
        <v>1691.1</v>
      </c>
      <c r="O135" s="42">
        <v>2077950</v>
      </c>
      <c r="P135" s="43">
        <v>1.3658869728529964E-2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3339.55</v>
      </c>
      <c r="F136" s="40">
        <v>3336.8333333333335</v>
      </c>
      <c r="G136" s="41">
        <v>3253.7166666666672</v>
      </c>
      <c r="H136" s="41">
        <v>3167.8833333333337</v>
      </c>
      <c r="I136" s="41">
        <v>3084.7666666666673</v>
      </c>
      <c r="J136" s="41">
        <v>3422.666666666667</v>
      </c>
      <c r="K136" s="41">
        <v>3505.7833333333328</v>
      </c>
      <c r="L136" s="41">
        <v>3591.6166666666668</v>
      </c>
      <c r="M136" s="31">
        <v>3419.95</v>
      </c>
      <c r="N136" s="31">
        <v>3251</v>
      </c>
      <c r="O136" s="42">
        <v>605400</v>
      </c>
      <c r="P136" s="43">
        <v>-2.6359143327841844E-3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978.9</v>
      </c>
      <c r="F137" s="40">
        <v>982.33333333333337</v>
      </c>
      <c r="G137" s="41">
        <v>973.01666666666677</v>
      </c>
      <c r="H137" s="41">
        <v>967.13333333333344</v>
      </c>
      <c r="I137" s="41">
        <v>957.81666666666683</v>
      </c>
      <c r="J137" s="41">
        <v>988.2166666666667</v>
      </c>
      <c r="K137" s="41">
        <v>997.5333333333333</v>
      </c>
      <c r="L137" s="41">
        <v>1003.4166666666666</v>
      </c>
      <c r="M137" s="31">
        <v>991.65</v>
      </c>
      <c r="N137" s="31">
        <v>976.45</v>
      </c>
      <c r="O137" s="42">
        <v>1554800</v>
      </c>
      <c r="P137" s="43">
        <v>-8.3542188805346695E-4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891.95</v>
      </c>
      <c r="F138" s="40">
        <v>895.65</v>
      </c>
      <c r="G138" s="41">
        <v>883.34999999999991</v>
      </c>
      <c r="H138" s="41">
        <v>874.74999999999989</v>
      </c>
      <c r="I138" s="41">
        <v>862.44999999999982</v>
      </c>
      <c r="J138" s="41">
        <v>904.25</v>
      </c>
      <c r="K138" s="41">
        <v>916.55</v>
      </c>
      <c r="L138" s="41">
        <v>925.15000000000009</v>
      </c>
      <c r="M138" s="31">
        <v>907.95</v>
      </c>
      <c r="N138" s="31">
        <v>887.05</v>
      </c>
      <c r="O138" s="42">
        <v>5184600</v>
      </c>
      <c r="P138" s="43">
        <v>-2.6546629732225298E-3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4616.45</v>
      </c>
      <c r="F139" s="40">
        <v>4618.583333333333</v>
      </c>
      <c r="G139" s="41">
        <v>4577.8666666666659</v>
      </c>
      <c r="H139" s="41">
        <v>4539.2833333333328</v>
      </c>
      <c r="I139" s="41">
        <v>4498.5666666666657</v>
      </c>
      <c r="J139" s="41">
        <v>4657.1666666666661</v>
      </c>
      <c r="K139" s="41">
        <v>4697.8833333333332</v>
      </c>
      <c r="L139" s="41">
        <v>4736.4666666666662</v>
      </c>
      <c r="M139" s="31">
        <v>4659.3</v>
      </c>
      <c r="N139" s="31">
        <v>4580</v>
      </c>
      <c r="O139" s="42">
        <v>2444000</v>
      </c>
      <c r="P139" s="43">
        <v>-7.0691476395547247E-3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225.55</v>
      </c>
      <c r="F140" s="40">
        <v>224.26666666666665</v>
      </c>
      <c r="G140" s="41">
        <v>219.48333333333329</v>
      </c>
      <c r="H140" s="41">
        <v>213.41666666666663</v>
      </c>
      <c r="I140" s="41">
        <v>208.63333333333327</v>
      </c>
      <c r="J140" s="41">
        <v>230.33333333333331</v>
      </c>
      <c r="K140" s="41">
        <v>235.11666666666667</v>
      </c>
      <c r="L140" s="41">
        <v>241.18333333333334</v>
      </c>
      <c r="M140" s="31">
        <v>229.05</v>
      </c>
      <c r="N140" s="31">
        <v>218.2</v>
      </c>
      <c r="O140" s="42">
        <v>30233000</v>
      </c>
      <c r="P140" s="43">
        <v>3.1649349098292132E-2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3224.1</v>
      </c>
      <c r="F141" s="40">
        <v>3227.0166666666664</v>
      </c>
      <c r="G141" s="41">
        <v>3184.083333333333</v>
      </c>
      <c r="H141" s="41">
        <v>3144.0666666666666</v>
      </c>
      <c r="I141" s="41">
        <v>3101.1333333333332</v>
      </c>
      <c r="J141" s="41">
        <v>3267.0333333333328</v>
      </c>
      <c r="K141" s="41">
        <v>3309.9666666666662</v>
      </c>
      <c r="L141" s="41">
        <v>3349.9833333333327</v>
      </c>
      <c r="M141" s="31">
        <v>3269.95</v>
      </c>
      <c r="N141" s="31">
        <v>3187</v>
      </c>
      <c r="O141" s="42">
        <v>1571825</v>
      </c>
      <c r="P141" s="43">
        <v>-1.9141965678627144E-2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73650.850000000006</v>
      </c>
      <c r="F142" s="40">
        <v>73906.516666666663</v>
      </c>
      <c r="G142" s="41">
        <v>73169.333333333328</v>
      </c>
      <c r="H142" s="41">
        <v>72687.816666666666</v>
      </c>
      <c r="I142" s="41">
        <v>71950.633333333331</v>
      </c>
      <c r="J142" s="41">
        <v>74388.033333333326</v>
      </c>
      <c r="K142" s="41">
        <v>75125.216666666674</v>
      </c>
      <c r="L142" s="41">
        <v>75606.733333333323</v>
      </c>
      <c r="M142" s="31">
        <v>74643.7</v>
      </c>
      <c r="N142" s="31">
        <v>73425</v>
      </c>
      <c r="O142" s="42">
        <v>73390</v>
      </c>
      <c r="P142" s="43">
        <v>3.4973910590889862E-2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1467.25</v>
      </c>
      <c r="F143" s="40">
        <v>1468.8166666666666</v>
      </c>
      <c r="G143" s="41">
        <v>1450.4333333333332</v>
      </c>
      <c r="H143" s="41">
        <v>1433.6166666666666</v>
      </c>
      <c r="I143" s="41">
        <v>1415.2333333333331</v>
      </c>
      <c r="J143" s="41">
        <v>1485.6333333333332</v>
      </c>
      <c r="K143" s="41">
        <v>1504.0166666666664</v>
      </c>
      <c r="L143" s="41">
        <v>1520.8333333333333</v>
      </c>
      <c r="M143" s="31">
        <v>1487.2</v>
      </c>
      <c r="N143" s="31">
        <v>1452</v>
      </c>
      <c r="O143" s="42">
        <v>3639375</v>
      </c>
      <c r="P143" s="43">
        <v>6.1862047633776682E-4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346.95</v>
      </c>
      <c r="F144" s="40">
        <v>351.06666666666666</v>
      </c>
      <c r="G144" s="41">
        <v>339.38333333333333</v>
      </c>
      <c r="H144" s="41">
        <v>331.81666666666666</v>
      </c>
      <c r="I144" s="41">
        <v>320.13333333333333</v>
      </c>
      <c r="J144" s="41">
        <v>358.63333333333333</v>
      </c>
      <c r="K144" s="41">
        <v>370.31666666666661</v>
      </c>
      <c r="L144" s="41">
        <v>377.88333333333333</v>
      </c>
      <c r="M144" s="31">
        <v>362.75</v>
      </c>
      <c r="N144" s="31">
        <v>343.5</v>
      </c>
      <c r="O144" s="42">
        <v>4556800</v>
      </c>
      <c r="P144" s="43">
        <v>0.11773940345368916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101.3</v>
      </c>
      <c r="F145" s="40">
        <v>100.98333333333333</v>
      </c>
      <c r="G145" s="41">
        <v>99.866666666666674</v>
      </c>
      <c r="H145" s="41">
        <v>98.433333333333337</v>
      </c>
      <c r="I145" s="41">
        <v>97.316666666666677</v>
      </c>
      <c r="J145" s="41">
        <v>102.41666666666667</v>
      </c>
      <c r="K145" s="41">
        <v>103.53333333333332</v>
      </c>
      <c r="L145" s="41">
        <v>104.96666666666667</v>
      </c>
      <c r="M145" s="31">
        <v>102.1</v>
      </c>
      <c r="N145" s="31">
        <v>99.55</v>
      </c>
      <c r="O145" s="42">
        <v>96696000</v>
      </c>
      <c r="P145" s="43">
        <v>-1.5064935064935066E-2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5520.45</v>
      </c>
      <c r="F146" s="40">
        <v>5506.8833333333323</v>
      </c>
      <c r="G146" s="41">
        <v>5458.866666666665</v>
      </c>
      <c r="H146" s="41">
        <v>5397.2833333333328</v>
      </c>
      <c r="I146" s="41">
        <v>5349.2666666666655</v>
      </c>
      <c r="J146" s="41">
        <v>5568.4666666666644</v>
      </c>
      <c r="K146" s="41">
        <v>5616.4833333333327</v>
      </c>
      <c r="L146" s="41">
        <v>5678.0666666666639</v>
      </c>
      <c r="M146" s="31">
        <v>5554.9</v>
      </c>
      <c r="N146" s="31">
        <v>5445.3</v>
      </c>
      <c r="O146" s="42">
        <v>1491125</v>
      </c>
      <c r="P146" s="43">
        <v>-2.1571522309711287E-2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4022.5</v>
      </c>
      <c r="F147" s="40">
        <v>4021.3833333333332</v>
      </c>
      <c r="G147" s="41">
        <v>3984.2666666666664</v>
      </c>
      <c r="H147" s="41">
        <v>3946.0333333333333</v>
      </c>
      <c r="I147" s="41">
        <v>3908.9166666666665</v>
      </c>
      <c r="J147" s="41">
        <v>4059.6166666666663</v>
      </c>
      <c r="K147" s="41">
        <v>4096.7333333333336</v>
      </c>
      <c r="L147" s="41">
        <v>4134.9666666666662</v>
      </c>
      <c r="M147" s="31">
        <v>4058.5</v>
      </c>
      <c r="N147" s="31">
        <v>3983.15</v>
      </c>
      <c r="O147" s="42">
        <v>564300</v>
      </c>
      <c r="P147" s="43">
        <v>-3.1796502384737681E-3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19277.849999999999</v>
      </c>
      <c r="F148" s="40">
        <v>19269.266666666666</v>
      </c>
      <c r="G148" s="41">
        <v>19188.533333333333</v>
      </c>
      <c r="H148" s="41">
        <v>19099.216666666667</v>
      </c>
      <c r="I148" s="41">
        <v>19018.483333333334</v>
      </c>
      <c r="J148" s="41">
        <v>19358.583333333332</v>
      </c>
      <c r="K148" s="41">
        <v>19439.316666666662</v>
      </c>
      <c r="L148" s="41">
        <v>19528.633333333331</v>
      </c>
      <c r="M148" s="31">
        <v>19350</v>
      </c>
      <c r="N148" s="31">
        <v>19179.95</v>
      </c>
      <c r="O148" s="42">
        <v>296750</v>
      </c>
      <c r="P148" s="43">
        <v>3.042082136217678E-3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137.15</v>
      </c>
      <c r="F149" s="40">
        <v>137.51666666666668</v>
      </c>
      <c r="G149" s="41">
        <v>135.43333333333337</v>
      </c>
      <c r="H149" s="41">
        <v>133.7166666666667</v>
      </c>
      <c r="I149" s="41">
        <v>131.63333333333338</v>
      </c>
      <c r="J149" s="41">
        <v>139.23333333333335</v>
      </c>
      <c r="K149" s="41">
        <v>141.31666666666666</v>
      </c>
      <c r="L149" s="41">
        <v>143.03333333333333</v>
      </c>
      <c r="M149" s="31">
        <v>139.6</v>
      </c>
      <c r="N149" s="31">
        <v>135.80000000000001</v>
      </c>
      <c r="O149" s="42">
        <v>87133500</v>
      </c>
      <c r="P149" s="43">
        <v>2.3854511100614078E-2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126.9</v>
      </c>
      <c r="F150" s="40">
        <v>126.80000000000001</v>
      </c>
      <c r="G150" s="41">
        <v>125.90000000000002</v>
      </c>
      <c r="H150" s="41">
        <v>124.9</v>
      </c>
      <c r="I150" s="41">
        <v>124.00000000000001</v>
      </c>
      <c r="J150" s="41">
        <v>127.80000000000003</v>
      </c>
      <c r="K150" s="41">
        <v>128.69999999999999</v>
      </c>
      <c r="L150" s="41">
        <v>129.70000000000005</v>
      </c>
      <c r="M150" s="31">
        <v>127.7</v>
      </c>
      <c r="N150" s="31">
        <v>125.8</v>
      </c>
      <c r="O150" s="42">
        <v>68166300</v>
      </c>
      <c r="P150" s="43">
        <v>-4.7546989487097804E-2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866.95</v>
      </c>
      <c r="F151" s="40">
        <v>867.6</v>
      </c>
      <c r="G151" s="41">
        <v>853.2</v>
      </c>
      <c r="H151" s="41">
        <v>839.45</v>
      </c>
      <c r="I151" s="41">
        <v>825.05000000000007</v>
      </c>
      <c r="J151" s="41">
        <v>881.35</v>
      </c>
      <c r="K151" s="41">
        <v>895.74999999999989</v>
      </c>
      <c r="L151" s="41">
        <v>909.5</v>
      </c>
      <c r="M151" s="31">
        <v>882</v>
      </c>
      <c r="N151" s="31">
        <v>853.85</v>
      </c>
      <c r="O151" s="42">
        <v>3322200</v>
      </c>
      <c r="P151" s="43">
        <v>-4.4052863436123352E-3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4212.5</v>
      </c>
      <c r="F152" s="40">
        <v>4211.7166666666662</v>
      </c>
      <c r="G152" s="41">
        <v>4184.3833333333323</v>
      </c>
      <c r="H152" s="41">
        <v>4156.2666666666664</v>
      </c>
      <c r="I152" s="41">
        <v>4128.9333333333325</v>
      </c>
      <c r="J152" s="41">
        <v>4239.8333333333321</v>
      </c>
      <c r="K152" s="41">
        <v>4267.1666666666661</v>
      </c>
      <c r="L152" s="41">
        <v>4295.2833333333319</v>
      </c>
      <c r="M152" s="31">
        <v>4239.05</v>
      </c>
      <c r="N152" s="31">
        <v>4183.6000000000004</v>
      </c>
      <c r="O152" s="42">
        <v>642000</v>
      </c>
      <c r="P152" s="43">
        <v>9.8309083759339361E-3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146</v>
      </c>
      <c r="F153" s="40">
        <v>145.83333333333334</v>
      </c>
      <c r="G153" s="41">
        <v>145.06666666666669</v>
      </c>
      <c r="H153" s="41">
        <v>144.13333333333335</v>
      </c>
      <c r="I153" s="41">
        <v>143.3666666666667</v>
      </c>
      <c r="J153" s="41">
        <v>146.76666666666668</v>
      </c>
      <c r="K153" s="41">
        <v>147.53333333333333</v>
      </c>
      <c r="L153" s="41">
        <v>148.46666666666667</v>
      </c>
      <c r="M153" s="31">
        <v>146.6</v>
      </c>
      <c r="N153" s="31">
        <v>144.9</v>
      </c>
      <c r="O153" s="42">
        <v>37791600</v>
      </c>
      <c r="P153" s="43">
        <v>3.4757718258024944E-3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40408.75</v>
      </c>
      <c r="F154" s="40">
        <v>40312.9</v>
      </c>
      <c r="G154" s="41">
        <v>40095.850000000006</v>
      </c>
      <c r="H154" s="41">
        <v>39782.950000000004</v>
      </c>
      <c r="I154" s="41">
        <v>39565.900000000009</v>
      </c>
      <c r="J154" s="41">
        <v>40625.800000000003</v>
      </c>
      <c r="K154" s="41">
        <v>40842.850000000006</v>
      </c>
      <c r="L154" s="41">
        <v>41155.75</v>
      </c>
      <c r="M154" s="31">
        <v>40529.949999999997</v>
      </c>
      <c r="N154" s="31">
        <v>40000</v>
      </c>
      <c r="O154" s="42">
        <v>88620</v>
      </c>
      <c r="P154" s="43">
        <v>1.4771556166265888E-2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2577.4</v>
      </c>
      <c r="F155" s="40">
        <v>2582.7333333333331</v>
      </c>
      <c r="G155" s="41">
        <v>2547.8666666666663</v>
      </c>
      <c r="H155" s="41">
        <v>2518.333333333333</v>
      </c>
      <c r="I155" s="41">
        <v>2483.4666666666662</v>
      </c>
      <c r="J155" s="41">
        <v>2612.2666666666664</v>
      </c>
      <c r="K155" s="41">
        <v>2647.1333333333332</v>
      </c>
      <c r="L155" s="41">
        <v>2676.6666666666665</v>
      </c>
      <c r="M155" s="31">
        <v>2617.6</v>
      </c>
      <c r="N155" s="31">
        <v>2553.1999999999998</v>
      </c>
      <c r="O155" s="42">
        <v>3759525</v>
      </c>
      <c r="P155" s="43">
        <v>-1.4773710002882676E-2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4515.6000000000004</v>
      </c>
      <c r="F156" s="40">
        <v>4504.1333333333341</v>
      </c>
      <c r="G156" s="41">
        <v>4436.4166666666679</v>
      </c>
      <c r="H156" s="41">
        <v>4357.2333333333336</v>
      </c>
      <c r="I156" s="41">
        <v>4289.5166666666673</v>
      </c>
      <c r="J156" s="41">
        <v>4583.3166666666684</v>
      </c>
      <c r="K156" s="41">
        <v>4651.0333333333338</v>
      </c>
      <c r="L156" s="41">
        <v>4730.216666666669</v>
      </c>
      <c r="M156" s="31">
        <v>4571.8500000000004</v>
      </c>
      <c r="N156" s="31">
        <v>4424.95</v>
      </c>
      <c r="O156" s="42">
        <v>388800</v>
      </c>
      <c r="P156" s="43">
        <v>-3.2474804031354984E-2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222.35</v>
      </c>
      <c r="F157" s="40">
        <v>222.54999999999998</v>
      </c>
      <c r="G157" s="41">
        <v>221.29999999999995</v>
      </c>
      <c r="H157" s="41">
        <v>220.24999999999997</v>
      </c>
      <c r="I157" s="41">
        <v>218.99999999999994</v>
      </c>
      <c r="J157" s="41">
        <v>223.59999999999997</v>
      </c>
      <c r="K157" s="41">
        <v>224.85000000000002</v>
      </c>
      <c r="L157" s="41">
        <v>225.89999999999998</v>
      </c>
      <c r="M157" s="31">
        <v>223.8</v>
      </c>
      <c r="N157" s="31">
        <v>221.5</v>
      </c>
      <c r="O157" s="42">
        <v>19665000</v>
      </c>
      <c r="P157" s="43">
        <v>-3.1934306569343066E-3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121.15</v>
      </c>
      <c r="F158" s="40">
        <v>121.58333333333333</v>
      </c>
      <c r="G158" s="41">
        <v>119.66666666666666</v>
      </c>
      <c r="H158" s="41">
        <v>118.18333333333332</v>
      </c>
      <c r="I158" s="41">
        <v>116.26666666666665</v>
      </c>
      <c r="J158" s="41">
        <v>123.06666666666666</v>
      </c>
      <c r="K158" s="41">
        <v>124.98333333333332</v>
      </c>
      <c r="L158" s="41">
        <v>126.46666666666667</v>
      </c>
      <c r="M158" s="31">
        <v>123.5</v>
      </c>
      <c r="N158" s="31">
        <v>120.1</v>
      </c>
      <c r="O158" s="42">
        <v>47411400</v>
      </c>
      <c r="P158" s="43">
        <v>1.2177365982792853E-2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4978.7</v>
      </c>
      <c r="F159" s="40">
        <v>4992.4833333333336</v>
      </c>
      <c r="G159" s="41">
        <v>4943.7666666666673</v>
      </c>
      <c r="H159" s="41">
        <v>4908.8333333333339</v>
      </c>
      <c r="I159" s="41">
        <v>4860.1166666666677</v>
      </c>
      <c r="J159" s="41">
        <v>5027.416666666667</v>
      </c>
      <c r="K159" s="41">
        <v>5076.1333333333341</v>
      </c>
      <c r="L159" s="41">
        <v>5111.0666666666666</v>
      </c>
      <c r="M159" s="31">
        <v>5041.2</v>
      </c>
      <c r="N159" s="31">
        <v>4957.55</v>
      </c>
      <c r="O159" s="42">
        <v>219000</v>
      </c>
      <c r="P159" s="43">
        <v>2.2883295194508009E-3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2422.5</v>
      </c>
      <c r="F160" s="40">
        <v>2419.9</v>
      </c>
      <c r="G160" s="41">
        <v>2412.3500000000004</v>
      </c>
      <c r="H160" s="41">
        <v>2402.2000000000003</v>
      </c>
      <c r="I160" s="41">
        <v>2394.6500000000005</v>
      </c>
      <c r="J160" s="41">
        <v>2430.0500000000002</v>
      </c>
      <c r="K160" s="41">
        <v>2437.6000000000004</v>
      </c>
      <c r="L160" s="41">
        <v>2447.75</v>
      </c>
      <c r="M160" s="31">
        <v>2427.4499999999998</v>
      </c>
      <c r="N160" s="31">
        <v>2409.75</v>
      </c>
      <c r="O160" s="42">
        <v>2282250</v>
      </c>
      <c r="P160" s="43">
        <v>8.7709680956035523E-4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3052.1</v>
      </c>
      <c r="F161" s="40">
        <v>3077.7333333333336</v>
      </c>
      <c r="G161" s="41">
        <v>3017.916666666667</v>
      </c>
      <c r="H161" s="41">
        <v>2983.7333333333336</v>
      </c>
      <c r="I161" s="41">
        <v>2923.916666666667</v>
      </c>
      <c r="J161" s="41">
        <v>3111.916666666667</v>
      </c>
      <c r="K161" s="41">
        <v>3171.7333333333336</v>
      </c>
      <c r="L161" s="41">
        <v>3205.916666666667</v>
      </c>
      <c r="M161" s="31">
        <v>3137.55</v>
      </c>
      <c r="N161" s="31">
        <v>3043.55</v>
      </c>
      <c r="O161" s="42">
        <v>1632000</v>
      </c>
      <c r="P161" s="43">
        <v>9.1204204668418609E-3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39.549999999999997</v>
      </c>
      <c r="F162" s="40">
        <v>39.68333333333333</v>
      </c>
      <c r="G162" s="41">
        <v>39.066666666666663</v>
      </c>
      <c r="H162" s="41">
        <v>38.583333333333336</v>
      </c>
      <c r="I162" s="41">
        <v>37.966666666666669</v>
      </c>
      <c r="J162" s="41">
        <v>40.166666666666657</v>
      </c>
      <c r="K162" s="41">
        <v>40.783333333333317</v>
      </c>
      <c r="L162" s="41">
        <v>41.266666666666652</v>
      </c>
      <c r="M162" s="31">
        <v>40.299999999999997</v>
      </c>
      <c r="N162" s="31">
        <v>39.200000000000003</v>
      </c>
      <c r="O162" s="42">
        <v>315840000</v>
      </c>
      <c r="P162" s="43">
        <v>2.9978151516691226E-3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2432.3000000000002</v>
      </c>
      <c r="F163" s="40">
        <v>2439.75</v>
      </c>
      <c r="G163" s="41">
        <v>2379.5500000000002</v>
      </c>
      <c r="H163" s="41">
        <v>2326.8000000000002</v>
      </c>
      <c r="I163" s="41">
        <v>2266.6000000000004</v>
      </c>
      <c r="J163" s="41">
        <v>2492.5</v>
      </c>
      <c r="K163" s="41">
        <v>2552.6999999999998</v>
      </c>
      <c r="L163" s="41">
        <v>2605.4499999999998</v>
      </c>
      <c r="M163" s="31">
        <v>2499.9499999999998</v>
      </c>
      <c r="N163" s="31">
        <v>2387</v>
      </c>
      <c r="O163" s="42">
        <v>711300</v>
      </c>
      <c r="P163" s="43">
        <v>-1.6182572614107885E-2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202.25</v>
      </c>
      <c r="F164" s="40">
        <v>202.63333333333333</v>
      </c>
      <c r="G164" s="41">
        <v>199.96666666666664</v>
      </c>
      <c r="H164" s="41">
        <v>197.68333333333331</v>
      </c>
      <c r="I164" s="41">
        <v>195.01666666666662</v>
      </c>
      <c r="J164" s="41">
        <v>204.91666666666666</v>
      </c>
      <c r="K164" s="41">
        <v>207.58333333333334</v>
      </c>
      <c r="L164" s="41">
        <v>209.86666666666667</v>
      </c>
      <c r="M164" s="31">
        <v>205.3</v>
      </c>
      <c r="N164" s="31">
        <v>200.35</v>
      </c>
      <c r="O164" s="42">
        <v>19993417</v>
      </c>
      <c r="P164" s="43">
        <v>-4.7268106734434559E-2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1364.2</v>
      </c>
      <c r="F165" s="40">
        <v>1378.8166666666666</v>
      </c>
      <c r="G165" s="41">
        <v>1342.8833333333332</v>
      </c>
      <c r="H165" s="41">
        <v>1321.5666666666666</v>
      </c>
      <c r="I165" s="41">
        <v>1285.6333333333332</v>
      </c>
      <c r="J165" s="41">
        <v>1400.1333333333332</v>
      </c>
      <c r="K165" s="41">
        <v>1436.0666666666666</v>
      </c>
      <c r="L165" s="41">
        <v>1457.3833333333332</v>
      </c>
      <c r="M165" s="31">
        <v>1414.75</v>
      </c>
      <c r="N165" s="31">
        <v>1357.5</v>
      </c>
      <c r="O165" s="42">
        <v>3406590</v>
      </c>
      <c r="P165" s="43">
        <v>4.4161676646706588E-2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993.9</v>
      </c>
      <c r="F166" s="40">
        <v>995.51666666666654</v>
      </c>
      <c r="G166" s="41">
        <v>985.23333333333312</v>
      </c>
      <c r="H166" s="41">
        <v>976.56666666666661</v>
      </c>
      <c r="I166" s="41">
        <v>966.28333333333319</v>
      </c>
      <c r="J166" s="41">
        <v>1004.1833333333331</v>
      </c>
      <c r="K166" s="41">
        <v>1014.4666666666666</v>
      </c>
      <c r="L166" s="41">
        <v>1023.133333333333</v>
      </c>
      <c r="M166" s="31">
        <v>1005.8</v>
      </c>
      <c r="N166" s="31">
        <v>986.85</v>
      </c>
      <c r="O166" s="42">
        <v>1773950</v>
      </c>
      <c r="P166" s="43">
        <v>2.9092702169625246E-2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187.95</v>
      </c>
      <c r="F167" s="40">
        <v>189.33333333333334</v>
      </c>
      <c r="G167" s="41">
        <v>185.06666666666669</v>
      </c>
      <c r="H167" s="41">
        <v>182.18333333333334</v>
      </c>
      <c r="I167" s="41">
        <v>177.91666666666669</v>
      </c>
      <c r="J167" s="41">
        <v>192.2166666666667</v>
      </c>
      <c r="K167" s="41">
        <v>196.48333333333335</v>
      </c>
      <c r="L167" s="41">
        <v>199.3666666666667</v>
      </c>
      <c r="M167" s="31">
        <v>193.6</v>
      </c>
      <c r="N167" s="31">
        <v>186.45</v>
      </c>
      <c r="O167" s="42">
        <v>31813000</v>
      </c>
      <c r="P167" s="43">
        <v>2.4563369758102176E-2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134.44999999999999</v>
      </c>
      <c r="F168" s="40">
        <v>134.85</v>
      </c>
      <c r="G168" s="41">
        <v>133.1</v>
      </c>
      <c r="H168" s="41">
        <v>131.75</v>
      </c>
      <c r="I168" s="41">
        <v>130</v>
      </c>
      <c r="J168" s="41">
        <v>136.19999999999999</v>
      </c>
      <c r="K168" s="41">
        <v>137.94999999999999</v>
      </c>
      <c r="L168" s="41">
        <v>139.29999999999998</v>
      </c>
      <c r="M168" s="31">
        <v>136.6</v>
      </c>
      <c r="N168" s="31">
        <v>133.5</v>
      </c>
      <c r="O168" s="42">
        <v>46788000</v>
      </c>
      <c r="P168" s="43">
        <v>2.0680628272251308E-2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2415</v>
      </c>
      <c r="F169" s="40">
        <v>2406.1166666666668</v>
      </c>
      <c r="G169" s="41">
        <v>2384.2333333333336</v>
      </c>
      <c r="H169" s="41">
        <v>2353.4666666666667</v>
      </c>
      <c r="I169" s="41">
        <v>2331.5833333333335</v>
      </c>
      <c r="J169" s="41">
        <v>2436.8833333333337</v>
      </c>
      <c r="K169" s="41">
        <v>2458.7666666666669</v>
      </c>
      <c r="L169" s="41">
        <v>2489.5333333333338</v>
      </c>
      <c r="M169" s="31">
        <v>2428</v>
      </c>
      <c r="N169" s="31">
        <v>2375.35</v>
      </c>
      <c r="O169" s="42">
        <v>38028500</v>
      </c>
      <c r="P169" s="43">
        <v>-2.9241333537550415E-2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114.1</v>
      </c>
      <c r="F170" s="40">
        <v>114.21666666666665</v>
      </c>
      <c r="G170" s="41">
        <v>112.43333333333331</v>
      </c>
      <c r="H170" s="41">
        <v>110.76666666666665</v>
      </c>
      <c r="I170" s="41">
        <v>108.98333333333331</v>
      </c>
      <c r="J170" s="41">
        <v>115.88333333333331</v>
      </c>
      <c r="K170" s="41">
        <v>117.66666666666664</v>
      </c>
      <c r="L170" s="41">
        <v>119.33333333333331</v>
      </c>
      <c r="M170" s="31">
        <v>116</v>
      </c>
      <c r="N170" s="31">
        <v>112.55</v>
      </c>
      <c r="O170" s="42">
        <v>160977500</v>
      </c>
      <c r="P170" s="43">
        <v>-1.3908286778398509E-2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918.7</v>
      </c>
      <c r="F171" s="40">
        <v>913.23333333333323</v>
      </c>
      <c r="G171" s="41">
        <v>904.46666666666647</v>
      </c>
      <c r="H171" s="41">
        <v>890.23333333333323</v>
      </c>
      <c r="I171" s="41">
        <v>881.46666666666647</v>
      </c>
      <c r="J171" s="41">
        <v>927.46666666666647</v>
      </c>
      <c r="K171" s="41">
        <v>936.23333333333312</v>
      </c>
      <c r="L171" s="41">
        <v>950.46666666666647</v>
      </c>
      <c r="M171" s="31">
        <v>922</v>
      </c>
      <c r="N171" s="31">
        <v>899</v>
      </c>
      <c r="O171" s="42">
        <v>6533500</v>
      </c>
      <c r="P171" s="43">
        <v>-2.760827504092871E-2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1169.6500000000001</v>
      </c>
      <c r="F172" s="40">
        <v>1174.1499999999999</v>
      </c>
      <c r="G172" s="41">
        <v>1160.4999999999998</v>
      </c>
      <c r="H172" s="41">
        <v>1151.3499999999999</v>
      </c>
      <c r="I172" s="41">
        <v>1137.6999999999998</v>
      </c>
      <c r="J172" s="41">
        <v>1183.2999999999997</v>
      </c>
      <c r="K172" s="41">
        <v>1196.9499999999998</v>
      </c>
      <c r="L172" s="41">
        <v>1206.0999999999997</v>
      </c>
      <c r="M172" s="31">
        <v>1187.8</v>
      </c>
      <c r="N172" s="31">
        <v>1165</v>
      </c>
      <c r="O172" s="42">
        <v>7308000</v>
      </c>
      <c r="P172" s="43">
        <v>-6.1538461538461541E-4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483.4</v>
      </c>
      <c r="F173" s="40">
        <v>485.11666666666662</v>
      </c>
      <c r="G173" s="41">
        <v>478.73333333333323</v>
      </c>
      <c r="H173" s="41">
        <v>474.06666666666661</v>
      </c>
      <c r="I173" s="41">
        <v>467.68333333333322</v>
      </c>
      <c r="J173" s="41">
        <v>489.78333333333325</v>
      </c>
      <c r="K173" s="41">
        <v>496.16666666666657</v>
      </c>
      <c r="L173" s="41">
        <v>500.83333333333326</v>
      </c>
      <c r="M173" s="31">
        <v>491.5</v>
      </c>
      <c r="N173" s="31">
        <v>480.45</v>
      </c>
      <c r="O173" s="42">
        <v>103267500</v>
      </c>
      <c r="P173" s="43">
        <v>-4.4826838261875501E-3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26454.55</v>
      </c>
      <c r="F174" s="40">
        <v>26345.216666666664</v>
      </c>
      <c r="G174" s="41">
        <v>26115.433333333327</v>
      </c>
      <c r="H174" s="41">
        <v>25776.316666666662</v>
      </c>
      <c r="I174" s="41">
        <v>25546.533333333326</v>
      </c>
      <c r="J174" s="41">
        <v>26684.333333333328</v>
      </c>
      <c r="K174" s="41">
        <v>26914.116666666661</v>
      </c>
      <c r="L174" s="41">
        <v>27253.23333333333</v>
      </c>
      <c r="M174" s="31">
        <v>26575</v>
      </c>
      <c r="N174" s="31">
        <v>26006.1</v>
      </c>
      <c r="O174" s="42">
        <v>175550</v>
      </c>
      <c r="P174" s="43">
        <v>-2.5568181818181818E-3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2487.25</v>
      </c>
      <c r="F175" s="40">
        <v>2487.5499999999997</v>
      </c>
      <c r="G175" s="41">
        <v>2469.0999999999995</v>
      </c>
      <c r="H175" s="41">
        <v>2450.9499999999998</v>
      </c>
      <c r="I175" s="41">
        <v>2432.4999999999995</v>
      </c>
      <c r="J175" s="41">
        <v>2505.6999999999994</v>
      </c>
      <c r="K175" s="41">
        <v>2524.1499999999992</v>
      </c>
      <c r="L175" s="41">
        <v>2542.2999999999993</v>
      </c>
      <c r="M175" s="31">
        <v>2506</v>
      </c>
      <c r="N175" s="31">
        <v>2469.4</v>
      </c>
      <c r="O175" s="42">
        <v>1924725</v>
      </c>
      <c r="P175" s="43">
        <v>8.6467790747946395E-3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2224.5500000000002</v>
      </c>
      <c r="F176" s="40">
        <v>2211.8333333333335</v>
      </c>
      <c r="G176" s="41">
        <v>2183.7166666666672</v>
      </c>
      <c r="H176" s="41">
        <v>2142.8833333333337</v>
      </c>
      <c r="I176" s="41">
        <v>2114.7666666666673</v>
      </c>
      <c r="J176" s="41">
        <v>2252.666666666667</v>
      </c>
      <c r="K176" s="41">
        <v>2280.7833333333328</v>
      </c>
      <c r="L176" s="41">
        <v>2321.6166666666668</v>
      </c>
      <c r="M176" s="31">
        <v>2239.9499999999998</v>
      </c>
      <c r="N176" s="31">
        <v>2171</v>
      </c>
      <c r="O176" s="42">
        <v>3450375</v>
      </c>
      <c r="P176" s="43">
        <v>-2.3853409953377425E-3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1338.1</v>
      </c>
      <c r="F177" s="40">
        <v>1352.3666666666666</v>
      </c>
      <c r="G177" s="41">
        <v>1317.7333333333331</v>
      </c>
      <c r="H177" s="41">
        <v>1297.3666666666666</v>
      </c>
      <c r="I177" s="41">
        <v>1262.7333333333331</v>
      </c>
      <c r="J177" s="41">
        <v>1372.7333333333331</v>
      </c>
      <c r="K177" s="41">
        <v>1407.3666666666668</v>
      </c>
      <c r="L177" s="41">
        <v>1427.7333333333331</v>
      </c>
      <c r="M177" s="31">
        <v>1387</v>
      </c>
      <c r="N177" s="31">
        <v>1332</v>
      </c>
      <c r="O177" s="42">
        <v>3023600</v>
      </c>
      <c r="P177" s="43">
        <v>1.5858083590915201E-2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456.7</v>
      </c>
      <c r="F178" s="40">
        <v>460.76666666666665</v>
      </c>
      <c r="G178" s="41">
        <v>449.68333333333328</v>
      </c>
      <c r="H178" s="41">
        <v>442.66666666666663</v>
      </c>
      <c r="I178" s="41">
        <v>431.58333333333326</v>
      </c>
      <c r="J178" s="41">
        <v>467.7833333333333</v>
      </c>
      <c r="K178" s="41">
        <v>478.86666666666667</v>
      </c>
      <c r="L178" s="41">
        <v>485.88333333333333</v>
      </c>
      <c r="M178" s="31">
        <v>471.85</v>
      </c>
      <c r="N178" s="31">
        <v>453.75</v>
      </c>
      <c r="O178" s="42">
        <v>5911425</v>
      </c>
      <c r="P178" s="43">
        <v>-1.2812805290448636E-2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765.8</v>
      </c>
      <c r="F179" s="40">
        <v>770.6</v>
      </c>
      <c r="G179" s="41">
        <v>755.2</v>
      </c>
      <c r="H179" s="41">
        <v>744.6</v>
      </c>
      <c r="I179" s="41">
        <v>729.2</v>
      </c>
      <c r="J179" s="41">
        <v>781.2</v>
      </c>
      <c r="K179" s="41">
        <v>796.59999999999991</v>
      </c>
      <c r="L179" s="41">
        <v>807.2</v>
      </c>
      <c r="M179" s="31">
        <v>786</v>
      </c>
      <c r="N179" s="31">
        <v>760</v>
      </c>
      <c r="O179" s="42">
        <v>35628600</v>
      </c>
      <c r="P179" s="43">
        <v>-1.6615788863557326E-2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526.25</v>
      </c>
      <c r="F180" s="40">
        <v>530.76666666666665</v>
      </c>
      <c r="G180" s="41">
        <v>520.48333333333335</v>
      </c>
      <c r="H180" s="41">
        <v>514.7166666666667</v>
      </c>
      <c r="I180" s="41">
        <v>504.43333333333339</v>
      </c>
      <c r="J180" s="41">
        <v>536.5333333333333</v>
      </c>
      <c r="K180" s="41">
        <v>546.81666666666661</v>
      </c>
      <c r="L180" s="41">
        <v>552.58333333333326</v>
      </c>
      <c r="M180" s="31">
        <v>541.04999999999995</v>
      </c>
      <c r="N180" s="31">
        <v>525</v>
      </c>
      <c r="O180" s="42">
        <v>12067500</v>
      </c>
      <c r="P180" s="43">
        <v>8.7086339885543667E-4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609.35</v>
      </c>
      <c r="F181" s="40">
        <v>613.13333333333333</v>
      </c>
      <c r="G181" s="41">
        <v>598.66666666666663</v>
      </c>
      <c r="H181" s="41">
        <v>587.98333333333335</v>
      </c>
      <c r="I181" s="41">
        <v>573.51666666666665</v>
      </c>
      <c r="J181" s="41">
        <v>623.81666666666661</v>
      </c>
      <c r="K181" s="41">
        <v>638.2833333333333</v>
      </c>
      <c r="L181" s="41">
        <v>648.96666666666658</v>
      </c>
      <c r="M181" s="31">
        <v>627.6</v>
      </c>
      <c r="N181" s="31">
        <v>602.45000000000005</v>
      </c>
      <c r="O181" s="42">
        <v>1218050</v>
      </c>
      <c r="P181" s="43">
        <v>-7.9640333975594085E-2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909.95</v>
      </c>
      <c r="F182" s="40">
        <v>915.94999999999993</v>
      </c>
      <c r="G182" s="41">
        <v>898.89999999999986</v>
      </c>
      <c r="H182" s="41">
        <v>887.84999999999991</v>
      </c>
      <c r="I182" s="41">
        <v>870.79999999999984</v>
      </c>
      <c r="J182" s="41">
        <v>926.99999999999989</v>
      </c>
      <c r="K182" s="41">
        <v>944.04999999999984</v>
      </c>
      <c r="L182" s="41">
        <v>955.09999999999991</v>
      </c>
      <c r="M182" s="31">
        <v>933</v>
      </c>
      <c r="N182" s="31">
        <v>904.9</v>
      </c>
      <c r="O182" s="42">
        <v>7841000</v>
      </c>
      <c r="P182" s="43">
        <v>4.9987182773647779E-3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743.65</v>
      </c>
      <c r="F183" s="40">
        <v>744.4666666666667</v>
      </c>
      <c r="G183" s="41">
        <v>737.68333333333339</v>
      </c>
      <c r="H183" s="41">
        <v>731.7166666666667</v>
      </c>
      <c r="I183" s="41">
        <v>724.93333333333339</v>
      </c>
      <c r="J183" s="41">
        <v>750.43333333333339</v>
      </c>
      <c r="K183" s="41">
        <v>757.2166666666667</v>
      </c>
      <c r="L183" s="41">
        <v>763.18333333333339</v>
      </c>
      <c r="M183" s="31">
        <v>751.25</v>
      </c>
      <c r="N183" s="31">
        <v>738.5</v>
      </c>
      <c r="O183" s="42">
        <v>10475325</v>
      </c>
      <c r="P183" s="43">
        <v>-5.3198307909242404E-3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493.15</v>
      </c>
      <c r="F184" s="40">
        <v>492.89999999999992</v>
      </c>
      <c r="G184" s="41">
        <v>488.59999999999985</v>
      </c>
      <c r="H184" s="41">
        <v>484.04999999999995</v>
      </c>
      <c r="I184" s="41">
        <v>479.74999999999989</v>
      </c>
      <c r="J184" s="41">
        <v>497.44999999999982</v>
      </c>
      <c r="K184" s="41">
        <v>501.74999999999989</v>
      </c>
      <c r="L184" s="41">
        <v>506.29999999999978</v>
      </c>
      <c r="M184" s="31">
        <v>497.2</v>
      </c>
      <c r="N184" s="31">
        <v>488.35</v>
      </c>
      <c r="O184" s="42">
        <v>94491750</v>
      </c>
      <c r="P184" s="43">
        <v>-3.8458071688249255E-3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222.65</v>
      </c>
      <c r="F185" s="40">
        <v>224.4</v>
      </c>
      <c r="G185" s="41">
        <v>217.9</v>
      </c>
      <c r="H185" s="41">
        <v>213.15</v>
      </c>
      <c r="I185" s="41">
        <v>206.65</v>
      </c>
      <c r="J185" s="41">
        <v>229.15</v>
      </c>
      <c r="K185" s="41">
        <v>235.65</v>
      </c>
      <c r="L185" s="41">
        <v>240.4</v>
      </c>
      <c r="M185" s="31">
        <v>230.9</v>
      </c>
      <c r="N185" s="31">
        <v>219.65</v>
      </c>
      <c r="O185" s="42">
        <v>123174000</v>
      </c>
      <c r="P185" s="43">
        <v>4.2623700148554454E-2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1159.25</v>
      </c>
      <c r="F186" s="40">
        <v>1160.3666666666666</v>
      </c>
      <c r="G186" s="41">
        <v>1147.1333333333332</v>
      </c>
      <c r="H186" s="41">
        <v>1135.0166666666667</v>
      </c>
      <c r="I186" s="41">
        <v>1121.7833333333333</v>
      </c>
      <c r="J186" s="41">
        <v>1172.4833333333331</v>
      </c>
      <c r="K186" s="41">
        <v>1185.7166666666662</v>
      </c>
      <c r="L186" s="41">
        <v>1197.833333333333</v>
      </c>
      <c r="M186" s="31">
        <v>1173.5999999999999</v>
      </c>
      <c r="N186" s="31">
        <v>1148.25</v>
      </c>
      <c r="O186" s="42">
        <v>50648100</v>
      </c>
      <c r="P186" s="43">
        <v>-1.8677499057749487E-3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3598.4</v>
      </c>
      <c r="F187" s="40">
        <v>3602.1833333333329</v>
      </c>
      <c r="G187" s="41">
        <v>3581.2166666666658</v>
      </c>
      <c r="H187" s="41">
        <v>3564.0333333333328</v>
      </c>
      <c r="I187" s="41">
        <v>3543.0666666666657</v>
      </c>
      <c r="J187" s="41">
        <v>3619.3666666666659</v>
      </c>
      <c r="K187" s="41">
        <v>3640.333333333333</v>
      </c>
      <c r="L187" s="41">
        <v>3657.516666666666</v>
      </c>
      <c r="M187" s="31">
        <v>3623.15</v>
      </c>
      <c r="N187" s="31">
        <v>3585</v>
      </c>
      <c r="O187" s="42">
        <v>11275050</v>
      </c>
      <c r="P187" s="43">
        <v>-2.3462772660543307E-2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1656.95</v>
      </c>
      <c r="F188" s="40">
        <v>1657.3333333333333</v>
      </c>
      <c r="G188" s="41">
        <v>1644.9166666666665</v>
      </c>
      <c r="H188" s="41">
        <v>1632.8833333333332</v>
      </c>
      <c r="I188" s="41">
        <v>1620.4666666666665</v>
      </c>
      <c r="J188" s="41">
        <v>1669.3666666666666</v>
      </c>
      <c r="K188" s="41">
        <v>1681.7833333333331</v>
      </c>
      <c r="L188" s="41">
        <v>1693.8166666666666</v>
      </c>
      <c r="M188" s="31">
        <v>1669.75</v>
      </c>
      <c r="N188" s="31">
        <v>1645.3</v>
      </c>
      <c r="O188" s="42">
        <v>10942200</v>
      </c>
      <c r="P188" s="43">
        <v>1.0080310163389642E-2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2366.3000000000002</v>
      </c>
      <c r="F189" s="40">
        <v>2357.4500000000003</v>
      </c>
      <c r="G189" s="41">
        <v>2343.9000000000005</v>
      </c>
      <c r="H189" s="41">
        <v>2321.5000000000005</v>
      </c>
      <c r="I189" s="41">
        <v>2307.9500000000007</v>
      </c>
      <c r="J189" s="41">
        <v>2379.8500000000004</v>
      </c>
      <c r="K189" s="41">
        <v>2393.4000000000005</v>
      </c>
      <c r="L189" s="41">
        <v>2415.8000000000002</v>
      </c>
      <c r="M189" s="31">
        <v>2371</v>
      </c>
      <c r="N189" s="31">
        <v>2335.0500000000002</v>
      </c>
      <c r="O189" s="42">
        <v>5371125</v>
      </c>
      <c r="P189" s="43">
        <v>3.4328149082247443E-3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3106.6</v>
      </c>
      <c r="F190" s="40">
        <v>3107.8833333333332</v>
      </c>
      <c r="G190" s="41">
        <v>3065.7166666666662</v>
      </c>
      <c r="H190" s="41">
        <v>3024.833333333333</v>
      </c>
      <c r="I190" s="41">
        <v>2982.6666666666661</v>
      </c>
      <c r="J190" s="41">
        <v>3148.7666666666664</v>
      </c>
      <c r="K190" s="41">
        <v>3190.9333333333334</v>
      </c>
      <c r="L190" s="41">
        <v>3231.8166666666666</v>
      </c>
      <c r="M190" s="31">
        <v>3150.05</v>
      </c>
      <c r="N190" s="31">
        <v>3067</v>
      </c>
      <c r="O190" s="42">
        <v>742500</v>
      </c>
      <c r="P190" s="43">
        <v>9.86059163549813E-3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557.35</v>
      </c>
      <c r="F191" s="40">
        <v>570.01666666666677</v>
      </c>
      <c r="G191" s="41">
        <v>542.33333333333348</v>
      </c>
      <c r="H191" s="41">
        <v>527.31666666666672</v>
      </c>
      <c r="I191" s="41">
        <v>499.63333333333344</v>
      </c>
      <c r="J191" s="41">
        <v>585.03333333333353</v>
      </c>
      <c r="K191" s="41">
        <v>612.7166666666667</v>
      </c>
      <c r="L191" s="41">
        <v>627.73333333333358</v>
      </c>
      <c r="M191" s="31">
        <v>597.70000000000005</v>
      </c>
      <c r="N191" s="31">
        <v>555</v>
      </c>
      <c r="O191" s="42">
        <v>4497000</v>
      </c>
      <c r="P191" s="43">
        <v>0.10220588235294117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1033.4000000000001</v>
      </c>
      <c r="F192" s="40">
        <v>1032.8000000000002</v>
      </c>
      <c r="G192" s="41">
        <v>1008.6500000000003</v>
      </c>
      <c r="H192" s="41">
        <v>983.90000000000009</v>
      </c>
      <c r="I192" s="41">
        <v>959.75000000000023</v>
      </c>
      <c r="J192" s="41">
        <v>1057.5500000000004</v>
      </c>
      <c r="K192" s="41">
        <v>1081.7</v>
      </c>
      <c r="L192" s="41">
        <v>1106.4500000000005</v>
      </c>
      <c r="M192" s="31">
        <v>1056.95</v>
      </c>
      <c r="N192" s="31">
        <v>1008.05</v>
      </c>
      <c r="O192" s="42">
        <v>2347550</v>
      </c>
      <c r="P192" s="43">
        <v>-4.2861365651788351E-2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637.15</v>
      </c>
      <c r="F193" s="40">
        <v>649.98333333333335</v>
      </c>
      <c r="G193" s="41">
        <v>620.36666666666667</v>
      </c>
      <c r="H193" s="41">
        <v>603.58333333333337</v>
      </c>
      <c r="I193" s="41">
        <v>573.9666666666667</v>
      </c>
      <c r="J193" s="41">
        <v>666.76666666666665</v>
      </c>
      <c r="K193" s="41">
        <v>696.38333333333344</v>
      </c>
      <c r="L193" s="41">
        <v>713.16666666666663</v>
      </c>
      <c r="M193" s="31">
        <v>679.6</v>
      </c>
      <c r="N193" s="31">
        <v>633.20000000000005</v>
      </c>
      <c r="O193" s="42">
        <v>10249400</v>
      </c>
      <c r="P193" s="43">
        <v>9.4647129186602869E-2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1598.2</v>
      </c>
      <c r="F194" s="40">
        <v>1600.7166666666665</v>
      </c>
      <c r="G194" s="41">
        <v>1589.4333333333329</v>
      </c>
      <c r="H194" s="41">
        <v>1580.6666666666665</v>
      </c>
      <c r="I194" s="41">
        <v>1569.383333333333</v>
      </c>
      <c r="J194" s="41">
        <v>1609.4833333333329</v>
      </c>
      <c r="K194" s="41">
        <v>1620.7666666666662</v>
      </c>
      <c r="L194" s="41">
        <v>1629.5333333333328</v>
      </c>
      <c r="M194" s="31">
        <v>1612</v>
      </c>
      <c r="N194" s="31">
        <v>1591.95</v>
      </c>
      <c r="O194" s="42">
        <v>1284150</v>
      </c>
      <c r="P194" s="43">
        <v>-2.7247956403269756E-4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7426.65</v>
      </c>
      <c r="F195" s="40">
        <v>7420.55</v>
      </c>
      <c r="G195" s="41">
        <v>7389.2000000000007</v>
      </c>
      <c r="H195" s="41">
        <v>7351.7500000000009</v>
      </c>
      <c r="I195" s="41">
        <v>7320.4000000000015</v>
      </c>
      <c r="J195" s="41">
        <v>7458</v>
      </c>
      <c r="K195" s="41">
        <v>7489.35</v>
      </c>
      <c r="L195" s="41">
        <v>7526.7999999999993</v>
      </c>
      <c r="M195" s="31">
        <v>7451.9</v>
      </c>
      <c r="N195" s="31">
        <v>7383.1</v>
      </c>
      <c r="O195" s="42">
        <v>1447900</v>
      </c>
      <c r="P195" s="43">
        <v>-2.2217720151269583E-2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736.4</v>
      </c>
      <c r="F196" s="40">
        <v>738.68333333333339</v>
      </c>
      <c r="G196" s="41">
        <v>728.51666666666677</v>
      </c>
      <c r="H196" s="41">
        <v>720.63333333333333</v>
      </c>
      <c r="I196" s="41">
        <v>710.4666666666667</v>
      </c>
      <c r="J196" s="41">
        <v>746.56666666666683</v>
      </c>
      <c r="K196" s="41">
        <v>756.73333333333335</v>
      </c>
      <c r="L196" s="41">
        <v>764.6166666666669</v>
      </c>
      <c r="M196" s="31">
        <v>748.85</v>
      </c>
      <c r="N196" s="31">
        <v>730.8</v>
      </c>
      <c r="O196" s="42">
        <v>24039600</v>
      </c>
      <c r="P196" s="43">
        <v>-2.9654391545802555E-3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345.9</v>
      </c>
      <c r="F197" s="40">
        <v>344.88333333333338</v>
      </c>
      <c r="G197" s="41">
        <v>341.41666666666674</v>
      </c>
      <c r="H197" s="41">
        <v>336.93333333333334</v>
      </c>
      <c r="I197" s="41">
        <v>333.4666666666667</v>
      </c>
      <c r="J197" s="41">
        <v>349.36666666666679</v>
      </c>
      <c r="K197" s="41">
        <v>352.83333333333337</v>
      </c>
      <c r="L197" s="41">
        <v>357.31666666666683</v>
      </c>
      <c r="M197" s="31">
        <v>348.35</v>
      </c>
      <c r="N197" s="31">
        <v>340.4</v>
      </c>
      <c r="O197" s="42">
        <v>50669500</v>
      </c>
      <c r="P197" s="43">
        <v>5.6604934473635637E-3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1219.75</v>
      </c>
      <c r="F198" s="40">
        <v>1219.5833333333333</v>
      </c>
      <c r="G198" s="41">
        <v>1211.5166666666664</v>
      </c>
      <c r="H198" s="41">
        <v>1203.2833333333331</v>
      </c>
      <c r="I198" s="41">
        <v>1195.2166666666662</v>
      </c>
      <c r="J198" s="41">
        <v>1227.8166666666666</v>
      </c>
      <c r="K198" s="41">
        <v>1235.8833333333337</v>
      </c>
      <c r="L198" s="41">
        <v>1244.1166666666668</v>
      </c>
      <c r="M198" s="31">
        <v>1227.6500000000001</v>
      </c>
      <c r="N198" s="31">
        <v>1211.3499999999999</v>
      </c>
      <c r="O198" s="42">
        <v>2178000</v>
      </c>
      <c r="P198" s="43">
        <v>-7.0663323455664459E-3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1852.05</v>
      </c>
      <c r="F199" s="40">
        <v>1863.05</v>
      </c>
      <c r="G199" s="41">
        <v>1834.1</v>
      </c>
      <c r="H199" s="41">
        <v>1816.1499999999999</v>
      </c>
      <c r="I199" s="41">
        <v>1787.1999999999998</v>
      </c>
      <c r="J199" s="41">
        <v>1881</v>
      </c>
      <c r="K199" s="41">
        <v>1909.9500000000003</v>
      </c>
      <c r="L199" s="41">
        <v>1927.9</v>
      </c>
      <c r="M199" s="31">
        <v>1892</v>
      </c>
      <c r="N199" s="31">
        <v>1845.1</v>
      </c>
      <c r="O199" s="42">
        <v>1095750</v>
      </c>
      <c r="P199" s="43">
        <v>-4.5423574835339545E-3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648</v>
      </c>
      <c r="F200" s="40">
        <v>647.38333333333333</v>
      </c>
      <c r="G200" s="41">
        <v>642.76666666666665</v>
      </c>
      <c r="H200" s="41">
        <v>637.5333333333333</v>
      </c>
      <c r="I200" s="41">
        <v>632.91666666666663</v>
      </c>
      <c r="J200" s="41">
        <v>652.61666666666667</v>
      </c>
      <c r="K200" s="41">
        <v>657.23333333333323</v>
      </c>
      <c r="L200" s="41">
        <v>662.4666666666667</v>
      </c>
      <c r="M200" s="31">
        <v>652</v>
      </c>
      <c r="N200" s="31">
        <v>642.15</v>
      </c>
      <c r="O200" s="42">
        <v>30001600</v>
      </c>
      <c r="P200" s="43">
        <v>-1.768080257746811E-2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369.8</v>
      </c>
      <c r="F201" s="40">
        <v>368.01666666666665</v>
      </c>
      <c r="G201" s="41">
        <v>363.23333333333329</v>
      </c>
      <c r="H201" s="41">
        <v>356.66666666666663</v>
      </c>
      <c r="I201" s="41">
        <v>351.88333333333327</v>
      </c>
      <c r="J201" s="41">
        <v>374.58333333333331</v>
      </c>
      <c r="K201" s="41">
        <v>379.36666666666662</v>
      </c>
      <c r="L201" s="41">
        <v>385.93333333333334</v>
      </c>
      <c r="M201" s="31">
        <v>372.8</v>
      </c>
      <c r="N201" s="31">
        <v>361.45</v>
      </c>
      <c r="O201" s="42">
        <v>92178000</v>
      </c>
      <c r="P201" s="43">
        <v>8.6996487311644406E-3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6" sqref="E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1" t="s">
        <v>16</v>
      </c>
      <c r="B8" s="513"/>
      <c r="C8" s="517" t="s">
        <v>20</v>
      </c>
      <c r="D8" s="517" t="s">
        <v>21</v>
      </c>
      <c r="E8" s="508" t="s">
        <v>22</v>
      </c>
      <c r="F8" s="509"/>
      <c r="G8" s="510"/>
      <c r="H8" s="508" t="s">
        <v>23</v>
      </c>
      <c r="I8" s="509"/>
      <c r="J8" s="510"/>
      <c r="K8" s="26"/>
      <c r="L8" s="53"/>
      <c r="M8" s="53"/>
      <c r="N8" s="1"/>
      <c r="O8" s="1"/>
    </row>
    <row r="9" spans="1:15" ht="36" customHeight="1">
      <c r="A9" s="515"/>
      <c r="B9" s="516"/>
      <c r="C9" s="516"/>
      <c r="D9" s="51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17248.400000000001</v>
      </c>
      <c r="D10" s="35">
        <v>17270.899999999998</v>
      </c>
      <c r="E10" s="35">
        <v>17162.449999999997</v>
      </c>
      <c r="F10" s="35">
        <v>17076.5</v>
      </c>
      <c r="G10" s="35">
        <v>16968.05</v>
      </c>
      <c r="H10" s="35">
        <v>17356.849999999995</v>
      </c>
      <c r="I10" s="35">
        <v>17465.3</v>
      </c>
      <c r="J10" s="35">
        <v>17551.249999999993</v>
      </c>
      <c r="K10" s="37">
        <v>17379.349999999999</v>
      </c>
      <c r="L10" s="37">
        <v>17184.95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36548.65</v>
      </c>
      <c r="D11" s="40">
        <v>36697.9</v>
      </c>
      <c r="E11" s="40">
        <v>36236.5</v>
      </c>
      <c r="F11" s="40">
        <v>35924.35</v>
      </c>
      <c r="G11" s="40">
        <v>35462.949999999997</v>
      </c>
      <c r="H11" s="40">
        <v>37010.050000000003</v>
      </c>
      <c r="I11" s="40">
        <v>37471.450000000012</v>
      </c>
      <c r="J11" s="40">
        <v>37783.600000000006</v>
      </c>
      <c r="K11" s="31">
        <v>37159.300000000003</v>
      </c>
      <c r="L11" s="31">
        <v>36385.75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2296.65</v>
      </c>
      <c r="D12" s="40">
        <v>2298.7333333333336</v>
      </c>
      <c r="E12" s="40">
        <v>2283.666666666667</v>
      </c>
      <c r="F12" s="40">
        <v>2270.6833333333334</v>
      </c>
      <c r="G12" s="40">
        <v>2255.6166666666668</v>
      </c>
      <c r="H12" s="40">
        <v>2311.7166666666672</v>
      </c>
      <c r="I12" s="40">
        <v>2326.7833333333338</v>
      </c>
      <c r="J12" s="40">
        <v>2339.7666666666673</v>
      </c>
      <c r="K12" s="31">
        <v>2313.8000000000002</v>
      </c>
      <c r="L12" s="31">
        <v>2285.75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5005.5</v>
      </c>
      <c r="D13" s="40">
        <v>5009.7666666666664</v>
      </c>
      <c r="E13" s="40">
        <v>4979.7333333333327</v>
      </c>
      <c r="F13" s="40">
        <v>4953.9666666666662</v>
      </c>
      <c r="G13" s="40">
        <v>4923.9333333333325</v>
      </c>
      <c r="H13" s="40">
        <v>5035.5333333333328</v>
      </c>
      <c r="I13" s="40">
        <v>5065.5666666666657</v>
      </c>
      <c r="J13" s="40">
        <v>5091.333333333333</v>
      </c>
      <c r="K13" s="31">
        <v>5039.8</v>
      </c>
      <c r="L13" s="31">
        <v>4984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36160.300000000003</v>
      </c>
      <c r="D14" s="40">
        <v>36164.766666666663</v>
      </c>
      <c r="E14" s="40">
        <v>35974.683333333327</v>
      </c>
      <c r="F14" s="40">
        <v>35789.066666666666</v>
      </c>
      <c r="G14" s="40">
        <v>35598.98333333333</v>
      </c>
      <c r="H14" s="40">
        <v>36350.383333333324</v>
      </c>
      <c r="I14" s="40">
        <v>36540.466666666667</v>
      </c>
      <c r="J14" s="40">
        <v>36726.083333333321</v>
      </c>
      <c r="K14" s="31">
        <v>36354.85</v>
      </c>
      <c r="L14" s="31">
        <v>35979.15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3917.45</v>
      </c>
      <c r="D15" s="40">
        <v>3921.2333333333336</v>
      </c>
      <c r="E15" s="40">
        <v>3895.0666666666671</v>
      </c>
      <c r="F15" s="40">
        <v>3872.6833333333334</v>
      </c>
      <c r="G15" s="40">
        <v>3846.5166666666669</v>
      </c>
      <c r="H15" s="40">
        <v>3943.6166666666672</v>
      </c>
      <c r="I15" s="40">
        <v>3969.7833333333333</v>
      </c>
      <c r="J15" s="40">
        <v>3992.1666666666674</v>
      </c>
      <c r="K15" s="31">
        <v>3947.4</v>
      </c>
      <c r="L15" s="31">
        <v>3898.85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8486.15</v>
      </c>
      <c r="D16" s="40">
        <v>8506.9333333333325</v>
      </c>
      <c r="E16" s="40">
        <v>8421.5666666666657</v>
      </c>
      <c r="F16" s="40">
        <v>8356.9833333333336</v>
      </c>
      <c r="G16" s="40">
        <v>8271.6166666666668</v>
      </c>
      <c r="H16" s="40">
        <v>8571.5166666666646</v>
      </c>
      <c r="I16" s="40">
        <v>8656.8833333333296</v>
      </c>
      <c r="J16" s="40">
        <v>8721.4666666666635</v>
      </c>
      <c r="K16" s="31">
        <v>8592.2999999999993</v>
      </c>
      <c r="L16" s="31">
        <v>8442.35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2266.4499999999998</v>
      </c>
      <c r="D17" s="40">
        <v>2275.9833333333331</v>
      </c>
      <c r="E17" s="40">
        <v>2253.4666666666662</v>
      </c>
      <c r="F17" s="40">
        <v>2240.4833333333331</v>
      </c>
      <c r="G17" s="40">
        <v>2217.9666666666662</v>
      </c>
      <c r="H17" s="40">
        <v>2288.9666666666662</v>
      </c>
      <c r="I17" s="40">
        <v>2311.4833333333336</v>
      </c>
      <c r="J17" s="40">
        <v>2324.4666666666662</v>
      </c>
      <c r="K17" s="31">
        <v>2298.5</v>
      </c>
      <c r="L17" s="31">
        <v>2263</v>
      </c>
      <c r="M17" s="31">
        <v>2.4783900000000001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1147.55</v>
      </c>
      <c r="D18" s="40">
        <v>1156.8</v>
      </c>
      <c r="E18" s="40">
        <v>1131.1499999999999</v>
      </c>
      <c r="F18" s="40">
        <v>1114.75</v>
      </c>
      <c r="G18" s="40">
        <v>1089.0999999999999</v>
      </c>
      <c r="H18" s="40">
        <v>1173.1999999999998</v>
      </c>
      <c r="I18" s="40">
        <v>1198.8499999999999</v>
      </c>
      <c r="J18" s="40">
        <v>1215.2499999999998</v>
      </c>
      <c r="K18" s="31">
        <v>1182.45</v>
      </c>
      <c r="L18" s="31">
        <v>1140.4000000000001</v>
      </c>
      <c r="M18" s="31">
        <v>7.1674600000000002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983.2</v>
      </c>
      <c r="D19" s="40">
        <v>984.79999999999984</v>
      </c>
      <c r="E19" s="40">
        <v>970.9499999999997</v>
      </c>
      <c r="F19" s="40">
        <v>958.69999999999982</v>
      </c>
      <c r="G19" s="40">
        <v>944.84999999999968</v>
      </c>
      <c r="H19" s="40">
        <v>997.04999999999973</v>
      </c>
      <c r="I19" s="40">
        <v>1010.8999999999999</v>
      </c>
      <c r="J19" s="40">
        <v>1023.1499999999997</v>
      </c>
      <c r="K19" s="31">
        <v>998.65</v>
      </c>
      <c r="L19" s="31">
        <v>972.55</v>
      </c>
      <c r="M19" s="31">
        <v>3.5445099999999998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1702.05</v>
      </c>
      <c r="D20" s="40">
        <v>1702.9666666666665</v>
      </c>
      <c r="E20" s="40">
        <v>1686.083333333333</v>
      </c>
      <c r="F20" s="40">
        <v>1670.1166666666666</v>
      </c>
      <c r="G20" s="40">
        <v>1653.2333333333331</v>
      </c>
      <c r="H20" s="40">
        <v>1718.9333333333329</v>
      </c>
      <c r="I20" s="40">
        <v>1735.8166666666666</v>
      </c>
      <c r="J20" s="40">
        <v>1751.7833333333328</v>
      </c>
      <c r="K20" s="31">
        <v>1719.85</v>
      </c>
      <c r="L20" s="31">
        <v>1687</v>
      </c>
      <c r="M20" s="31">
        <v>7.5188499999999996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1402.25</v>
      </c>
      <c r="D21" s="40">
        <v>1422.1499999999999</v>
      </c>
      <c r="E21" s="40">
        <v>1375.2999999999997</v>
      </c>
      <c r="F21" s="40">
        <v>1348.35</v>
      </c>
      <c r="G21" s="40">
        <v>1301.4999999999998</v>
      </c>
      <c r="H21" s="40">
        <v>1449.0999999999997</v>
      </c>
      <c r="I21" s="40">
        <v>1495.9499999999996</v>
      </c>
      <c r="J21" s="40">
        <v>1522.8999999999996</v>
      </c>
      <c r="K21" s="31">
        <v>1469</v>
      </c>
      <c r="L21" s="31">
        <v>1395.2</v>
      </c>
      <c r="M21" s="31">
        <v>5.0831499999999998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745.15</v>
      </c>
      <c r="D22" s="40">
        <v>746.98333333333323</v>
      </c>
      <c r="E22" s="40">
        <v>737.51666666666642</v>
      </c>
      <c r="F22" s="40">
        <v>729.88333333333321</v>
      </c>
      <c r="G22" s="40">
        <v>720.4166666666664</v>
      </c>
      <c r="H22" s="40">
        <v>754.61666666666645</v>
      </c>
      <c r="I22" s="40">
        <v>764.08333333333337</v>
      </c>
      <c r="J22" s="40">
        <v>771.71666666666647</v>
      </c>
      <c r="K22" s="31">
        <v>756.45</v>
      </c>
      <c r="L22" s="31">
        <v>739.35</v>
      </c>
      <c r="M22" s="31">
        <v>33.036200000000001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1915.7</v>
      </c>
      <c r="D23" s="40">
        <v>1916.9333333333334</v>
      </c>
      <c r="E23" s="40">
        <v>1846.7666666666669</v>
      </c>
      <c r="F23" s="40">
        <v>1777.8333333333335</v>
      </c>
      <c r="G23" s="40">
        <v>1707.666666666667</v>
      </c>
      <c r="H23" s="40">
        <v>1985.8666666666668</v>
      </c>
      <c r="I23" s="40">
        <v>2056.0333333333333</v>
      </c>
      <c r="J23" s="40">
        <v>2124.9666666666667</v>
      </c>
      <c r="K23" s="31">
        <v>1987.1</v>
      </c>
      <c r="L23" s="31">
        <v>1848</v>
      </c>
      <c r="M23" s="31">
        <v>1.7866200000000001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1839.85</v>
      </c>
      <c r="D24" s="40">
        <v>1849.55</v>
      </c>
      <c r="E24" s="40">
        <v>1810.3</v>
      </c>
      <c r="F24" s="40">
        <v>1780.75</v>
      </c>
      <c r="G24" s="40">
        <v>1741.5</v>
      </c>
      <c r="H24" s="40">
        <v>1879.1</v>
      </c>
      <c r="I24" s="40">
        <v>1918.35</v>
      </c>
      <c r="J24" s="40">
        <v>1947.8999999999999</v>
      </c>
      <c r="K24" s="31">
        <v>1888.8</v>
      </c>
      <c r="L24" s="31">
        <v>1820</v>
      </c>
      <c r="M24" s="31">
        <v>3.7624900000000001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120.85</v>
      </c>
      <c r="D25" s="40">
        <v>122.2</v>
      </c>
      <c r="E25" s="40">
        <v>118.75</v>
      </c>
      <c r="F25" s="40">
        <v>116.64999999999999</v>
      </c>
      <c r="G25" s="40">
        <v>113.19999999999999</v>
      </c>
      <c r="H25" s="40">
        <v>124.30000000000001</v>
      </c>
      <c r="I25" s="40">
        <v>127.75000000000003</v>
      </c>
      <c r="J25" s="40">
        <v>129.85000000000002</v>
      </c>
      <c r="K25" s="31">
        <v>125.65</v>
      </c>
      <c r="L25" s="31">
        <v>120.1</v>
      </c>
      <c r="M25" s="31">
        <v>42.503129999999999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274.25</v>
      </c>
      <c r="D26" s="40">
        <v>277.7</v>
      </c>
      <c r="E26" s="40">
        <v>268.89999999999998</v>
      </c>
      <c r="F26" s="40">
        <v>263.55</v>
      </c>
      <c r="G26" s="40">
        <v>254.75</v>
      </c>
      <c r="H26" s="40">
        <v>283.04999999999995</v>
      </c>
      <c r="I26" s="40">
        <v>291.85000000000002</v>
      </c>
      <c r="J26" s="40">
        <v>297.19999999999993</v>
      </c>
      <c r="K26" s="31">
        <v>286.5</v>
      </c>
      <c r="L26" s="31">
        <v>272.35000000000002</v>
      </c>
      <c r="M26" s="31">
        <v>44.039900000000003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2082.1999999999998</v>
      </c>
      <c r="D27" s="40">
        <v>2093.7000000000003</v>
      </c>
      <c r="E27" s="40">
        <v>2058.6000000000004</v>
      </c>
      <c r="F27" s="40">
        <v>2035</v>
      </c>
      <c r="G27" s="40">
        <v>1999.9</v>
      </c>
      <c r="H27" s="40">
        <v>2117.3000000000006</v>
      </c>
      <c r="I27" s="40">
        <v>2152.4</v>
      </c>
      <c r="J27" s="40">
        <v>2176.0000000000009</v>
      </c>
      <c r="K27" s="31">
        <v>2128.8000000000002</v>
      </c>
      <c r="L27" s="31">
        <v>2070.1</v>
      </c>
      <c r="M27" s="31">
        <v>0.73931999999999998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774.7</v>
      </c>
      <c r="D28" s="40">
        <v>775.9</v>
      </c>
      <c r="E28" s="40">
        <v>754.75</v>
      </c>
      <c r="F28" s="40">
        <v>734.80000000000007</v>
      </c>
      <c r="G28" s="40">
        <v>713.65000000000009</v>
      </c>
      <c r="H28" s="40">
        <v>795.84999999999991</v>
      </c>
      <c r="I28" s="40">
        <v>816.99999999999977</v>
      </c>
      <c r="J28" s="40">
        <v>836.94999999999982</v>
      </c>
      <c r="K28" s="31">
        <v>797.05</v>
      </c>
      <c r="L28" s="31">
        <v>755.95</v>
      </c>
      <c r="M28" s="31">
        <v>2.8933399999999998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3419.45</v>
      </c>
      <c r="D29" s="40">
        <v>3411.9</v>
      </c>
      <c r="E29" s="40">
        <v>3382.55</v>
      </c>
      <c r="F29" s="40">
        <v>3345.65</v>
      </c>
      <c r="G29" s="40">
        <v>3316.3</v>
      </c>
      <c r="H29" s="40">
        <v>3448.8</v>
      </c>
      <c r="I29" s="40">
        <v>3478.1499999999996</v>
      </c>
      <c r="J29" s="40">
        <v>3515.05</v>
      </c>
      <c r="K29" s="31">
        <v>3441.25</v>
      </c>
      <c r="L29" s="31">
        <v>3375</v>
      </c>
      <c r="M29" s="31">
        <v>0.36764000000000002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627.75</v>
      </c>
      <c r="D30" s="40">
        <v>628.80000000000007</v>
      </c>
      <c r="E30" s="40">
        <v>622.45000000000016</v>
      </c>
      <c r="F30" s="40">
        <v>617.15000000000009</v>
      </c>
      <c r="G30" s="40">
        <v>610.80000000000018</v>
      </c>
      <c r="H30" s="40">
        <v>634.10000000000014</v>
      </c>
      <c r="I30" s="40">
        <v>640.45000000000005</v>
      </c>
      <c r="J30" s="40">
        <v>645.75000000000011</v>
      </c>
      <c r="K30" s="31">
        <v>635.15</v>
      </c>
      <c r="L30" s="31">
        <v>623.5</v>
      </c>
      <c r="M30" s="31">
        <v>3.8452700000000002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375.7</v>
      </c>
      <c r="D31" s="40">
        <v>377.3</v>
      </c>
      <c r="E31" s="40">
        <v>373</v>
      </c>
      <c r="F31" s="40">
        <v>370.3</v>
      </c>
      <c r="G31" s="40">
        <v>366</v>
      </c>
      <c r="H31" s="40">
        <v>380</v>
      </c>
      <c r="I31" s="40">
        <v>384.30000000000007</v>
      </c>
      <c r="J31" s="40">
        <v>387</v>
      </c>
      <c r="K31" s="31">
        <v>381.6</v>
      </c>
      <c r="L31" s="31">
        <v>374.6</v>
      </c>
      <c r="M31" s="31">
        <v>23.663460000000001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5204.3</v>
      </c>
      <c r="D32" s="40">
        <v>5196.4333333333334</v>
      </c>
      <c r="E32" s="40">
        <v>5150.8666666666668</v>
      </c>
      <c r="F32" s="40">
        <v>5097.4333333333334</v>
      </c>
      <c r="G32" s="40">
        <v>5051.8666666666668</v>
      </c>
      <c r="H32" s="40">
        <v>5249.8666666666668</v>
      </c>
      <c r="I32" s="40">
        <v>5295.4333333333343</v>
      </c>
      <c r="J32" s="40">
        <v>5348.8666666666668</v>
      </c>
      <c r="K32" s="31">
        <v>5242</v>
      </c>
      <c r="L32" s="31">
        <v>5143</v>
      </c>
      <c r="M32" s="31">
        <v>2.6521599999999999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217.45</v>
      </c>
      <c r="D33" s="40">
        <v>216.35</v>
      </c>
      <c r="E33" s="40">
        <v>214.7</v>
      </c>
      <c r="F33" s="40">
        <v>211.95</v>
      </c>
      <c r="G33" s="40">
        <v>210.29999999999998</v>
      </c>
      <c r="H33" s="40">
        <v>219.1</v>
      </c>
      <c r="I33" s="40">
        <v>220.75000000000003</v>
      </c>
      <c r="J33" s="40">
        <v>223.5</v>
      </c>
      <c r="K33" s="31">
        <v>218</v>
      </c>
      <c r="L33" s="31">
        <v>213.6</v>
      </c>
      <c r="M33" s="31">
        <v>15.70974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126.05</v>
      </c>
      <c r="D34" s="40">
        <v>126.39999999999999</v>
      </c>
      <c r="E34" s="40">
        <v>124.64999999999998</v>
      </c>
      <c r="F34" s="40">
        <v>123.24999999999999</v>
      </c>
      <c r="G34" s="40">
        <v>121.49999999999997</v>
      </c>
      <c r="H34" s="40">
        <v>127.79999999999998</v>
      </c>
      <c r="I34" s="40">
        <v>129.55000000000001</v>
      </c>
      <c r="J34" s="40">
        <v>130.94999999999999</v>
      </c>
      <c r="K34" s="31">
        <v>128.15</v>
      </c>
      <c r="L34" s="31">
        <v>125</v>
      </c>
      <c r="M34" s="31">
        <v>74.607950000000002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3298.6</v>
      </c>
      <c r="D35" s="40">
        <v>3298.0666666666671</v>
      </c>
      <c r="E35" s="40">
        <v>3271.1333333333341</v>
      </c>
      <c r="F35" s="40">
        <v>3243.666666666667</v>
      </c>
      <c r="G35" s="40">
        <v>3216.733333333334</v>
      </c>
      <c r="H35" s="40">
        <v>3325.5333333333342</v>
      </c>
      <c r="I35" s="40">
        <v>3352.4666666666676</v>
      </c>
      <c r="J35" s="40">
        <v>3379.9333333333343</v>
      </c>
      <c r="K35" s="31">
        <v>3325</v>
      </c>
      <c r="L35" s="31">
        <v>3270.6</v>
      </c>
      <c r="M35" s="31">
        <v>5.0293000000000001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2276.8000000000002</v>
      </c>
      <c r="D36" s="40">
        <v>2277.1666666666665</v>
      </c>
      <c r="E36" s="40">
        <v>2245.7333333333331</v>
      </c>
      <c r="F36" s="40">
        <v>2214.6666666666665</v>
      </c>
      <c r="G36" s="40">
        <v>2183.2333333333331</v>
      </c>
      <c r="H36" s="40">
        <v>2308.2333333333331</v>
      </c>
      <c r="I36" s="40">
        <v>2339.6666666666665</v>
      </c>
      <c r="J36" s="40">
        <v>2370.7333333333331</v>
      </c>
      <c r="K36" s="31">
        <v>2308.6</v>
      </c>
      <c r="L36" s="31">
        <v>2246.1</v>
      </c>
      <c r="M36" s="31">
        <v>1.99831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683.7</v>
      </c>
      <c r="D37" s="40">
        <v>686.26666666666677</v>
      </c>
      <c r="E37" s="40">
        <v>672.58333333333348</v>
      </c>
      <c r="F37" s="40">
        <v>661.4666666666667</v>
      </c>
      <c r="G37" s="40">
        <v>647.78333333333342</v>
      </c>
      <c r="H37" s="40">
        <v>697.38333333333355</v>
      </c>
      <c r="I37" s="40">
        <v>711.06666666666672</v>
      </c>
      <c r="J37" s="40">
        <v>722.18333333333362</v>
      </c>
      <c r="K37" s="31">
        <v>699.95</v>
      </c>
      <c r="L37" s="31">
        <v>675.15</v>
      </c>
      <c r="M37" s="31">
        <v>19.959869999999999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4742.1000000000004</v>
      </c>
      <c r="D38" s="40">
        <v>4761.1333333333332</v>
      </c>
      <c r="E38" s="40">
        <v>4707.1166666666668</v>
      </c>
      <c r="F38" s="40">
        <v>4672.1333333333332</v>
      </c>
      <c r="G38" s="40">
        <v>4618.1166666666668</v>
      </c>
      <c r="H38" s="40">
        <v>4796.1166666666668</v>
      </c>
      <c r="I38" s="40">
        <v>4850.1333333333332</v>
      </c>
      <c r="J38" s="40">
        <v>4885.1166666666668</v>
      </c>
      <c r="K38" s="31">
        <v>4815.1499999999996</v>
      </c>
      <c r="L38" s="31">
        <v>4726.1499999999996</v>
      </c>
      <c r="M38" s="31">
        <v>2.4357000000000002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709.65</v>
      </c>
      <c r="D39" s="40">
        <v>712.21666666666658</v>
      </c>
      <c r="E39" s="40">
        <v>702.48333333333312</v>
      </c>
      <c r="F39" s="40">
        <v>695.31666666666649</v>
      </c>
      <c r="G39" s="40">
        <v>685.58333333333303</v>
      </c>
      <c r="H39" s="40">
        <v>719.38333333333321</v>
      </c>
      <c r="I39" s="40">
        <v>729.11666666666656</v>
      </c>
      <c r="J39" s="40">
        <v>736.2833333333333</v>
      </c>
      <c r="K39" s="31">
        <v>721.95</v>
      </c>
      <c r="L39" s="31">
        <v>705.05</v>
      </c>
      <c r="M39" s="31">
        <v>73.09187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3253.15</v>
      </c>
      <c r="D40" s="40">
        <v>3269.4166666666665</v>
      </c>
      <c r="E40" s="40">
        <v>3211.083333333333</v>
      </c>
      <c r="F40" s="40">
        <v>3169.0166666666664</v>
      </c>
      <c r="G40" s="40">
        <v>3110.6833333333329</v>
      </c>
      <c r="H40" s="40">
        <v>3311.4833333333331</v>
      </c>
      <c r="I40" s="40">
        <v>3369.8166666666662</v>
      </c>
      <c r="J40" s="40">
        <v>3411.8833333333332</v>
      </c>
      <c r="K40" s="31">
        <v>3327.75</v>
      </c>
      <c r="L40" s="31">
        <v>3227.35</v>
      </c>
      <c r="M40" s="31">
        <v>3.2414000000000001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7028.85</v>
      </c>
      <c r="D41" s="40">
        <v>7008.3999999999987</v>
      </c>
      <c r="E41" s="40">
        <v>6953.3499999999976</v>
      </c>
      <c r="F41" s="40">
        <v>6877.8499999999985</v>
      </c>
      <c r="G41" s="40">
        <v>6822.7999999999975</v>
      </c>
      <c r="H41" s="40">
        <v>7083.8999999999978</v>
      </c>
      <c r="I41" s="40">
        <v>7138.9499999999989</v>
      </c>
      <c r="J41" s="40">
        <v>7214.449999999998</v>
      </c>
      <c r="K41" s="31">
        <v>7063.45</v>
      </c>
      <c r="L41" s="31">
        <v>6932.9</v>
      </c>
      <c r="M41" s="31">
        <v>17.68318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16703.349999999999</v>
      </c>
      <c r="D42" s="40">
        <v>16742.783333333333</v>
      </c>
      <c r="E42" s="40">
        <v>16535.566666666666</v>
      </c>
      <c r="F42" s="40">
        <v>16367.783333333333</v>
      </c>
      <c r="G42" s="40">
        <v>16160.566666666666</v>
      </c>
      <c r="H42" s="40">
        <v>16910.566666666666</v>
      </c>
      <c r="I42" s="40">
        <v>17117.783333333333</v>
      </c>
      <c r="J42" s="40">
        <v>17285.566666666666</v>
      </c>
      <c r="K42" s="31">
        <v>16950</v>
      </c>
      <c r="L42" s="31">
        <v>16575</v>
      </c>
      <c r="M42" s="31">
        <v>3.2534999999999998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5137.5</v>
      </c>
      <c r="D43" s="40">
        <v>5262.1500000000005</v>
      </c>
      <c r="E43" s="40">
        <v>4983.4000000000015</v>
      </c>
      <c r="F43" s="40">
        <v>4829.3000000000011</v>
      </c>
      <c r="G43" s="40">
        <v>4550.550000000002</v>
      </c>
      <c r="H43" s="40">
        <v>5416.2500000000009</v>
      </c>
      <c r="I43" s="40">
        <v>5694.9999999999991</v>
      </c>
      <c r="J43" s="40">
        <v>5849.1</v>
      </c>
      <c r="K43" s="31">
        <v>5540.9</v>
      </c>
      <c r="L43" s="31">
        <v>5108.05</v>
      </c>
      <c r="M43" s="31">
        <v>1.29861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2252.85</v>
      </c>
      <c r="D44" s="40">
        <v>2253.7666666666669</v>
      </c>
      <c r="E44" s="40">
        <v>2230.5333333333338</v>
      </c>
      <c r="F44" s="40">
        <v>2208.2166666666667</v>
      </c>
      <c r="G44" s="40">
        <v>2184.9833333333336</v>
      </c>
      <c r="H44" s="40">
        <v>2276.0833333333339</v>
      </c>
      <c r="I44" s="40">
        <v>2299.3166666666666</v>
      </c>
      <c r="J44" s="40">
        <v>2321.6333333333341</v>
      </c>
      <c r="K44" s="31">
        <v>2277</v>
      </c>
      <c r="L44" s="31">
        <v>2231.4499999999998</v>
      </c>
      <c r="M44" s="31">
        <v>1.7241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275.45</v>
      </c>
      <c r="D45" s="40">
        <v>276.96666666666664</v>
      </c>
      <c r="E45" s="40">
        <v>271.98333333333329</v>
      </c>
      <c r="F45" s="40">
        <v>268.51666666666665</v>
      </c>
      <c r="G45" s="40">
        <v>263.5333333333333</v>
      </c>
      <c r="H45" s="40">
        <v>280.43333333333328</v>
      </c>
      <c r="I45" s="40">
        <v>285.41666666666663</v>
      </c>
      <c r="J45" s="40">
        <v>288.88333333333327</v>
      </c>
      <c r="K45" s="31">
        <v>281.95</v>
      </c>
      <c r="L45" s="31">
        <v>273.5</v>
      </c>
      <c r="M45" s="31">
        <v>28.15362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88.65</v>
      </c>
      <c r="D46" s="40">
        <v>89.45</v>
      </c>
      <c r="E46" s="40">
        <v>87.2</v>
      </c>
      <c r="F46" s="40">
        <v>85.75</v>
      </c>
      <c r="G46" s="40">
        <v>83.5</v>
      </c>
      <c r="H46" s="40">
        <v>90.9</v>
      </c>
      <c r="I46" s="40">
        <v>93.15</v>
      </c>
      <c r="J46" s="40">
        <v>94.600000000000009</v>
      </c>
      <c r="K46" s="31">
        <v>91.7</v>
      </c>
      <c r="L46" s="31">
        <v>88</v>
      </c>
      <c r="M46" s="31">
        <v>185.41506999999999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54.85</v>
      </c>
      <c r="D47" s="40">
        <v>55.25</v>
      </c>
      <c r="E47" s="40">
        <v>54.15</v>
      </c>
      <c r="F47" s="40">
        <v>53.449999999999996</v>
      </c>
      <c r="G47" s="40">
        <v>52.349999999999994</v>
      </c>
      <c r="H47" s="40">
        <v>55.95</v>
      </c>
      <c r="I47" s="40">
        <v>57.05</v>
      </c>
      <c r="J47" s="40">
        <v>57.750000000000007</v>
      </c>
      <c r="K47" s="31">
        <v>56.35</v>
      </c>
      <c r="L47" s="31">
        <v>54.55</v>
      </c>
      <c r="M47" s="31">
        <v>33.488439999999997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1910.9</v>
      </c>
      <c r="D48" s="40">
        <v>1908.6833333333332</v>
      </c>
      <c r="E48" s="40">
        <v>1887.3166666666664</v>
      </c>
      <c r="F48" s="40">
        <v>1863.7333333333331</v>
      </c>
      <c r="G48" s="40">
        <v>1842.3666666666663</v>
      </c>
      <c r="H48" s="40">
        <v>1932.2666666666664</v>
      </c>
      <c r="I48" s="40">
        <v>1953.6333333333332</v>
      </c>
      <c r="J48" s="40">
        <v>1977.2166666666665</v>
      </c>
      <c r="K48" s="31">
        <v>1930.05</v>
      </c>
      <c r="L48" s="31">
        <v>1885.1</v>
      </c>
      <c r="M48" s="31">
        <v>3.7867500000000001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760.8</v>
      </c>
      <c r="D49" s="40">
        <v>761.25</v>
      </c>
      <c r="E49" s="40">
        <v>756.1</v>
      </c>
      <c r="F49" s="40">
        <v>751.4</v>
      </c>
      <c r="G49" s="40">
        <v>746.25</v>
      </c>
      <c r="H49" s="40">
        <v>765.95</v>
      </c>
      <c r="I49" s="40">
        <v>771.10000000000014</v>
      </c>
      <c r="J49" s="40">
        <v>775.80000000000007</v>
      </c>
      <c r="K49" s="31">
        <v>766.4</v>
      </c>
      <c r="L49" s="31">
        <v>756.55</v>
      </c>
      <c r="M49" s="31">
        <v>4.5419999999999998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207.2</v>
      </c>
      <c r="D50" s="40">
        <v>207.85</v>
      </c>
      <c r="E50" s="40">
        <v>204.89999999999998</v>
      </c>
      <c r="F50" s="40">
        <v>202.6</v>
      </c>
      <c r="G50" s="40">
        <v>199.64999999999998</v>
      </c>
      <c r="H50" s="40">
        <v>210.14999999999998</v>
      </c>
      <c r="I50" s="40">
        <v>213.09999999999997</v>
      </c>
      <c r="J50" s="40">
        <v>215.39999999999998</v>
      </c>
      <c r="K50" s="31">
        <v>210.8</v>
      </c>
      <c r="L50" s="31">
        <v>205.55</v>
      </c>
      <c r="M50" s="31">
        <v>77.366519999999994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726.6</v>
      </c>
      <c r="D51" s="40">
        <v>728</v>
      </c>
      <c r="E51" s="40">
        <v>718.65</v>
      </c>
      <c r="F51" s="40">
        <v>710.69999999999993</v>
      </c>
      <c r="G51" s="40">
        <v>701.34999999999991</v>
      </c>
      <c r="H51" s="40">
        <v>735.95</v>
      </c>
      <c r="I51" s="40">
        <v>745.3</v>
      </c>
      <c r="J51" s="40">
        <v>753.25000000000011</v>
      </c>
      <c r="K51" s="31">
        <v>737.35</v>
      </c>
      <c r="L51" s="31">
        <v>720.05</v>
      </c>
      <c r="M51" s="31">
        <v>4.8194900000000001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65.099999999999994</v>
      </c>
      <c r="D52" s="40">
        <v>64.783333333333331</v>
      </c>
      <c r="E52" s="40">
        <v>64.066666666666663</v>
      </c>
      <c r="F52" s="40">
        <v>63.033333333333331</v>
      </c>
      <c r="G52" s="40">
        <v>62.316666666666663</v>
      </c>
      <c r="H52" s="40">
        <v>65.816666666666663</v>
      </c>
      <c r="I52" s="40">
        <v>66.533333333333331</v>
      </c>
      <c r="J52" s="40">
        <v>67.566666666666663</v>
      </c>
      <c r="K52" s="31">
        <v>65.5</v>
      </c>
      <c r="L52" s="31">
        <v>63.75</v>
      </c>
      <c r="M52" s="31">
        <v>287.18660999999997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391.05</v>
      </c>
      <c r="D53" s="40">
        <v>389.16666666666669</v>
      </c>
      <c r="E53" s="40">
        <v>386.33333333333337</v>
      </c>
      <c r="F53" s="40">
        <v>381.61666666666667</v>
      </c>
      <c r="G53" s="40">
        <v>378.78333333333336</v>
      </c>
      <c r="H53" s="40">
        <v>393.88333333333338</v>
      </c>
      <c r="I53" s="40">
        <v>396.71666666666675</v>
      </c>
      <c r="J53" s="40">
        <v>401.43333333333339</v>
      </c>
      <c r="K53" s="31">
        <v>392</v>
      </c>
      <c r="L53" s="31">
        <v>384.45</v>
      </c>
      <c r="M53" s="31">
        <v>39.54683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681.4</v>
      </c>
      <c r="D54" s="40">
        <v>682.9666666666667</v>
      </c>
      <c r="E54" s="40">
        <v>676.03333333333342</v>
      </c>
      <c r="F54" s="40">
        <v>670.66666666666674</v>
      </c>
      <c r="G54" s="40">
        <v>663.73333333333346</v>
      </c>
      <c r="H54" s="40">
        <v>688.33333333333337</v>
      </c>
      <c r="I54" s="40">
        <v>695.26666666666677</v>
      </c>
      <c r="J54" s="40">
        <v>700.63333333333333</v>
      </c>
      <c r="K54" s="31">
        <v>689.9</v>
      </c>
      <c r="L54" s="31">
        <v>677.6</v>
      </c>
      <c r="M54" s="31">
        <v>96.330060000000003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363.15</v>
      </c>
      <c r="D55" s="40">
        <v>367.45</v>
      </c>
      <c r="E55" s="40">
        <v>357.34999999999997</v>
      </c>
      <c r="F55" s="40">
        <v>351.54999999999995</v>
      </c>
      <c r="G55" s="40">
        <v>341.44999999999993</v>
      </c>
      <c r="H55" s="40">
        <v>373.25</v>
      </c>
      <c r="I55" s="40">
        <v>383.35</v>
      </c>
      <c r="J55" s="40">
        <v>389.15000000000003</v>
      </c>
      <c r="K55" s="31">
        <v>377.55</v>
      </c>
      <c r="L55" s="31">
        <v>361.65</v>
      </c>
      <c r="M55" s="31">
        <v>25.370380000000001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16493.400000000001</v>
      </c>
      <c r="D56" s="40">
        <v>16584.149999999998</v>
      </c>
      <c r="E56" s="40">
        <v>16357.299999999996</v>
      </c>
      <c r="F56" s="40">
        <v>16221.199999999997</v>
      </c>
      <c r="G56" s="40">
        <v>15994.349999999995</v>
      </c>
      <c r="H56" s="40">
        <v>16720.249999999996</v>
      </c>
      <c r="I56" s="40">
        <v>16947.099999999995</v>
      </c>
      <c r="J56" s="40">
        <v>17083.199999999997</v>
      </c>
      <c r="K56" s="31">
        <v>16811</v>
      </c>
      <c r="L56" s="31">
        <v>16448.05</v>
      </c>
      <c r="M56" s="31">
        <v>0.15834000000000001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3560.6</v>
      </c>
      <c r="D57" s="40">
        <v>3556.2999999999997</v>
      </c>
      <c r="E57" s="40">
        <v>3540.9499999999994</v>
      </c>
      <c r="F57" s="40">
        <v>3521.2999999999997</v>
      </c>
      <c r="G57" s="40">
        <v>3505.9499999999994</v>
      </c>
      <c r="H57" s="40">
        <v>3575.9499999999994</v>
      </c>
      <c r="I57" s="40">
        <v>3591.2999999999997</v>
      </c>
      <c r="J57" s="40">
        <v>3610.9499999999994</v>
      </c>
      <c r="K57" s="31">
        <v>3571.65</v>
      </c>
      <c r="L57" s="31">
        <v>3536.65</v>
      </c>
      <c r="M57" s="31">
        <v>1.2178199999999999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463.95</v>
      </c>
      <c r="D58" s="40">
        <v>463.88333333333338</v>
      </c>
      <c r="E58" s="40">
        <v>459.06666666666678</v>
      </c>
      <c r="F58" s="40">
        <v>454.18333333333339</v>
      </c>
      <c r="G58" s="40">
        <v>449.36666666666679</v>
      </c>
      <c r="H58" s="40">
        <v>468.76666666666677</v>
      </c>
      <c r="I58" s="40">
        <v>473.58333333333337</v>
      </c>
      <c r="J58" s="40">
        <v>478.46666666666675</v>
      </c>
      <c r="K58" s="31">
        <v>468.7</v>
      </c>
      <c r="L58" s="31">
        <v>459</v>
      </c>
      <c r="M58" s="31">
        <v>11.88653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212.2</v>
      </c>
      <c r="D59" s="40">
        <v>212.28333333333333</v>
      </c>
      <c r="E59" s="40">
        <v>209.66666666666666</v>
      </c>
      <c r="F59" s="40">
        <v>207.13333333333333</v>
      </c>
      <c r="G59" s="40">
        <v>204.51666666666665</v>
      </c>
      <c r="H59" s="40">
        <v>214.81666666666666</v>
      </c>
      <c r="I59" s="40">
        <v>217.43333333333334</v>
      </c>
      <c r="J59" s="40">
        <v>219.96666666666667</v>
      </c>
      <c r="K59" s="31">
        <v>214.9</v>
      </c>
      <c r="L59" s="31">
        <v>209.75</v>
      </c>
      <c r="M59" s="31">
        <v>53.652189999999997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125.5</v>
      </c>
      <c r="D60" s="40">
        <v>125.45</v>
      </c>
      <c r="E60" s="40">
        <v>124.55000000000001</v>
      </c>
      <c r="F60" s="40">
        <v>123.60000000000001</v>
      </c>
      <c r="G60" s="40">
        <v>122.70000000000002</v>
      </c>
      <c r="H60" s="40">
        <v>126.4</v>
      </c>
      <c r="I60" s="40">
        <v>127.30000000000001</v>
      </c>
      <c r="J60" s="40">
        <v>128.25</v>
      </c>
      <c r="K60" s="31">
        <v>126.35</v>
      </c>
      <c r="L60" s="31">
        <v>124.5</v>
      </c>
      <c r="M60" s="31">
        <v>11.037269999999999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545.75</v>
      </c>
      <c r="D61" s="40">
        <v>546.7833333333333</v>
      </c>
      <c r="E61" s="40">
        <v>539.56666666666661</v>
      </c>
      <c r="F61" s="40">
        <v>533.38333333333333</v>
      </c>
      <c r="G61" s="40">
        <v>526.16666666666663</v>
      </c>
      <c r="H61" s="40">
        <v>552.96666666666658</v>
      </c>
      <c r="I61" s="40">
        <v>560.18333333333328</v>
      </c>
      <c r="J61" s="40">
        <v>566.36666666666656</v>
      </c>
      <c r="K61" s="31">
        <v>554</v>
      </c>
      <c r="L61" s="31">
        <v>540.6</v>
      </c>
      <c r="M61" s="31">
        <v>14.64659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881</v>
      </c>
      <c r="D62" s="40">
        <v>887.58333333333337</v>
      </c>
      <c r="E62" s="40">
        <v>871.66666666666674</v>
      </c>
      <c r="F62" s="40">
        <v>862.33333333333337</v>
      </c>
      <c r="G62" s="40">
        <v>846.41666666666674</v>
      </c>
      <c r="H62" s="40">
        <v>896.91666666666674</v>
      </c>
      <c r="I62" s="40">
        <v>912.83333333333348</v>
      </c>
      <c r="J62" s="40">
        <v>922.16666666666674</v>
      </c>
      <c r="K62" s="31">
        <v>903.5</v>
      </c>
      <c r="L62" s="31">
        <v>878.25</v>
      </c>
      <c r="M62" s="31">
        <v>22.800370000000001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143.4</v>
      </c>
      <c r="D63" s="40">
        <v>144.23333333333335</v>
      </c>
      <c r="E63" s="40">
        <v>141.81666666666669</v>
      </c>
      <c r="F63" s="40">
        <v>140.23333333333335</v>
      </c>
      <c r="G63" s="40">
        <v>137.81666666666669</v>
      </c>
      <c r="H63" s="40">
        <v>145.81666666666669</v>
      </c>
      <c r="I63" s="40">
        <v>148.23333333333332</v>
      </c>
      <c r="J63" s="40">
        <v>149.81666666666669</v>
      </c>
      <c r="K63" s="31">
        <v>146.65</v>
      </c>
      <c r="L63" s="31">
        <v>142.65</v>
      </c>
      <c r="M63" s="31">
        <v>13.11298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149.75</v>
      </c>
      <c r="D64" s="40">
        <v>149.13333333333335</v>
      </c>
      <c r="E64" s="40">
        <v>148.16666666666671</v>
      </c>
      <c r="F64" s="40">
        <v>146.58333333333337</v>
      </c>
      <c r="G64" s="40">
        <v>145.61666666666673</v>
      </c>
      <c r="H64" s="40">
        <v>150.7166666666667</v>
      </c>
      <c r="I64" s="40">
        <v>151.68333333333334</v>
      </c>
      <c r="J64" s="40">
        <v>153.26666666666668</v>
      </c>
      <c r="K64" s="31">
        <v>150.1</v>
      </c>
      <c r="L64" s="31">
        <v>147.55000000000001</v>
      </c>
      <c r="M64" s="31">
        <v>75.390609999999995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5355.35</v>
      </c>
      <c r="D65" s="40">
        <v>5375.4000000000005</v>
      </c>
      <c r="E65" s="40">
        <v>5295.8000000000011</v>
      </c>
      <c r="F65" s="40">
        <v>5236.2500000000009</v>
      </c>
      <c r="G65" s="40">
        <v>5156.6500000000015</v>
      </c>
      <c r="H65" s="40">
        <v>5434.9500000000007</v>
      </c>
      <c r="I65" s="40">
        <v>5514.5500000000011</v>
      </c>
      <c r="J65" s="40">
        <v>5574.1</v>
      </c>
      <c r="K65" s="31">
        <v>5455</v>
      </c>
      <c r="L65" s="31">
        <v>5315.85</v>
      </c>
      <c r="M65" s="31">
        <v>2.9694500000000001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1447.1</v>
      </c>
      <c r="D66" s="40">
        <v>1447.9166666666667</v>
      </c>
      <c r="E66" s="40">
        <v>1434.1833333333334</v>
      </c>
      <c r="F66" s="40">
        <v>1421.2666666666667</v>
      </c>
      <c r="G66" s="40">
        <v>1407.5333333333333</v>
      </c>
      <c r="H66" s="40">
        <v>1460.8333333333335</v>
      </c>
      <c r="I66" s="40">
        <v>1474.5666666666666</v>
      </c>
      <c r="J66" s="40">
        <v>1487.4833333333336</v>
      </c>
      <c r="K66" s="31">
        <v>1461.65</v>
      </c>
      <c r="L66" s="31">
        <v>1435</v>
      </c>
      <c r="M66" s="31">
        <v>2.0966499999999999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645.65</v>
      </c>
      <c r="D67" s="40">
        <v>644.96666666666658</v>
      </c>
      <c r="E67" s="40">
        <v>640.23333333333312</v>
      </c>
      <c r="F67" s="40">
        <v>634.81666666666649</v>
      </c>
      <c r="G67" s="40">
        <v>630.08333333333303</v>
      </c>
      <c r="H67" s="40">
        <v>650.38333333333321</v>
      </c>
      <c r="I67" s="40">
        <v>655.11666666666656</v>
      </c>
      <c r="J67" s="40">
        <v>660.5333333333333</v>
      </c>
      <c r="K67" s="31">
        <v>649.70000000000005</v>
      </c>
      <c r="L67" s="31">
        <v>639.54999999999995</v>
      </c>
      <c r="M67" s="31">
        <v>5.0195499999999997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739.75</v>
      </c>
      <c r="D68" s="40">
        <v>740</v>
      </c>
      <c r="E68" s="40">
        <v>730.95</v>
      </c>
      <c r="F68" s="40">
        <v>722.15000000000009</v>
      </c>
      <c r="G68" s="40">
        <v>713.10000000000014</v>
      </c>
      <c r="H68" s="40">
        <v>748.8</v>
      </c>
      <c r="I68" s="40">
        <v>757.84999999999991</v>
      </c>
      <c r="J68" s="40">
        <v>766.64999999999986</v>
      </c>
      <c r="K68" s="31">
        <v>749.05</v>
      </c>
      <c r="L68" s="31">
        <v>731.2</v>
      </c>
      <c r="M68" s="31">
        <v>1.9898800000000001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421.7</v>
      </c>
      <c r="D69" s="40">
        <v>424.93333333333334</v>
      </c>
      <c r="E69" s="40">
        <v>414.41666666666669</v>
      </c>
      <c r="F69" s="40">
        <v>407.13333333333333</v>
      </c>
      <c r="G69" s="40">
        <v>396.61666666666667</v>
      </c>
      <c r="H69" s="40">
        <v>432.2166666666667</v>
      </c>
      <c r="I69" s="40">
        <v>442.73333333333335</v>
      </c>
      <c r="J69" s="40">
        <v>450.01666666666671</v>
      </c>
      <c r="K69" s="31">
        <v>435.45</v>
      </c>
      <c r="L69" s="31">
        <v>417.65</v>
      </c>
      <c r="M69" s="31">
        <v>16.293410000000002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938.75</v>
      </c>
      <c r="D70" s="40">
        <v>942.19999999999993</v>
      </c>
      <c r="E70" s="40">
        <v>930.04999999999984</v>
      </c>
      <c r="F70" s="40">
        <v>921.34999999999991</v>
      </c>
      <c r="G70" s="40">
        <v>909.19999999999982</v>
      </c>
      <c r="H70" s="40">
        <v>950.89999999999986</v>
      </c>
      <c r="I70" s="40">
        <v>963.05</v>
      </c>
      <c r="J70" s="40">
        <v>971.74999999999989</v>
      </c>
      <c r="K70" s="31">
        <v>954.35</v>
      </c>
      <c r="L70" s="31">
        <v>933.5</v>
      </c>
      <c r="M70" s="31">
        <v>4.2066400000000002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405.15</v>
      </c>
      <c r="D71" s="40">
        <v>407.56666666666666</v>
      </c>
      <c r="E71" s="40">
        <v>400.58333333333331</v>
      </c>
      <c r="F71" s="40">
        <v>396.01666666666665</v>
      </c>
      <c r="G71" s="40">
        <v>389.0333333333333</v>
      </c>
      <c r="H71" s="40">
        <v>412.13333333333333</v>
      </c>
      <c r="I71" s="40">
        <v>419.11666666666667</v>
      </c>
      <c r="J71" s="40">
        <v>423.68333333333334</v>
      </c>
      <c r="K71" s="31">
        <v>414.55</v>
      </c>
      <c r="L71" s="31">
        <v>403</v>
      </c>
      <c r="M71" s="31">
        <v>43.192799999999998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570.25</v>
      </c>
      <c r="D72" s="40">
        <v>571.7166666666667</v>
      </c>
      <c r="E72" s="40">
        <v>567.53333333333342</v>
      </c>
      <c r="F72" s="40">
        <v>564.81666666666672</v>
      </c>
      <c r="G72" s="40">
        <v>560.63333333333344</v>
      </c>
      <c r="H72" s="40">
        <v>574.43333333333339</v>
      </c>
      <c r="I72" s="40">
        <v>578.61666666666679</v>
      </c>
      <c r="J72" s="40">
        <v>581.33333333333337</v>
      </c>
      <c r="K72" s="31">
        <v>575.9</v>
      </c>
      <c r="L72" s="31">
        <v>569</v>
      </c>
      <c r="M72" s="31">
        <v>8.8456299999999999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1883.95</v>
      </c>
      <c r="D73" s="40">
        <v>1901.8</v>
      </c>
      <c r="E73" s="40">
        <v>1858.6</v>
      </c>
      <c r="F73" s="40">
        <v>1833.25</v>
      </c>
      <c r="G73" s="40">
        <v>1790.05</v>
      </c>
      <c r="H73" s="40">
        <v>1927.1499999999999</v>
      </c>
      <c r="I73" s="40">
        <v>1970.3500000000001</v>
      </c>
      <c r="J73" s="40">
        <v>1995.6999999999998</v>
      </c>
      <c r="K73" s="31">
        <v>1945</v>
      </c>
      <c r="L73" s="31">
        <v>1876.45</v>
      </c>
      <c r="M73" s="31">
        <v>1.49434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2360.65</v>
      </c>
      <c r="D74" s="40">
        <v>2360.7999999999997</v>
      </c>
      <c r="E74" s="40">
        <v>2334.8499999999995</v>
      </c>
      <c r="F74" s="40">
        <v>2309.0499999999997</v>
      </c>
      <c r="G74" s="40">
        <v>2283.0999999999995</v>
      </c>
      <c r="H74" s="40">
        <v>2386.5999999999995</v>
      </c>
      <c r="I74" s="40">
        <v>2412.5499999999993</v>
      </c>
      <c r="J74" s="40">
        <v>2438.3499999999995</v>
      </c>
      <c r="K74" s="31">
        <v>2386.75</v>
      </c>
      <c r="L74" s="31">
        <v>2335</v>
      </c>
      <c r="M74" s="31">
        <v>5.9370099999999999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166.8</v>
      </c>
      <c r="D75" s="40">
        <v>167.91666666666666</v>
      </c>
      <c r="E75" s="40">
        <v>161.83333333333331</v>
      </c>
      <c r="F75" s="40">
        <v>156.86666666666665</v>
      </c>
      <c r="G75" s="40">
        <v>150.7833333333333</v>
      </c>
      <c r="H75" s="40">
        <v>172.88333333333333</v>
      </c>
      <c r="I75" s="40">
        <v>178.96666666666664</v>
      </c>
      <c r="J75" s="40">
        <v>183.93333333333334</v>
      </c>
      <c r="K75" s="31">
        <v>174</v>
      </c>
      <c r="L75" s="31">
        <v>162.94999999999999</v>
      </c>
      <c r="M75" s="31">
        <v>49.355820000000001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4601.45</v>
      </c>
      <c r="D76" s="40">
        <v>4603.6166666666659</v>
      </c>
      <c r="E76" s="40">
        <v>4569.8333333333321</v>
      </c>
      <c r="F76" s="40">
        <v>4538.2166666666662</v>
      </c>
      <c r="G76" s="40">
        <v>4504.4333333333325</v>
      </c>
      <c r="H76" s="40">
        <v>4635.2333333333318</v>
      </c>
      <c r="I76" s="40">
        <v>4669.0166666666664</v>
      </c>
      <c r="J76" s="40">
        <v>4700.6333333333314</v>
      </c>
      <c r="K76" s="31">
        <v>4637.3999999999996</v>
      </c>
      <c r="L76" s="31">
        <v>4572</v>
      </c>
      <c r="M76" s="31">
        <v>8.3542199999999998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5526.35</v>
      </c>
      <c r="D77" s="40">
        <v>5581.8166666666666</v>
      </c>
      <c r="E77" s="40">
        <v>5444.6333333333332</v>
      </c>
      <c r="F77" s="40">
        <v>5362.916666666667</v>
      </c>
      <c r="G77" s="40">
        <v>5225.7333333333336</v>
      </c>
      <c r="H77" s="40">
        <v>5663.5333333333328</v>
      </c>
      <c r="I77" s="40">
        <v>5800.7166666666653</v>
      </c>
      <c r="J77" s="40">
        <v>5882.4333333333325</v>
      </c>
      <c r="K77" s="31">
        <v>5719</v>
      </c>
      <c r="L77" s="31">
        <v>5500.1</v>
      </c>
      <c r="M77" s="31">
        <v>4.1212799999999996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3525.7</v>
      </c>
      <c r="D78" s="40">
        <v>3495.6833333333329</v>
      </c>
      <c r="E78" s="40">
        <v>3457.0666666666657</v>
      </c>
      <c r="F78" s="40">
        <v>3388.4333333333329</v>
      </c>
      <c r="G78" s="40">
        <v>3349.8166666666657</v>
      </c>
      <c r="H78" s="40">
        <v>3564.3166666666657</v>
      </c>
      <c r="I78" s="40">
        <v>3602.9333333333334</v>
      </c>
      <c r="J78" s="40">
        <v>3671.5666666666657</v>
      </c>
      <c r="K78" s="31">
        <v>3534.3</v>
      </c>
      <c r="L78" s="31">
        <v>3427.05</v>
      </c>
      <c r="M78" s="31">
        <v>1.6466700000000001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4597.3500000000004</v>
      </c>
      <c r="D79" s="40">
        <v>4602.0999999999995</v>
      </c>
      <c r="E79" s="40">
        <v>4565.2499999999991</v>
      </c>
      <c r="F79" s="40">
        <v>4533.1499999999996</v>
      </c>
      <c r="G79" s="40">
        <v>4496.2999999999993</v>
      </c>
      <c r="H79" s="40">
        <v>4634.1999999999989</v>
      </c>
      <c r="I79" s="40">
        <v>4671.0499999999993</v>
      </c>
      <c r="J79" s="40">
        <v>4703.1499999999987</v>
      </c>
      <c r="K79" s="31">
        <v>4638.95</v>
      </c>
      <c r="L79" s="31">
        <v>4570</v>
      </c>
      <c r="M79" s="31">
        <v>2.0132099999999999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2471.15</v>
      </c>
      <c r="D80" s="40">
        <v>2470.6333333333337</v>
      </c>
      <c r="E80" s="40">
        <v>2431.7166666666672</v>
      </c>
      <c r="F80" s="40">
        <v>2392.2833333333333</v>
      </c>
      <c r="G80" s="40">
        <v>2353.3666666666668</v>
      </c>
      <c r="H80" s="40">
        <v>2510.0666666666675</v>
      </c>
      <c r="I80" s="40">
        <v>2548.9833333333345</v>
      </c>
      <c r="J80" s="40">
        <v>2588.4166666666679</v>
      </c>
      <c r="K80" s="31">
        <v>2509.5500000000002</v>
      </c>
      <c r="L80" s="31">
        <v>2431.1999999999998</v>
      </c>
      <c r="M80" s="31">
        <v>6.8039399999999999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529.75</v>
      </c>
      <c r="D81" s="40">
        <v>533.91666666666663</v>
      </c>
      <c r="E81" s="40">
        <v>522.83333333333326</v>
      </c>
      <c r="F81" s="40">
        <v>515.91666666666663</v>
      </c>
      <c r="G81" s="40">
        <v>504.83333333333326</v>
      </c>
      <c r="H81" s="40">
        <v>540.83333333333326</v>
      </c>
      <c r="I81" s="40">
        <v>551.91666666666652</v>
      </c>
      <c r="J81" s="40">
        <v>558.83333333333326</v>
      </c>
      <c r="K81" s="31">
        <v>545</v>
      </c>
      <c r="L81" s="31">
        <v>527</v>
      </c>
      <c r="M81" s="31">
        <v>3.3335400000000002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1696.35</v>
      </c>
      <c r="D82" s="40">
        <v>1686.6000000000001</v>
      </c>
      <c r="E82" s="40">
        <v>1663.2500000000002</v>
      </c>
      <c r="F82" s="40">
        <v>1630.15</v>
      </c>
      <c r="G82" s="40">
        <v>1606.8000000000002</v>
      </c>
      <c r="H82" s="40">
        <v>1719.7000000000003</v>
      </c>
      <c r="I82" s="40">
        <v>1743.0500000000002</v>
      </c>
      <c r="J82" s="40">
        <v>1776.1500000000003</v>
      </c>
      <c r="K82" s="31">
        <v>1709.95</v>
      </c>
      <c r="L82" s="31">
        <v>1653.5</v>
      </c>
      <c r="M82" s="31">
        <v>0.36629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1830.65</v>
      </c>
      <c r="D83" s="40">
        <v>1836.9833333333336</v>
      </c>
      <c r="E83" s="40">
        <v>1819.7666666666671</v>
      </c>
      <c r="F83" s="40">
        <v>1808.8833333333334</v>
      </c>
      <c r="G83" s="40">
        <v>1791.666666666667</v>
      </c>
      <c r="H83" s="40">
        <v>1847.8666666666672</v>
      </c>
      <c r="I83" s="40">
        <v>1865.0833333333335</v>
      </c>
      <c r="J83" s="40">
        <v>1875.9666666666674</v>
      </c>
      <c r="K83" s="31">
        <v>1854.2</v>
      </c>
      <c r="L83" s="31">
        <v>1826.1</v>
      </c>
      <c r="M83" s="31">
        <v>4.9121699999999997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162.94999999999999</v>
      </c>
      <c r="D84" s="40">
        <v>164.01666666666668</v>
      </c>
      <c r="E84" s="40">
        <v>161.38333333333335</v>
      </c>
      <c r="F84" s="40">
        <v>159.81666666666666</v>
      </c>
      <c r="G84" s="40">
        <v>157.18333333333334</v>
      </c>
      <c r="H84" s="40">
        <v>165.58333333333337</v>
      </c>
      <c r="I84" s="40">
        <v>168.2166666666667</v>
      </c>
      <c r="J84" s="40">
        <v>169.78333333333339</v>
      </c>
      <c r="K84" s="31">
        <v>166.65</v>
      </c>
      <c r="L84" s="31">
        <v>162.44999999999999</v>
      </c>
      <c r="M84" s="31">
        <v>18.646090000000001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88.6</v>
      </c>
      <c r="D85" s="40">
        <v>88.899999999999991</v>
      </c>
      <c r="E85" s="40">
        <v>87.699999999999989</v>
      </c>
      <c r="F85" s="40">
        <v>86.8</v>
      </c>
      <c r="G85" s="40">
        <v>85.6</v>
      </c>
      <c r="H85" s="40">
        <v>89.799999999999983</v>
      </c>
      <c r="I85" s="40">
        <v>91</v>
      </c>
      <c r="J85" s="40">
        <v>91.899999999999977</v>
      </c>
      <c r="K85" s="31">
        <v>90.1</v>
      </c>
      <c r="L85" s="31">
        <v>88</v>
      </c>
      <c r="M85" s="31">
        <v>99.368489999999994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290.05</v>
      </c>
      <c r="D86" s="40">
        <v>289.5333333333333</v>
      </c>
      <c r="E86" s="40">
        <v>286.56666666666661</v>
      </c>
      <c r="F86" s="40">
        <v>283.08333333333331</v>
      </c>
      <c r="G86" s="40">
        <v>280.11666666666662</v>
      </c>
      <c r="H86" s="40">
        <v>293.01666666666659</v>
      </c>
      <c r="I86" s="40">
        <v>295.98333333333329</v>
      </c>
      <c r="J86" s="40">
        <v>299.46666666666658</v>
      </c>
      <c r="K86" s="31">
        <v>292.5</v>
      </c>
      <c r="L86" s="31">
        <v>286.05</v>
      </c>
      <c r="M86" s="31">
        <v>24.827459999999999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129.55000000000001</v>
      </c>
      <c r="D87" s="40">
        <v>130.38333333333333</v>
      </c>
      <c r="E87" s="40">
        <v>127.91666666666666</v>
      </c>
      <c r="F87" s="40">
        <v>126.28333333333333</v>
      </c>
      <c r="G87" s="40">
        <v>123.81666666666666</v>
      </c>
      <c r="H87" s="40">
        <v>132.01666666666665</v>
      </c>
      <c r="I87" s="40">
        <v>134.48333333333335</v>
      </c>
      <c r="J87" s="40">
        <v>136.11666666666665</v>
      </c>
      <c r="K87" s="31">
        <v>132.85</v>
      </c>
      <c r="L87" s="31">
        <v>128.75</v>
      </c>
      <c r="M87" s="31">
        <v>136.01623000000001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42.7</v>
      </c>
      <c r="D88" s="40">
        <v>42.550000000000004</v>
      </c>
      <c r="E88" s="40">
        <v>42.150000000000006</v>
      </c>
      <c r="F88" s="40">
        <v>41.6</v>
      </c>
      <c r="G88" s="40">
        <v>41.2</v>
      </c>
      <c r="H88" s="40">
        <v>43.100000000000009</v>
      </c>
      <c r="I88" s="40">
        <v>43.5</v>
      </c>
      <c r="J88" s="40">
        <v>44.050000000000011</v>
      </c>
      <c r="K88" s="31">
        <v>42.95</v>
      </c>
      <c r="L88" s="31">
        <v>42</v>
      </c>
      <c r="M88" s="31">
        <v>86.016970000000001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3626</v>
      </c>
      <c r="D89" s="40">
        <v>3618.3333333333335</v>
      </c>
      <c r="E89" s="40">
        <v>3499.666666666667</v>
      </c>
      <c r="F89" s="40">
        <v>3373.3333333333335</v>
      </c>
      <c r="G89" s="40">
        <v>3254.666666666667</v>
      </c>
      <c r="H89" s="40">
        <v>3744.666666666667</v>
      </c>
      <c r="I89" s="40">
        <v>3863.3333333333339</v>
      </c>
      <c r="J89" s="40">
        <v>3989.666666666667</v>
      </c>
      <c r="K89" s="31">
        <v>3737</v>
      </c>
      <c r="L89" s="31">
        <v>3492</v>
      </c>
      <c r="M89" s="31">
        <v>1.4549799999999999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498.05</v>
      </c>
      <c r="D90" s="40">
        <v>498.90000000000003</v>
      </c>
      <c r="E90" s="40">
        <v>490.25000000000006</v>
      </c>
      <c r="F90" s="40">
        <v>482.45000000000005</v>
      </c>
      <c r="G90" s="40">
        <v>473.80000000000007</v>
      </c>
      <c r="H90" s="40">
        <v>506.70000000000005</v>
      </c>
      <c r="I90" s="40">
        <v>515.35</v>
      </c>
      <c r="J90" s="40">
        <v>523.15000000000009</v>
      </c>
      <c r="K90" s="31">
        <v>507.55</v>
      </c>
      <c r="L90" s="31">
        <v>491.1</v>
      </c>
      <c r="M90" s="31">
        <v>14.28722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912.5</v>
      </c>
      <c r="D91" s="40">
        <v>917.01666666666677</v>
      </c>
      <c r="E91" s="40">
        <v>904.83333333333348</v>
      </c>
      <c r="F91" s="40">
        <v>897.16666666666674</v>
      </c>
      <c r="G91" s="40">
        <v>884.98333333333346</v>
      </c>
      <c r="H91" s="40">
        <v>924.68333333333351</v>
      </c>
      <c r="I91" s="40">
        <v>936.86666666666667</v>
      </c>
      <c r="J91" s="40">
        <v>944.53333333333353</v>
      </c>
      <c r="K91" s="31">
        <v>929.2</v>
      </c>
      <c r="L91" s="31">
        <v>909.35</v>
      </c>
      <c r="M91" s="31">
        <v>6.0481100000000003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604.6</v>
      </c>
      <c r="D92" s="40">
        <v>599.29999999999995</v>
      </c>
      <c r="E92" s="40">
        <v>586.59999999999991</v>
      </c>
      <c r="F92" s="40">
        <v>568.59999999999991</v>
      </c>
      <c r="G92" s="40">
        <v>555.89999999999986</v>
      </c>
      <c r="H92" s="40">
        <v>617.29999999999995</v>
      </c>
      <c r="I92" s="40">
        <v>630</v>
      </c>
      <c r="J92" s="40">
        <v>648</v>
      </c>
      <c r="K92" s="31">
        <v>612</v>
      </c>
      <c r="L92" s="31">
        <v>581.29999999999995</v>
      </c>
      <c r="M92" s="31">
        <v>6.3202299999999996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1998.6</v>
      </c>
      <c r="D93" s="40">
        <v>2009.45</v>
      </c>
      <c r="E93" s="40">
        <v>1974.15</v>
      </c>
      <c r="F93" s="40">
        <v>1949.7</v>
      </c>
      <c r="G93" s="40">
        <v>1914.4</v>
      </c>
      <c r="H93" s="40">
        <v>2033.9</v>
      </c>
      <c r="I93" s="40">
        <v>2069.1999999999998</v>
      </c>
      <c r="J93" s="40">
        <v>2093.65</v>
      </c>
      <c r="K93" s="31">
        <v>2044.75</v>
      </c>
      <c r="L93" s="31">
        <v>1985</v>
      </c>
      <c r="M93" s="31">
        <v>5.6845100000000004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1717.3</v>
      </c>
      <c r="D94" s="40">
        <v>1719.6833333333332</v>
      </c>
      <c r="E94" s="40">
        <v>1699.5166666666664</v>
      </c>
      <c r="F94" s="40">
        <v>1681.7333333333333</v>
      </c>
      <c r="G94" s="40">
        <v>1661.5666666666666</v>
      </c>
      <c r="H94" s="40">
        <v>1737.4666666666662</v>
      </c>
      <c r="I94" s="40">
        <v>1757.6333333333328</v>
      </c>
      <c r="J94" s="40">
        <v>1775.4166666666661</v>
      </c>
      <c r="K94" s="31">
        <v>1739.85</v>
      </c>
      <c r="L94" s="31">
        <v>1701.9</v>
      </c>
      <c r="M94" s="31">
        <v>8.8335799999999995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637.4</v>
      </c>
      <c r="D95" s="40">
        <v>640.2166666666667</v>
      </c>
      <c r="E95" s="40">
        <v>625.18333333333339</v>
      </c>
      <c r="F95" s="40">
        <v>612.9666666666667</v>
      </c>
      <c r="G95" s="40">
        <v>597.93333333333339</v>
      </c>
      <c r="H95" s="40">
        <v>652.43333333333339</v>
      </c>
      <c r="I95" s="40">
        <v>667.4666666666667</v>
      </c>
      <c r="J95" s="40">
        <v>679.68333333333339</v>
      </c>
      <c r="K95" s="31">
        <v>655.25</v>
      </c>
      <c r="L95" s="31">
        <v>628</v>
      </c>
      <c r="M95" s="31">
        <v>9.86477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305.35000000000002</v>
      </c>
      <c r="D96" s="40">
        <v>306.51666666666671</v>
      </c>
      <c r="E96" s="40">
        <v>302.18333333333339</v>
      </c>
      <c r="F96" s="40">
        <v>299.01666666666671</v>
      </c>
      <c r="G96" s="40">
        <v>294.68333333333339</v>
      </c>
      <c r="H96" s="40">
        <v>309.68333333333339</v>
      </c>
      <c r="I96" s="40">
        <v>314.01666666666677</v>
      </c>
      <c r="J96" s="40">
        <v>317.18333333333339</v>
      </c>
      <c r="K96" s="31">
        <v>310.85000000000002</v>
      </c>
      <c r="L96" s="31">
        <v>303.35000000000002</v>
      </c>
      <c r="M96" s="31">
        <v>16.666070000000001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1159.75</v>
      </c>
      <c r="D97" s="40">
        <v>1159.0666666666666</v>
      </c>
      <c r="E97" s="40">
        <v>1150.2333333333331</v>
      </c>
      <c r="F97" s="40">
        <v>1140.7166666666665</v>
      </c>
      <c r="G97" s="40">
        <v>1131.883333333333</v>
      </c>
      <c r="H97" s="40">
        <v>1168.5833333333333</v>
      </c>
      <c r="I97" s="40">
        <v>1177.4166666666667</v>
      </c>
      <c r="J97" s="40">
        <v>1186.9333333333334</v>
      </c>
      <c r="K97" s="31">
        <v>1167.9000000000001</v>
      </c>
      <c r="L97" s="31">
        <v>1149.55</v>
      </c>
      <c r="M97" s="31">
        <v>21.2181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2437.75</v>
      </c>
      <c r="D98" s="40">
        <v>2444.5833333333335</v>
      </c>
      <c r="E98" s="40">
        <v>2404.166666666667</v>
      </c>
      <c r="F98" s="40">
        <v>2370.5833333333335</v>
      </c>
      <c r="G98" s="40">
        <v>2330.166666666667</v>
      </c>
      <c r="H98" s="40">
        <v>2478.166666666667</v>
      </c>
      <c r="I98" s="40">
        <v>2518.5833333333339</v>
      </c>
      <c r="J98" s="40">
        <v>2552.166666666667</v>
      </c>
      <c r="K98" s="31">
        <v>2485</v>
      </c>
      <c r="L98" s="31">
        <v>2411</v>
      </c>
      <c r="M98" s="31">
        <v>2.7677499999999999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1500.1</v>
      </c>
      <c r="D99" s="40">
        <v>1503.7</v>
      </c>
      <c r="E99" s="40">
        <v>1490.4</v>
      </c>
      <c r="F99" s="40">
        <v>1480.7</v>
      </c>
      <c r="G99" s="40">
        <v>1467.4</v>
      </c>
      <c r="H99" s="40">
        <v>1513.4</v>
      </c>
      <c r="I99" s="40">
        <v>1526.6999999999998</v>
      </c>
      <c r="J99" s="40">
        <v>1536.4</v>
      </c>
      <c r="K99" s="31">
        <v>1517</v>
      </c>
      <c r="L99" s="31">
        <v>1494</v>
      </c>
      <c r="M99" s="31">
        <v>66.052160000000001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669.5</v>
      </c>
      <c r="D100" s="40">
        <v>671.63333333333333</v>
      </c>
      <c r="E100" s="40">
        <v>665.81666666666661</v>
      </c>
      <c r="F100" s="40">
        <v>662.13333333333333</v>
      </c>
      <c r="G100" s="40">
        <v>656.31666666666661</v>
      </c>
      <c r="H100" s="40">
        <v>675.31666666666661</v>
      </c>
      <c r="I100" s="40">
        <v>681.13333333333344</v>
      </c>
      <c r="J100" s="40">
        <v>684.81666666666661</v>
      </c>
      <c r="K100" s="31">
        <v>677.45</v>
      </c>
      <c r="L100" s="31">
        <v>667.95</v>
      </c>
      <c r="M100" s="31">
        <v>14.04782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1361</v>
      </c>
      <c r="D101" s="40">
        <v>1360.6</v>
      </c>
      <c r="E101" s="40">
        <v>1350.7499999999998</v>
      </c>
      <c r="F101" s="40">
        <v>1340.4999999999998</v>
      </c>
      <c r="G101" s="40">
        <v>1330.6499999999996</v>
      </c>
      <c r="H101" s="40">
        <v>1370.85</v>
      </c>
      <c r="I101" s="40">
        <v>1380.7000000000003</v>
      </c>
      <c r="J101" s="40">
        <v>1390.95</v>
      </c>
      <c r="K101" s="31">
        <v>1370.45</v>
      </c>
      <c r="L101" s="31">
        <v>1350.35</v>
      </c>
      <c r="M101" s="31">
        <v>8.2209400000000006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2471.1</v>
      </c>
      <c r="D102" s="40">
        <v>2485.1333333333337</v>
      </c>
      <c r="E102" s="40">
        <v>2445.2666666666673</v>
      </c>
      <c r="F102" s="40">
        <v>2419.4333333333338</v>
      </c>
      <c r="G102" s="40">
        <v>2379.5666666666675</v>
      </c>
      <c r="H102" s="40">
        <v>2510.9666666666672</v>
      </c>
      <c r="I102" s="40">
        <v>2550.833333333333</v>
      </c>
      <c r="J102" s="40">
        <v>2576.666666666667</v>
      </c>
      <c r="K102" s="31">
        <v>2525</v>
      </c>
      <c r="L102" s="31">
        <v>2459.3000000000002</v>
      </c>
      <c r="M102" s="31">
        <v>4.9600299999999997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450.5</v>
      </c>
      <c r="D103" s="40">
        <v>454.34999999999997</v>
      </c>
      <c r="E103" s="40">
        <v>444.69999999999993</v>
      </c>
      <c r="F103" s="40">
        <v>438.9</v>
      </c>
      <c r="G103" s="40">
        <v>429.24999999999994</v>
      </c>
      <c r="H103" s="40">
        <v>460.14999999999992</v>
      </c>
      <c r="I103" s="40">
        <v>469.7999999999999</v>
      </c>
      <c r="J103" s="40">
        <v>475.59999999999991</v>
      </c>
      <c r="K103" s="31">
        <v>464</v>
      </c>
      <c r="L103" s="31">
        <v>448.55</v>
      </c>
      <c r="M103" s="31">
        <v>88.794169999999994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1280.9000000000001</v>
      </c>
      <c r="D104" s="40">
        <v>1286.3</v>
      </c>
      <c r="E104" s="40">
        <v>1269.5999999999999</v>
      </c>
      <c r="F104" s="40">
        <v>1258.3</v>
      </c>
      <c r="G104" s="40">
        <v>1241.5999999999999</v>
      </c>
      <c r="H104" s="40">
        <v>1297.5999999999999</v>
      </c>
      <c r="I104" s="40">
        <v>1314.3000000000002</v>
      </c>
      <c r="J104" s="40">
        <v>1325.6</v>
      </c>
      <c r="K104" s="31">
        <v>1303</v>
      </c>
      <c r="L104" s="31">
        <v>1275</v>
      </c>
      <c r="M104" s="31">
        <v>5.6327600000000002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123.95</v>
      </c>
      <c r="D105" s="40">
        <v>125.15000000000002</v>
      </c>
      <c r="E105" s="40">
        <v>121.95000000000005</v>
      </c>
      <c r="F105" s="40">
        <v>119.95000000000003</v>
      </c>
      <c r="G105" s="40">
        <v>116.75000000000006</v>
      </c>
      <c r="H105" s="40">
        <v>127.15000000000003</v>
      </c>
      <c r="I105" s="40">
        <v>130.35</v>
      </c>
      <c r="J105" s="40">
        <v>132.35000000000002</v>
      </c>
      <c r="K105" s="31">
        <v>128.35</v>
      </c>
      <c r="L105" s="31">
        <v>123.15</v>
      </c>
      <c r="M105" s="31">
        <v>27.055630000000001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297.8</v>
      </c>
      <c r="D106" s="40">
        <v>299.51666666666665</v>
      </c>
      <c r="E106" s="40">
        <v>295.0333333333333</v>
      </c>
      <c r="F106" s="40">
        <v>292.26666666666665</v>
      </c>
      <c r="G106" s="40">
        <v>287.7833333333333</v>
      </c>
      <c r="H106" s="40">
        <v>302.2833333333333</v>
      </c>
      <c r="I106" s="40">
        <v>306.76666666666665</v>
      </c>
      <c r="J106" s="40">
        <v>309.5333333333333</v>
      </c>
      <c r="K106" s="31">
        <v>304</v>
      </c>
      <c r="L106" s="31">
        <v>296.75</v>
      </c>
      <c r="M106" s="31">
        <v>18.51934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2309.5</v>
      </c>
      <c r="D107" s="40">
        <v>2312.9166666666665</v>
      </c>
      <c r="E107" s="40">
        <v>2300.5333333333328</v>
      </c>
      <c r="F107" s="40">
        <v>2291.5666666666662</v>
      </c>
      <c r="G107" s="40">
        <v>2279.1833333333325</v>
      </c>
      <c r="H107" s="40">
        <v>2321.8833333333332</v>
      </c>
      <c r="I107" s="40">
        <v>2334.2666666666673</v>
      </c>
      <c r="J107" s="40">
        <v>2343.2333333333336</v>
      </c>
      <c r="K107" s="31">
        <v>2325.3000000000002</v>
      </c>
      <c r="L107" s="31">
        <v>2303.9499999999998</v>
      </c>
      <c r="M107" s="31">
        <v>9.2649299999999997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323.8</v>
      </c>
      <c r="D108" s="40">
        <v>327.26666666666665</v>
      </c>
      <c r="E108" s="40">
        <v>319.5333333333333</v>
      </c>
      <c r="F108" s="40">
        <v>315.26666666666665</v>
      </c>
      <c r="G108" s="40">
        <v>307.5333333333333</v>
      </c>
      <c r="H108" s="40">
        <v>331.5333333333333</v>
      </c>
      <c r="I108" s="40">
        <v>339.26666666666665</v>
      </c>
      <c r="J108" s="40">
        <v>343.5333333333333</v>
      </c>
      <c r="K108" s="31">
        <v>335</v>
      </c>
      <c r="L108" s="31">
        <v>323</v>
      </c>
      <c r="M108" s="31">
        <v>11.806279999999999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2699.6</v>
      </c>
      <c r="D109" s="40">
        <v>2714.2166666666667</v>
      </c>
      <c r="E109" s="40">
        <v>2673.1833333333334</v>
      </c>
      <c r="F109" s="40">
        <v>2646.7666666666669</v>
      </c>
      <c r="G109" s="40">
        <v>2605.7333333333336</v>
      </c>
      <c r="H109" s="40">
        <v>2740.6333333333332</v>
      </c>
      <c r="I109" s="40">
        <v>2781.666666666667</v>
      </c>
      <c r="J109" s="40">
        <v>2808.083333333333</v>
      </c>
      <c r="K109" s="31">
        <v>2755.25</v>
      </c>
      <c r="L109" s="31">
        <v>2687.8</v>
      </c>
      <c r="M109" s="31">
        <v>31.497769999999999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741.15</v>
      </c>
      <c r="D110" s="40">
        <v>746</v>
      </c>
      <c r="E110" s="40">
        <v>734.1</v>
      </c>
      <c r="F110" s="40">
        <v>727.05000000000007</v>
      </c>
      <c r="G110" s="40">
        <v>715.15000000000009</v>
      </c>
      <c r="H110" s="40">
        <v>753.05</v>
      </c>
      <c r="I110" s="40">
        <v>764.95</v>
      </c>
      <c r="J110" s="40">
        <v>771.99999999999989</v>
      </c>
      <c r="K110" s="31">
        <v>757.9</v>
      </c>
      <c r="L110" s="31">
        <v>738.95</v>
      </c>
      <c r="M110" s="31">
        <v>141.23214999999999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1408.45</v>
      </c>
      <c r="D111" s="40">
        <v>1402.3666666666668</v>
      </c>
      <c r="E111" s="40">
        <v>1386.3833333333337</v>
      </c>
      <c r="F111" s="40">
        <v>1364.3166666666668</v>
      </c>
      <c r="G111" s="40">
        <v>1348.3333333333337</v>
      </c>
      <c r="H111" s="40">
        <v>1424.4333333333336</v>
      </c>
      <c r="I111" s="40">
        <v>1440.4166666666667</v>
      </c>
      <c r="J111" s="40">
        <v>1462.4833333333336</v>
      </c>
      <c r="K111" s="31">
        <v>1418.35</v>
      </c>
      <c r="L111" s="31">
        <v>1380.3</v>
      </c>
      <c r="M111" s="31">
        <v>6.5819999999999999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578.04999999999995</v>
      </c>
      <c r="D112" s="40">
        <v>576</v>
      </c>
      <c r="E112" s="40">
        <v>571.04999999999995</v>
      </c>
      <c r="F112" s="40">
        <v>564.04999999999995</v>
      </c>
      <c r="G112" s="40">
        <v>559.09999999999991</v>
      </c>
      <c r="H112" s="40">
        <v>583</v>
      </c>
      <c r="I112" s="40">
        <v>587.95000000000005</v>
      </c>
      <c r="J112" s="40">
        <v>594.95000000000005</v>
      </c>
      <c r="K112" s="31">
        <v>580.95000000000005</v>
      </c>
      <c r="L112" s="31">
        <v>569</v>
      </c>
      <c r="M112" s="31">
        <v>15.32681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782.55</v>
      </c>
      <c r="D113" s="40">
        <v>783.4</v>
      </c>
      <c r="E113" s="40">
        <v>774.15</v>
      </c>
      <c r="F113" s="40">
        <v>765.75</v>
      </c>
      <c r="G113" s="40">
        <v>756.5</v>
      </c>
      <c r="H113" s="40">
        <v>791.8</v>
      </c>
      <c r="I113" s="40">
        <v>801.05</v>
      </c>
      <c r="J113" s="40">
        <v>809.44999999999993</v>
      </c>
      <c r="K113" s="31">
        <v>792.65</v>
      </c>
      <c r="L113" s="31">
        <v>775</v>
      </c>
      <c r="M113" s="31">
        <v>3.5745100000000001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49.7</v>
      </c>
      <c r="D114" s="40">
        <v>49.966666666666669</v>
      </c>
      <c r="E114" s="40">
        <v>49.083333333333336</v>
      </c>
      <c r="F114" s="40">
        <v>48.466666666666669</v>
      </c>
      <c r="G114" s="40">
        <v>47.583333333333336</v>
      </c>
      <c r="H114" s="40">
        <v>50.583333333333336</v>
      </c>
      <c r="I114" s="40">
        <v>51.466666666666661</v>
      </c>
      <c r="J114" s="40">
        <v>52.083333333333336</v>
      </c>
      <c r="K114" s="31">
        <v>50.85</v>
      </c>
      <c r="L114" s="31">
        <v>49.35</v>
      </c>
      <c r="M114" s="31">
        <v>136.82974999999999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222.9</v>
      </c>
      <c r="D115" s="40">
        <v>223.28333333333333</v>
      </c>
      <c r="E115" s="40">
        <v>220.41666666666666</v>
      </c>
      <c r="F115" s="40">
        <v>217.93333333333334</v>
      </c>
      <c r="G115" s="40">
        <v>215.06666666666666</v>
      </c>
      <c r="H115" s="40">
        <v>225.76666666666665</v>
      </c>
      <c r="I115" s="40">
        <v>228.63333333333333</v>
      </c>
      <c r="J115" s="40">
        <v>231.11666666666665</v>
      </c>
      <c r="K115" s="31">
        <v>226.15</v>
      </c>
      <c r="L115" s="31">
        <v>220.8</v>
      </c>
      <c r="M115" s="31">
        <v>241.99205000000001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7130.45</v>
      </c>
      <c r="D116" s="40">
        <v>7150.8166666666666</v>
      </c>
      <c r="E116" s="40">
        <v>7081.6333333333332</v>
      </c>
      <c r="F116" s="40">
        <v>7032.8166666666666</v>
      </c>
      <c r="G116" s="40">
        <v>6963.6333333333332</v>
      </c>
      <c r="H116" s="40">
        <v>7199.6333333333332</v>
      </c>
      <c r="I116" s="40">
        <v>7268.8166666666657</v>
      </c>
      <c r="J116" s="40">
        <v>7317.6333333333332</v>
      </c>
      <c r="K116" s="31">
        <v>7220</v>
      </c>
      <c r="L116" s="31">
        <v>7102</v>
      </c>
      <c r="M116" s="31">
        <v>0.31120999999999999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149.30000000000001</v>
      </c>
      <c r="D117" s="40">
        <v>150.69999999999999</v>
      </c>
      <c r="E117" s="40">
        <v>146.79999999999998</v>
      </c>
      <c r="F117" s="40">
        <v>144.29999999999998</v>
      </c>
      <c r="G117" s="40">
        <v>140.39999999999998</v>
      </c>
      <c r="H117" s="40">
        <v>153.19999999999999</v>
      </c>
      <c r="I117" s="40">
        <v>157.09999999999997</v>
      </c>
      <c r="J117" s="40">
        <v>159.6</v>
      </c>
      <c r="K117" s="31">
        <v>154.6</v>
      </c>
      <c r="L117" s="31">
        <v>148.19999999999999</v>
      </c>
      <c r="M117" s="31">
        <v>21.546569999999999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195.05</v>
      </c>
      <c r="D118" s="40">
        <v>197.53333333333333</v>
      </c>
      <c r="E118" s="40">
        <v>192.06666666666666</v>
      </c>
      <c r="F118" s="40">
        <v>189.08333333333334</v>
      </c>
      <c r="G118" s="40">
        <v>183.61666666666667</v>
      </c>
      <c r="H118" s="40">
        <v>200.51666666666665</v>
      </c>
      <c r="I118" s="40">
        <v>205.98333333333329</v>
      </c>
      <c r="J118" s="40">
        <v>208.96666666666664</v>
      </c>
      <c r="K118" s="31">
        <v>203</v>
      </c>
      <c r="L118" s="31">
        <v>194.55</v>
      </c>
      <c r="M118" s="31">
        <v>42.44556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115.75</v>
      </c>
      <c r="D119" s="40">
        <v>116.11666666666667</v>
      </c>
      <c r="E119" s="40">
        <v>115.08333333333334</v>
      </c>
      <c r="F119" s="40">
        <v>114.41666666666667</v>
      </c>
      <c r="G119" s="40">
        <v>113.38333333333334</v>
      </c>
      <c r="H119" s="40">
        <v>116.78333333333335</v>
      </c>
      <c r="I119" s="40">
        <v>117.81666666666668</v>
      </c>
      <c r="J119" s="40">
        <v>118.48333333333335</v>
      </c>
      <c r="K119" s="31">
        <v>117.15</v>
      </c>
      <c r="L119" s="31">
        <v>115.45</v>
      </c>
      <c r="M119" s="31">
        <v>106.33707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852.15</v>
      </c>
      <c r="D120" s="40">
        <v>851.43333333333328</v>
      </c>
      <c r="E120" s="40">
        <v>842.06666666666661</v>
      </c>
      <c r="F120" s="40">
        <v>831.98333333333335</v>
      </c>
      <c r="G120" s="40">
        <v>822.61666666666667</v>
      </c>
      <c r="H120" s="40">
        <v>861.51666666666654</v>
      </c>
      <c r="I120" s="40">
        <v>870.8833333333331</v>
      </c>
      <c r="J120" s="40">
        <v>880.96666666666647</v>
      </c>
      <c r="K120" s="31">
        <v>860.8</v>
      </c>
      <c r="L120" s="31">
        <v>841.35</v>
      </c>
      <c r="M120" s="31">
        <v>29.184740000000001</v>
      </c>
      <c r="N120" s="1"/>
      <c r="O120" s="1"/>
    </row>
    <row r="121" spans="1:15" ht="12.75" customHeight="1">
      <c r="A121" s="56">
        <v>112</v>
      </c>
      <c r="B121" s="31" t="s">
        <v>843</v>
      </c>
      <c r="C121" s="31">
        <v>23.05</v>
      </c>
      <c r="D121" s="40">
        <v>23.099999999999998</v>
      </c>
      <c r="E121" s="40">
        <v>22.749999999999996</v>
      </c>
      <c r="F121" s="40">
        <v>22.45</v>
      </c>
      <c r="G121" s="40">
        <v>22.099999999999998</v>
      </c>
      <c r="H121" s="40">
        <v>23.399999999999995</v>
      </c>
      <c r="I121" s="40">
        <v>23.749999999999996</v>
      </c>
      <c r="J121" s="40">
        <v>24.049999999999994</v>
      </c>
      <c r="K121" s="31">
        <v>23.45</v>
      </c>
      <c r="L121" s="31">
        <v>22.8</v>
      </c>
      <c r="M121" s="31">
        <v>91.573040000000006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497.5</v>
      </c>
      <c r="D122" s="40">
        <v>495.90000000000003</v>
      </c>
      <c r="E122" s="40">
        <v>492.30000000000007</v>
      </c>
      <c r="F122" s="40">
        <v>487.1</v>
      </c>
      <c r="G122" s="40">
        <v>483.50000000000006</v>
      </c>
      <c r="H122" s="40">
        <v>501.10000000000008</v>
      </c>
      <c r="I122" s="40">
        <v>504.7000000000001</v>
      </c>
      <c r="J122" s="40">
        <v>509.90000000000009</v>
      </c>
      <c r="K122" s="31">
        <v>499.5</v>
      </c>
      <c r="L122" s="31">
        <v>490.7</v>
      </c>
      <c r="M122" s="31">
        <v>18.010770000000001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264.95</v>
      </c>
      <c r="D123" s="40">
        <v>265.93333333333334</v>
      </c>
      <c r="E123" s="40">
        <v>262.51666666666665</v>
      </c>
      <c r="F123" s="40">
        <v>260.08333333333331</v>
      </c>
      <c r="G123" s="40">
        <v>256.66666666666663</v>
      </c>
      <c r="H123" s="40">
        <v>268.36666666666667</v>
      </c>
      <c r="I123" s="40">
        <v>271.7833333333333</v>
      </c>
      <c r="J123" s="40">
        <v>274.2166666666667</v>
      </c>
      <c r="K123" s="31">
        <v>269.35000000000002</v>
      </c>
      <c r="L123" s="31">
        <v>263.5</v>
      </c>
      <c r="M123" s="31">
        <v>29.401109999999999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928.3</v>
      </c>
      <c r="D124" s="40">
        <v>932.93333333333339</v>
      </c>
      <c r="E124" s="40">
        <v>916.51666666666677</v>
      </c>
      <c r="F124" s="40">
        <v>904.73333333333335</v>
      </c>
      <c r="G124" s="40">
        <v>888.31666666666672</v>
      </c>
      <c r="H124" s="40">
        <v>944.71666666666681</v>
      </c>
      <c r="I124" s="40">
        <v>961.13333333333333</v>
      </c>
      <c r="J124" s="40">
        <v>972.91666666666686</v>
      </c>
      <c r="K124" s="31">
        <v>949.35</v>
      </c>
      <c r="L124" s="31">
        <v>921.15</v>
      </c>
      <c r="M124" s="31">
        <v>24.57432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5512.15</v>
      </c>
      <c r="D125" s="40">
        <v>5497.4000000000005</v>
      </c>
      <c r="E125" s="40">
        <v>5449.8000000000011</v>
      </c>
      <c r="F125" s="40">
        <v>5387.4500000000007</v>
      </c>
      <c r="G125" s="40">
        <v>5339.8500000000013</v>
      </c>
      <c r="H125" s="40">
        <v>5559.7500000000009</v>
      </c>
      <c r="I125" s="40">
        <v>5607.3500000000013</v>
      </c>
      <c r="J125" s="40">
        <v>5669.7000000000007</v>
      </c>
      <c r="K125" s="31">
        <v>5545</v>
      </c>
      <c r="L125" s="31">
        <v>5435.05</v>
      </c>
      <c r="M125" s="31">
        <v>3.0589400000000002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1771.6</v>
      </c>
      <c r="D126" s="40">
        <v>1769.0666666666666</v>
      </c>
      <c r="E126" s="40">
        <v>1760.5333333333333</v>
      </c>
      <c r="F126" s="40">
        <v>1749.4666666666667</v>
      </c>
      <c r="G126" s="40">
        <v>1740.9333333333334</v>
      </c>
      <c r="H126" s="40">
        <v>1780.1333333333332</v>
      </c>
      <c r="I126" s="40">
        <v>1788.6666666666665</v>
      </c>
      <c r="J126" s="40">
        <v>1799.7333333333331</v>
      </c>
      <c r="K126" s="31">
        <v>1777.6</v>
      </c>
      <c r="L126" s="31">
        <v>1758</v>
      </c>
      <c r="M126" s="31">
        <v>44.810310000000001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1965.6</v>
      </c>
      <c r="D127" s="40">
        <v>1969.5</v>
      </c>
      <c r="E127" s="40">
        <v>1944.65</v>
      </c>
      <c r="F127" s="40">
        <v>1923.7</v>
      </c>
      <c r="G127" s="40">
        <v>1898.8500000000001</v>
      </c>
      <c r="H127" s="40">
        <v>1990.45</v>
      </c>
      <c r="I127" s="40">
        <v>2015.3</v>
      </c>
      <c r="J127" s="40">
        <v>2036.25</v>
      </c>
      <c r="K127" s="31">
        <v>1994.35</v>
      </c>
      <c r="L127" s="31">
        <v>1948.55</v>
      </c>
      <c r="M127" s="31">
        <v>4.84056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1974.85</v>
      </c>
      <c r="D128" s="40">
        <v>1990.9833333333333</v>
      </c>
      <c r="E128" s="40">
        <v>1954.0666666666666</v>
      </c>
      <c r="F128" s="40">
        <v>1933.2833333333333</v>
      </c>
      <c r="G128" s="40">
        <v>1896.3666666666666</v>
      </c>
      <c r="H128" s="40">
        <v>2011.7666666666667</v>
      </c>
      <c r="I128" s="40">
        <v>2048.6833333333334</v>
      </c>
      <c r="J128" s="40">
        <v>2069.4666666666667</v>
      </c>
      <c r="K128" s="31">
        <v>2027.9</v>
      </c>
      <c r="L128" s="31">
        <v>1970.2</v>
      </c>
      <c r="M128" s="31">
        <v>4.7254100000000001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294.64999999999998</v>
      </c>
      <c r="D129" s="40">
        <v>291.58333333333331</v>
      </c>
      <c r="E129" s="40">
        <v>283.16666666666663</v>
      </c>
      <c r="F129" s="40">
        <v>271.68333333333334</v>
      </c>
      <c r="G129" s="40">
        <v>263.26666666666665</v>
      </c>
      <c r="H129" s="40">
        <v>303.06666666666661</v>
      </c>
      <c r="I129" s="40">
        <v>311.48333333333323</v>
      </c>
      <c r="J129" s="40">
        <v>322.96666666666658</v>
      </c>
      <c r="K129" s="31">
        <v>300</v>
      </c>
      <c r="L129" s="31">
        <v>280.10000000000002</v>
      </c>
      <c r="M129" s="31">
        <v>4.4630400000000003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662.15</v>
      </c>
      <c r="D130" s="40">
        <v>660.61666666666667</v>
      </c>
      <c r="E130" s="40">
        <v>655.0333333333333</v>
      </c>
      <c r="F130" s="40">
        <v>647.91666666666663</v>
      </c>
      <c r="G130" s="40">
        <v>642.33333333333326</v>
      </c>
      <c r="H130" s="40">
        <v>667.73333333333335</v>
      </c>
      <c r="I130" s="40">
        <v>673.31666666666661</v>
      </c>
      <c r="J130" s="40">
        <v>680.43333333333339</v>
      </c>
      <c r="K130" s="31">
        <v>666.2</v>
      </c>
      <c r="L130" s="31">
        <v>653.5</v>
      </c>
      <c r="M130" s="31">
        <v>24.745950000000001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395</v>
      </c>
      <c r="D131" s="40">
        <v>396.35000000000008</v>
      </c>
      <c r="E131" s="40">
        <v>390.75000000000017</v>
      </c>
      <c r="F131" s="40">
        <v>386.50000000000011</v>
      </c>
      <c r="G131" s="40">
        <v>380.9000000000002</v>
      </c>
      <c r="H131" s="40">
        <v>400.60000000000014</v>
      </c>
      <c r="I131" s="40">
        <v>406.20000000000005</v>
      </c>
      <c r="J131" s="40">
        <v>410.4500000000001</v>
      </c>
      <c r="K131" s="31">
        <v>401.95</v>
      </c>
      <c r="L131" s="31">
        <v>392.1</v>
      </c>
      <c r="M131" s="31">
        <v>47.302869999999999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3673.2</v>
      </c>
      <c r="D132" s="40">
        <v>3683.6833333333329</v>
      </c>
      <c r="E132" s="40">
        <v>3638.3666666666659</v>
      </c>
      <c r="F132" s="40">
        <v>3603.5333333333328</v>
      </c>
      <c r="G132" s="40">
        <v>3558.2166666666658</v>
      </c>
      <c r="H132" s="40">
        <v>3718.516666666666</v>
      </c>
      <c r="I132" s="40">
        <v>3763.8333333333326</v>
      </c>
      <c r="J132" s="40">
        <v>3798.6666666666661</v>
      </c>
      <c r="K132" s="31">
        <v>3729</v>
      </c>
      <c r="L132" s="31">
        <v>3648.85</v>
      </c>
      <c r="M132" s="31">
        <v>2.1771500000000001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1860.75</v>
      </c>
      <c r="D133" s="40">
        <v>1867.5333333333335</v>
      </c>
      <c r="E133" s="40">
        <v>1844.116666666667</v>
      </c>
      <c r="F133" s="40">
        <v>1827.4833333333336</v>
      </c>
      <c r="G133" s="40">
        <v>1804.0666666666671</v>
      </c>
      <c r="H133" s="40">
        <v>1884.166666666667</v>
      </c>
      <c r="I133" s="40">
        <v>1907.5833333333335</v>
      </c>
      <c r="J133" s="40">
        <v>1924.2166666666669</v>
      </c>
      <c r="K133" s="31">
        <v>1890.95</v>
      </c>
      <c r="L133" s="31">
        <v>1850.9</v>
      </c>
      <c r="M133" s="31">
        <v>30.544619999999998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</v>
      </c>
      <c r="D134" s="40">
        <v>80.266666666666666</v>
      </c>
      <c r="E134" s="40">
        <v>79.233333333333334</v>
      </c>
      <c r="F134" s="40">
        <v>78.466666666666669</v>
      </c>
      <c r="G134" s="40">
        <v>77.433333333333337</v>
      </c>
      <c r="H134" s="40">
        <v>81.033333333333331</v>
      </c>
      <c r="I134" s="40">
        <v>82.066666666666663</v>
      </c>
      <c r="J134" s="40">
        <v>82.833333333333329</v>
      </c>
      <c r="K134" s="31">
        <v>81.3</v>
      </c>
      <c r="L134" s="31">
        <v>79.5</v>
      </c>
      <c r="M134" s="31">
        <v>39.542920000000002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5523</v>
      </c>
      <c r="D135" s="40">
        <v>5507.6500000000005</v>
      </c>
      <c r="E135" s="40">
        <v>5443.3000000000011</v>
      </c>
      <c r="F135" s="40">
        <v>5363.6</v>
      </c>
      <c r="G135" s="40">
        <v>5299.2500000000009</v>
      </c>
      <c r="H135" s="40">
        <v>5587.3500000000013</v>
      </c>
      <c r="I135" s="40">
        <v>5651.7000000000016</v>
      </c>
      <c r="J135" s="40">
        <v>5731.4000000000015</v>
      </c>
      <c r="K135" s="31">
        <v>5572</v>
      </c>
      <c r="L135" s="31">
        <v>5427.95</v>
      </c>
      <c r="M135" s="31">
        <v>3.0417000000000001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376.15</v>
      </c>
      <c r="D136" s="40">
        <v>378.61666666666662</v>
      </c>
      <c r="E136" s="40">
        <v>371.03333333333325</v>
      </c>
      <c r="F136" s="40">
        <v>365.91666666666663</v>
      </c>
      <c r="G136" s="40">
        <v>358.33333333333326</v>
      </c>
      <c r="H136" s="40">
        <v>383.73333333333323</v>
      </c>
      <c r="I136" s="40">
        <v>391.31666666666661</v>
      </c>
      <c r="J136" s="40">
        <v>396.43333333333322</v>
      </c>
      <c r="K136" s="31">
        <v>386.2</v>
      </c>
      <c r="L136" s="31">
        <v>373.5</v>
      </c>
      <c r="M136" s="31">
        <v>20.595459999999999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6839.55</v>
      </c>
      <c r="D137" s="40">
        <v>6803.5666666666657</v>
      </c>
      <c r="E137" s="40">
        <v>6757.1333333333314</v>
      </c>
      <c r="F137" s="40">
        <v>6674.7166666666653</v>
      </c>
      <c r="G137" s="40">
        <v>6628.283333333331</v>
      </c>
      <c r="H137" s="40">
        <v>6885.9833333333318</v>
      </c>
      <c r="I137" s="40">
        <v>6932.4166666666661</v>
      </c>
      <c r="J137" s="40">
        <v>7014.8333333333321</v>
      </c>
      <c r="K137" s="31">
        <v>6850</v>
      </c>
      <c r="L137" s="31">
        <v>6721.15</v>
      </c>
      <c r="M137" s="31">
        <v>3.5553699999999999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1873.9</v>
      </c>
      <c r="D138" s="40">
        <v>1882.7333333333333</v>
      </c>
      <c r="E138" s="40">
        <v>1857.4666666666667</v>
      </c>
      <c r="F138" s="40">
        <v>1841.0333333333333</v>
      </c>
      <c r="G138" s="40">
        <v>1815.7666666666667</v>
      </c>
      <c r="H138" s="40">
        <v>1899.1666666666667</v>
      </c>
      <c r="I138" s="40">
        <v>1924.4333333333336</v>
      </c>
      <c r="J138" s="40">
        <v>1940.8666666666668</v>
      </c>
      <c r="K138" s="31">
        <v>1908</v>
      </c>
      <c r="L138" s="31">
        <v>1866.3</v>
      </c>
      <c r="M138" s="31">
        <v>24.699020000000001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505.2</v>
      </c>
      <c r="D139" s="40">
        <v>508.40000000000003</v>
      </c>
      <c r="E139" s="40">
        <v>498.80000000000007</v>
      </c>
      <c r="F139" s="40">
        <v>492.40000000000003</v>
      </c>
      <c r="G139" s="40">
        <v>482.80000000000007</v>
      </c>
      <c r="H139" s="40">
        <v>514.80000000000007</v>
      </c>
      <c r="I139" s="40">
        <v>524.40000000000009</v>
      </c>
      <c r="J139" s="40">
        <v>530.80000000000007</v>
      </c>
      <c r="K139" s="31">
        <v>518</v>
      </c>
      <c r="L139" s="31">
        <v>502</v>
      </c>
      <c r="M139" s="31">
        <v>9.3431599999999992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903.4</v>
      </c>
      <c r="D140" s="40">
        <v>908.6</v>
      </c>
      <c r="E140" s="40">
        <v>892.30000000000007</v>
      </c>
      <c r="F140" s="40">
        <v>881.2</v>
      </c>
      <c r="G140" s="40">
        <v>864.90000000000009</v>
      </c>
      <c r="H140" s="40">
        <v>919.7</v>
      </c>
      <c r="I140" s="40">
        <v>936</v>
      </c>
      <c r="J140" s="40">
        <v>947.1</v>
      </c>
      <c r="K140" s="31">
        <v>924.9</v>
      </c>
      <c r="L140" s="31">
        <v>897.5</v>
      </c>
      <c r="M140" s="31">
        <v>8.0424699999999998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73306.45</v>
      </c>
      <c r="D141" s="40">
        <v>73568.366666666654</v>
      </c>
      <c r="E141" s="40">
        <v>72838.083333333314</v>
      </c>
      <c r="F141" s="40">
        <v>72369.71666666666</v>
      </c>
      <c r="G141" s="40">
        <v>71639.43333333332</v>
      </c>
      <c r="H141" s="40">
        <v>74036.733333333308</v>
      </c>
      <c r="I141" s="40">
        <v>74767.016666666663</v>
      </c>
      <c r="J141" s="40">
        <v>75235.383333333302</v>
      </c>
      <c r="K141" s="31">
        <v>74298.649999999994</v>
      </c>
      <c r="L141" s="31">
        <v>73100</v>
      </c>
      <c r="M141" s="31">
        <v>8.1809999999999994E-2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890.15</v>
      </c>
      <c r="D142" s="40">
        <v>894.23333333333323</v>
      </c>
      <c r="E142" s="40">
        <v>882.01666666666642</v>
      </c>
      <c r="F142" s="40">
        <v>873.88333333333321</v>
      </c>
      <c r="G142" s="40">
        <v>861.6666666666664</v>
      </c>
      <c r="H142" s="40">
        <v>902.36666666666645</v>
      </c>
      <c r="I142" s="40">
        <v>914.58333333333337</v>
      </c>
      <c r="J142" s="40">
        <v>922.71666666666647</v>
      </c>
      <c r="K142" s="31">
        <v>906.45</v>
      </c>
      <c r="L142" s="31">
        <v>886.1</v>
      </c>
      <c r="M142" s="31">
        <v>6.4484399999999997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156.85</v>
      </c>
      <c r="D143" s="40">
        <v>157.28333333333333</v>
      </c>
      <c r="E143" s="40">
        <v>155.11666666666667</v>
      </c>
      <c r="F143" s="40">
        <v>153.38333333333335</v>
      </c>
      <c r="G143" s="40">
        <v>151.2166666666667</v>
      </c>
      <c r="H143" s="40">
        <v>159.01666666666665</v>
      </c>
      <c r="I143" s="40">
        <v>161.18333333333334</v>
      </c>
      <c r="J143" s="40">
        <v>162.91666666666663</v>
      </c>
      <c r="K143" s="31">
        <v>159.44999999999999</v>
      </c>
      <c r="L143" s="31">
        <v>155.55000000000001</v>
      </c>
      <c r="M143" s="31">
        <v>40.289729999999999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853.3</v>
      </c>
      <c r="D144" s="40">
        <v>853.91666666666663</v>
      </c>
      <c r="E144" s="40">
        <v>845.58333333333326</v>
      </c>
      <c r="F144" s="40">
        <v>837.86666666666667</v>
      </c>
      <c r="G144" s="40">
        <v>829.5333333333333</v>
      </c>
      <c r="H144" s="40">
        <v>861.63333333333321</v>
      </c>
      <c r="I144" s="40">
        <v>869.96666666666647</v>
      </c>
      <c r="J144" s="40">
        <v>877.68333333333317</v>
      </c>
      <c r="K144" s="31">
        <v>862.25</v>
      </c>
      <c r="L144" s="31">
        <v>846.2</v>
      </c>
      <c r="M144" s="31">
        <v>39.652850000000001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170.3</v>
      </c>
      <c r="D145" s="40">
        <v>170.21666666666667</v>
      </c>
      <c r="E145" s="40">
        <v>168.08333333333334</v>
      </c>
      <c r="F145" s="40">
        <v>165.86666666666667</v>
      </c>
      <c r="G145" s="40">
        <v>163.73333333333335</v>
      </c>
      <c r="H145" s="40">
        <v>172.43333333333334</v>
      </c>
      <c r="I145" s="40">
        <v>174.56666666666666</v>
      </c>
      <c r="J145" s="40">
        <v>176.78333333333333</v>
      </c>
      <c r="K145" s="31">
        <v>172.35</v>
      </c>
      <c r="L145" s="31">
        <v>168</v>
      </c>
      <c r="M145" s="31">
        <v>20.807410000000001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509.5</v>
      </c>
      <c r="D146" s="40">
        <v>510.9666666666667</v>
      </c>
      <c r="E146" s="40">
        <v>506.93333333333339</v>
      </c>
      <c r="F146" s="40">
        <v>504.36666666666667</v>
      </c>
      <c r="G146" s="40">
        <v>500.33333333333337</v>
      </c>
      <c r="H146" s="40">
        <v>513.53333333333342</v>
      </c>
      <c r="I146" s="40">
        <v>517.56666666666672</v>
      </c>
      <c r="J146" s="40">
        <v>520.13333333333344</v>
      </c>
      <c r="K146" s="31">
        <v>515</v>
      </c>
      <c r="L146" s="31">
        <v>508.4</v>
      </c>
      <c r="M146" s="31">
        <v>5.6034300000000004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7450.8</v>
      </c>
      <c r="D147" s="40">
        <v>7492.5999999999995</v>
      </c>
      <c r="E147" s="40">
        <v>7364.1999999999989</v>
      </c>
      <c r="F147" s="40">
        <v>7277.5999999999995</v>
      </c>
      <c r="G147" s="40">
        <v>7149.1999999999989</v>
      </c>
      <c r="H147" s="40">
        <v>7579.1999999999989</v>
      </c>
      <c r="I147" s="40">
        <v>7707.5999999999985</v>
      </c>
      <c r="J147" s="40">
        <v>7794.1999999999989</v>
      </c>
      <c r="K147" s="31">
        <v>7621</v>
      </c>
      <c r="L147" s="31">
        <v>7406</v>
      </c>
      <c r="M147" s="31">
        <v>5.9558200000000001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976.75</v>
      </c>
      <c r="D148" s="40">
        <v>980.01666666666677</v>
      </c>
      <c r="E148" s="40">
        <v>971.03333333333353</v>
      </c>
      <c r="F148" s="40">
        <v>965.31666666666672</v>
      </c>
      <c r="G148" s="40">
        <v>956.33333333333348</v>
      </c>
      <c r="H148" s="40">
        <v>985.73333333333358</v>
      </c>
      <c r="I148" s="40">
        <v>994.71666666666692</v>
      </c>
      <c r="J148" s="40">
        <v>1000.4333333333336</v>
      </c>
      <c r="K148" s="31">
        <v>989</v>
      </c>
      <c r="L148" s="31">
        <v>974.3</v>
      </c>
      <c r="M148" s="31">
        <v>1.29556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4591.05</v>
      </c>
      <c r="D149" s="40">
        <v>4598.0166666666664</v>
      </c>
      <c r="E149" s="40">
        <v>4551.0333333333328</v>
      </c>
      <c r="F149" s="40">
        <v>4511.0166666666664</v>
      </c>
      <c r="G149" s="40">
        <v>4464.0333333333328</v>
      </c>
      <c r="H149" s="40">
        <v>4638.0333333333328</v>
      </c>
      <c r="I149" s="40">
        <v>4685.0166666666664</v>
      </c>
      <c r="J149" s="40">
        <v>4725.0333333333328</v>
      </c>
      <c r="K149" s="31">
        <v>4645</v>
      </c>
      <c r="L149" s="31">
        <v>4558</v>
      </c>
      <c r="M149" s="31">
        <v>4.5865900000000002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3210.2</v>
      </c>
      <c r="D150" s="40">
        <v>3217.75</v>
      </c>
      <c r="E150" s="40">
        <v>3173.5</v>
      </c>
      <c r="F150" s="40">
        <v>3136.8</v>
      </c>
      <c r="G150" s="40">
        <v>3092.55</v>
      </c>
      <c r="H150" s="40">
        <v>3254.45</v>
      </c>
      <c r="I150" s="40">
        <v>3298.7</v>
      </c>
      <c r="J150" s="40">
        <v>3335.3999999999996</v>
      </c>
      <c r="K150" s="31">
        <v>3262</v>
      </c>
      <c r="L150" s="31">
        <v>3181.05</v>
      </c>
      <c r="M150" s="31">
        <v>3.9755500000000001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1464.4</v>
      </c>
      <c r="D151" s="40">
        <v>1463.55</v>
      </c>
      <c r="E151" s="40">
        <v>1447.3</v>
      </c>
      <c r="F151" s="40">
        <v>1430.2</v>
      </c>
      <c r="G151" s="40">
        <v>1413.95</v>
      </c>
      <c r="H151" s="40">
        <v>1480.6499999999999</v>
      </c>
      <c r="I151" s="40">
        <v>1496.8999999999999</v>
      </c>
      <c r="J151" s="40">
        <v>1513.9999999999998</v>
      </c>
      <c r="K151" s="31">
        <v>1479.8</v>
      </c>
      <c r="L151" s="31">
        <v>1446.45</v>
      </c>
      <c r="M151" s="31">
        <v>5.47166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859.5</v>
      </c>
      <c r="D152" s="40">
        <v>864.1</v>
      </c>
      <c r="E152" s="40">
        <v>848.40000000000009</v>
      </c>
      <c r="F152" s="40">
        <v>837.30000000000007</v>
      </c>
      <c r="G152" s="40">
        <v>821.60000000000014</v>
      </c>
      <c r="H152" s="40">
        <v>875.2</v>
      </c>
      <c r="I152" s="40">
        <v>890.90000000000009</v>
      </c>
      <c r="J152" s="40">
        <v>902</v>
      </c>
      <c r="K152" s="31">
        <v>879.8</v>
      </c>
      <c r="L152" s="31">
        <v>853</v>
      </c>
      <c r="M152" s="31">
        <v>1.8321499999999999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136.44999999999999</v>
      </c>
      <c r="D153" s="40">
        <v>136.9</v>
      </c>
      <c r="E153" s="40">
        <v>134.80000000000001</v>
      </c>
      <c r="F153" s="40">
        <v>133.15</v>
      </c>
      <c r="G153" s="40">
        <v>131.05000000000001</v>
      </c>
      <c r="H153" s="40">
        <v>138.55000000000001</v>
      </c>
      <c r="I153" s="40">
        <v>140.64999999999998</v>
      </c>
      <c r="J153" s="40">
        <v>142.30000000000001</v>
      </c>
      <c r="K153" s="31">
        <v>139</v>
      </c>
      <c r="L153" s="31">
        <v>135.25</v>
      </c>
      <c r="M153" s="31">
        <v>61.375970000000002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127.4</v>
      </c>
      <c r="D154" s="40">
        <v>127.28333333333335</v>
      </c>
      <c r="E154" s="40">
        <v>126.3666666666667</v>
      </c>
      <c r="F154" s="40">
        <v>125.33333333333336</v>
      </c>
      <c r="G154" s="40">
        <v>124.41666666666671</v>
      </c>
      <c r="H154" s="40">
        <v>128.31666666666669</v>
      </c>
      <c r="I154" s="40">
        <v>129.23333333333335</v>
      </c>
      <c r="J154" s="40">
        <v>130.26666666666668</v>
      </c>
      <c r="K154" s="31">
        <v>128.19999999999999</v>
      </c>
      <c r="L154" s="31">
        <v>126.25</v>
      </c>
      <c r="M154" s="31">
        <v>107.58513000000001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100.8</v>
      </c>
      <c r="D155" s="40">
        <v>100.63333333333333</v>
      </c>
      <c r="E155" s="40">
        <v>99.466666666666654</v>
      </c>
      <c r="F155" s="40">
        <v>98.133333333333326</v>
      </c>
      <c r="G155" s="40">
        <v>96.966666666666654</v>
      </c>
      <c r="H155" s="40">
        <v>101.96666666666665</v>
      </c>
      <c r="I155" s="40">
        <v>103.13333333333334</v>
      </c>
      <c r="J155" s="40">
        <v>104.46666666666665</v>
      </c>
      <c r="K155" s="31">
        <v>101.8</v>
      </c>
      <c r="L155" s="31">
        <v>99.3</v>
      </c>
      <c r="M155" s="31">
        <v>187.73061000000001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4010.85</v>
      </c>
      <c r="D156" s="40">
        <v>3987.3166666666671</v>
      </c>
      <c r="E156" s="40">
        <v>3934.6333333333341</v>
      </c>
      <c r="F156" s="40">
        <v>3858.416666666667</v>
      </c>
      <c r="G156" s="40">
        <v>3805.733333333334</v>
      </c>
      <c r="H156" s="40">
        <v>4063.5333333333342</v>
      </c>
      <c r="I156" s="40">
        <v>4116.2166666666672</v>
      </c>
      <c r="J156" s="40">
        <v>4192.4333333333343</v>
      </c>
      <c r="K156" s="31">
        <v>4040</v>
      </c>
      <c r="L156" s="31">
        <v>3911.1</v>
      </c>
      <c r="M156" s="31">
        <v>0.94223999999999997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19257.150000000001</v>
      </c>
      <c r="D157" s="40">
        <v>19232.633333333335</v>
      </c>
      <c r="E157" s="40">
        <v>19149.916666666672</v>
      </c>
      <c r="F157" s="40">
        <v>19042.683333333338</v>
      </c>
      <c r="G157" s="40">
        <v>18959.966666666674</v>
      </c>
      <c r="H157" s="40">
        <v>19339.866666666669</v>
      </c>
      <c r="I157" s="40">
        <v>19422.583333333336</v>
      </c>
      <c r="J157" s="40">
        <v>19529.816666666666</v>
      </c>
      <c r="K157" s="31">
        <v>19315.349999999999</v>
      </c>
      <c r="L157" s="31">
        <v>19125.400000000001</v>
      </c>
      <c r="M157" s="31">
        <v>0.40416999999999997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345.65</v>
      </c>
      <c r="D158" s="40">
        <v>349.61666666666662</v>
      </c>
      <c r="E158" s="40">
        <v>338.23333333333323</v>
      </c>
      <c r="F158" s="40">
        <v>330.81666666666661</v>
      </c>
      <c r="G158" s="40">
        <v>319.43333333333322</v>
      </c>
      <c r="H158" s="40">
        <v>357.03333333333325</v>
      </c>
      <c r="I158" s="40">
        <v>368.41666666666657</v>
      </c>
      <c r="J158" s="40">
        <v>375.83333333333326</v>
      </c>
      <c r="K158" s="31">
        <v>361</v>
      </c>
      <c r="L158" s="31">
        <v>342.2</v>
      </c>
      <c r="M158" s="31">
        <v>21.996420000000001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864.7</v>
      </c>
      <c r="D159" s="40">
        <v>865.9</v>
      </c>
      <c r="E159" s="40">
        <v>851.05</v>
      </c>
      <c r="F159" s="40">
        <v>837.4</v>
      </c>
      <c r="G159" s="40">
        <v>822.55</v>
      </c>
      <c r="H159" s="40">
        <v>879.55</v>
      </c>
      <c r="I159" s="40">
        <v>894.40000000000009</v>
      </c>
      <c r="J159" s="40">
        <v>908.05</v>
      </c>
      <c r="K159" s="31">
        <v>880.75</v>
      </c>
      <c r="L159" s="31">
        <v>852.25</v>
      </c>
      <c r="M159" s="31">
        <v>5.3989000000000003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145.35</v>
      </c>
      <c r="D160" s="40">
        <v>145.38333333333335</v>
      </c>
      <c r="E160" s="40">
        <v>144.51666666666671</v>
      </c>
      <c r="F160" s="40">
        <v>143.68333333333337</v>
      </c>
      <c r="G160" s="40">
        <v>142.81666666666672</v>
      </c>
      <c r="H160" s="40">
        <v>146.2166666666667</v>
      </c>
      <c r="I160" s="40">
        <v>147.08333333333331</v>
      </c>
      <c r="J160" s="40">
        <v>147.91666666666669</v>
      </c>
      <c r="K160" s="31">
        <v>146.25</v>
      </c>
      <c r="L160" s="31">
        <v>144.55000000000001</v>
      </c>
      <c r="M160" s="31">
        <v>121.56708999999999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196.05</v>
      </c>
      <c r="D161" s="40">
        <v>197.79999999999998</v>
      </c>
      <c r="E161" s="40">
        <v>193.24999999999997</v>
      </c>
      <c r="F161" s="40">
        <v>190.45</v>
      </c>
      <c r="G161" s="40">
        <v>185.89999999999998</v>
      </c>
      <c r="H161" s="40">
        <v>200.59999999999997</v>
      </c>
      <c r="I161" s="40">
        <v>205.14999999999998</v>
      </c>
      <c r="J161" s="40">
        <v>207.94999999999996</v>
      </c>
      <c r="K161" s="31">
        <v>202.35</v>
      </c>
      <c r="L161" s="31">
        <v>195</v>
      </c>
      <c r="M161" s="31">
        <v>9.5899300000000007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3046</v>
      </c>
      <c r="D162" s="40">
        <v>3060.6666666666665</v>
      </c>
      <c r="E162" s="40">
        <v>3021.333333333333</v>
      </c>
      <c r="F162" s="40">
        <v>2996.6666666666665</v>
      </c>
      <c r="G162" s="40">
        <v>2957.333333333333</v>
      </c>
      <c r="H162" s="40">
        <v>3085.333333333333</v>
      </c>
      <c r="I162" s="40">
        <v>3124.6666666666661</v>
      </c>
      <c r="J162" s="40">
        <v>3149.333333333333</v>
      </c>
      <c r="K162" s="31">
        <v>3100</v>
      </c>
      <c r="L162" s="31">
        <v>3036</v>
      </c>
      <c r="M162" s="31">
        <v>1.95791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40281.85</v>
      </c>
      <c r="D163" s="40">
        <v>40183.133333333339</v>
      </c>
      <c r="E163" s="40">
        <v>39941.266666666677</v>
      </c>
      <c r="F163" s="40">
        <v>39600.683333333342</v>
      </c>
      <c r="G163" s="40">
        <v>39358.81666666668</v>
      </c>
      <c r="H163" s="40">
        <v>40523.716666666674</v>
      </c>
      <c r="I163" s="40">
        <v>40765.583333333328</v>
      </c>
      <c r="J163" s="40">
        <v>41106.166666666672</v>
      </c>
      <c r="K163" s="31">
        <v>40425</v>
      </c>
      <c r="L163" s="31">
        <v>39842.550000000003</v>
      </c>
      <c r="M163" s="31">
        <v>0.30651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222</v>
      </c>
      <c r="D164" s="40">
        <v>221.95000000000002</v>
      </c>
      <c r="E164" s="40">
        <v>221.10000000000002</v>
      </c>
      <c r="F164" s="40">
        <v>220.20000000000002</v>
      </c>
      <c r="G164" s="40">
        <v>219.35000000000002</v>
      </c>
      <c r="H164" s="40">
        <v>222.85000000000002</v>
      </c>
      <c r="I164" s="40">
        <v>223.7</v>
      </c>
      <c r="J164" s="40">
        <v>224.60000000000002</v>
      </c>
      <c r="K164" s="31">
        <v>222.8</v>
      </c>
      <c r="L164" s="31">
        <v>221.05</v>
      </c>
      <c r="M164" s="31">
        <v>8.7283500000000007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4962.6000000000004</v>
      </c>
      <c r="D165" s="40">
        <v>4978.166666666667</v>
      </c>
      <c r="E165" s="40">
        <v>4928.3833333333341</v>
      </c>
      <c r="F165" s="40">
        <v>4894.166666666667</v>
      </c>
      <c r="G165" s="40">
        <v>4844.3833333333341</v>
      </c>
      <c r="H165" s="40">
        <v>5012.3833333333341</v>
      </c>
      <c r="I165" s="40">
        <v>5062.166666666667</v>
      </c>
      <c r="J165" s="40">
        <v>5096.3833333333341</v>
      </c>
      <c r="K165" s="31">
        <v>5027.95</v>
      </c>
      <c r="L165" s="31">
        <v>4943.95</v>
      </c>
      <c r="M165" s="31">
        <v>0.35121000000000002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2418.25</v>
      </c>
      <c r="D166" s="40">
        <v>2415</v>
      </c>
      <c r="E166" s="40">
        <v>2406.35</v>
      </c>
      <c r="F166" s="40">
        <v>2394.4499999999998</v>
      </c>
      <c r="G166" s="40">
        <v>2385.7999999999997</v>
      </c>
      <c r="H166" s="40">
        <v>2426.9</v>
      </c>
      <c r="I166" s="40">
        <v>2435.5499999999997</v>
      </c>
      <c r="J166" s="40">
        <v>2447.4500000000003</v>
      </c>
      <c r="K166" s="31">
        <v>2423.65</v>
      </c>
      <c r="L166" s="31">
        <v>2403.1</v>
      </c>
      <c r="M166" s="31">
        <v>2.0395599999999998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2572.85</v>
      </c>
      <c r="D167" s="40">
        <v>2579.2666666666664</v>
      </c>
      <c r="E167" s="40">
        <v>2544.583333333333</v>
      </c>
      <c r="F167" s="40">
        <v>2516.3166666666666</v>
      </c>
      <c r="G167" s="40">
        <v>2481.6333333333332</v>
      </c>
      <c r="H167" s="40">
        <v>2607.5333333333328</v>
      </c>
      <c r="I167" s="40">
        <v>2642.2166666666662</v>
      </c>
      <c r="J167" s="40">
        <v>2670.4833333333327</v>
      </c>
      <c r="K167" s="31">
        <v>2613.9499999999998</v>
      </c>
      <c r="L167" s="31">
        <v>2551</v>
      </c>
      <c r="M167" s="31">
        <v>6.3385899999999999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2423.75</v>
      </c>
      <c r="D168" s="40">
        <v>2432.3833333333332</v>
      </c>
      <c r="E168" s="40">
        <v>2371.3666666666663</v>
      </c>
      <c r="F168" s="40">
        <v>2318.9833333333331</v>
      </c>
      <c r="G168" s="40">
        <v>2257.9666666666662</v>
      </c>
      <c r="H168" s="40">
        <v>2484.7666666666664</v>
      </c>
      <c r="I168" s="40">
        <v>2545.7833333333328</v>
      </c>
      <c r="J168" s="40">
        <v>2598.1666666666665</v>
      </c>
      <c r="K168" s="31">
        <v>2493.4</v>
      </c>
      <c r="L168" s="31">
        <v>2380</v>
      </c>
      <c r="M168" s="31">
        <v>4.6219299999999999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120.95</v>
      </c>
      <c r="D169" s="40">
        <v>121.41666666666667</v>
      </c>
      <c r="E169" s="40">
        <v>119.43333333333334</v>
      </c>
      <c r="F169" s="40">
        <v>117.91666666666667</v>
      </c>
      <c r="G169" s="40">
        <v>115.93333333333334</v>
      </c>
      <c r="H169" s="40">
        <v>122.93333333333334</v>
      </c>
      <c r="I169" s="40">
        <v>124.91666666666666</v>
      </c>
      <c r="J169" s="40">
        <v>126.43333333333334</v>
      </c>
      <c r="K169" s="31">
        <v>123.4</v>
      </c>
      <c r="L169" s="31">
        <v>119.9</v>
      </c>
      <c r="M169" s="31">
        <v>28.941189999999999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208.2</v>
      </c>
      <c r="D170" s="40">
        <v>208.76666666666665</v>
      </c>
      <c r="E170" s="40">
        <v>205.73333333333329</v>
      </c>
      <c r="F170" s="40">
        <v>203.26666666666665</v>
      </c>
      <c r="G170" s="40">
        <v>200.23333333333329</v>
      </c>
      <c r="H170" s="40">
        <v>211.23333333333329</v>
      </c>
      <c r="I170" s="40">
        <v>214.26666666666665</v>
      </c>
      <c r="J170" s="40">
        <v>216.73333333333329</v>
      </c>
      <c r="K170" s="31">
        <v>211.8</v>
      </c>
      <c r="L170" s="31">
        <v>206.3</v>
      </c>
      <c r="M170" s="31">
        <v>100.58053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455.3</v>
      </c>
      <c r="D171" s="40">
        <v>457.40000000000003</v>
      </c>
      <c r="E171" s="40">
        <v>447.40000000000009</v>
      </c>
      <c r="F171" s="40">
        <v>439.50000000000006</v>
      </c>
      <c r="G171" s="40">
        <v>429.50000000000011</v>
      </c>
      <c r="H171" s="40">
        <v>465.30000000000007</v>
      </c>
      <c r="I171" s="40">
        <v>475.29999999999995</v>
      </c>
      <c r="J171" s="40">
        <v>483.20000000000005</v>
      </c>
      <c r="K171" s="31">
        <v>467.4</v>
      </c>
      <c r="L171" s="31">
        <v>449.5</v>
      </c>
      <c r="M171" s="31">
        <v>8.6017499999999991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14829.25</v>
      </c>
      <c r="D172" s="40">
        <v>14870.166666666666</v>
      </c>
      <c r="E172" s="40">
        <v>14710.333333333332</v>
      </c>
      <c r="F172" s="40">
        <v>14591.416666666666</v>
      </c>
      <c r="G172" s="40">
        <v>14431.583333333332</v>
      </c>
      <c r="H172" s="40">
        <v>14989.083333333332</v>
      </c>
      <c r="I172" s="40">
        <v>15148.916666666664</v>
      </c>
      <c r="J172" s="40">
        <v>15267.833333333332</v>
      </c>
      <c r="K172" s="31">
        <v>15030</v>
      </c>
      <c r="L172" s="31">
        <v>14751.25</v>
      </c>
      <c r="M172" s="31">
        <v>4.8570000000000002E-2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39.4</v>
      </c>
      <c r="D173" s="40">
        <v>39.566666666666663</v>
      </c>
      <c r="E173" s="40">
        <v>38.933333333333323</v>
      </c>
      <c r="F173" s="40">
        <v>38.466666666666661</v>
      </c>
      <c r="G173" s="40">
        <v>37.833333333333321</v>
      </c>
      <c r="H173" s="40">
        <v>40.033333333333324</v>
      </c>
      <c r="I173" s="40">
        <v>40.666666666666664</v>
      </c>
      <c r="J173" s="40">
        <v>41.133333333333326</v>
      </c>
      <c r="K173" s="31">
        <v>40.200000000000003</v>
      </c>
      <c r="L173" s="31">
        <v>39.1</v>
      </c>
      <c r="M173" s="31">
        <v>348.81495000000001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187.2</v>
      </c>
      <c r="D174" s="40">
        <v>188.75</v>
      </c>
      <c r="E174" s="40">
        <v>184.3</v>
      </c>
      <c r="F174" s="40">
        <v>181.4</v>
      </c>
      <c r="G174" s="40">
        <v>176.95000000000002</v>
      </c>
      <c r="H174" s="40">
        <v>191.65</v>
      </c>
      <c r="I174" s="40">
        <v>196.1</v>
      </c>
      <c r="J174" s="40">
        <v>199</v>
      </c>
      <c r="K174" s="31">
        <v>193.2</v>
      </c>
      <c r="L174" s="31">
        <v>185.85</v>
      </c>
      <c r="M174" s="31">
        <v>59.9863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133.80000000000001</v>
      </c>
      <c r="D175" s="40">
        <v>134.20000000000002</v>
      </c>
      <c r="E175" s="40">
        <v>132.45000000000005</v>
      </c>
      <c r="F175" s="40">
        <v>131.10000000000002</v>
      </c>
      <c r="G175" s="40">
        <v>129.35000000000005</v>
      </c>
      <c r="H175" s="40">
        <v>135.55000000000004</v>
      </c>
      <c r="I175" s="40">
        <v>137.29999999999998</v>
      </c>
      <c r="J175" s="40">
        <v>138.65000000000003</v>
      </c>
      <c r="K175" s="31">
        <v>135.94999999999999</v>
      </c>
      <c r="L175" s="31">
        <v>132.85</v>
      </c>
      <c r="M175" s="31">
        <v>69.943349999999995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2403.9</v>
      </c>
      <c r="D176" s="40">
        <v>2396.0166666666664</v>
      </c>
      <c r="E176" s="40">
        <v>2376.5333333333328</v>
      </c>
      <c r="F176" s="40">
        <v>2349.1666666666665</v>
      </c>
      <c r="G176" s="40">
        <v>2329.6833333333329</v>
      </c>
      <c r="H176" s="40">
        <v>2423.3833333333328</v>
      </c>
      <c r="I176" s="40">
        <v>2442.8666666666663</v>
      </c>
      <c r="J176" s="40">
        <v>2470.2333333333327</v>
      </c>
      <c r="K176" s="31">
        <v>2415.5</v>
      </c>
      <c r="L176" s="31">
        <v>2368.65</v>
      </c>
      <c r="M176" s="31">
        <v>45.048290000000001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916.65</v>
      </c>
      <c r="D177" s="40">
        <v>910.78333333333342</v>
      </c>
      <c r="E177" s="40">
        <v>901.56666666666683</v>
      </c>
      <c r="F177" s="40">
        <v>886.48333333333346</v>
      </c>
      <c r="G177" s="40">
        <v>877.26666666666688</v>
      </c>
      <c r="H177" s="40">
        <v>925.86666666666679</v>
      </c>
      <c r="I177" s="40">
        <v>935.08333333333326</v>
      </c>
      <c r="J177" s="40">
        <v>950.16666666666674</v>
      </c>
      <c r="K177" s="31">
        <v>920</v>
      </c>
      <c r="L177" s="31">
        <v>895.7</v>
      </c>
      <c r="M177" s="31">
        <v>32.033450000000002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1163.8</v>
      </c>
      <c r="D178" s="40">
        <v>1170.3</v>
      </c>
      <c r="E178" s="40">
        <v>1153.6499999999999</v>
      </c>
      <c r="F178" s="40">
        <v>1143.5</v>
      </c>
      <c r="G178" s="40">
        <v>1126.8499999999999</v>
      </c>
      <c r="H178" s="40">
        <v>1180.4499999999998</v>
      </c>
      <c r="I178" s="40">
        <v>1197.0999999999999</v>
      </c>
      <c r="J178" s="40">
        <v>1207.2499999999998</v>
      </c>
      <c r="K178" s="31">
        <v>1186.95</v>
      </c>
      <c r="L178" s="31">
        <v>1160.1500000000001</v>
      </c>
      <c r="M178" s="31">
        <v>9.9362899999999996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2216.4</v>
      </c>
      <c r="D179" s="40">
        <v>2204.7000000000003</v>
      </c>
      <c r="E179" s="40">
        <v>2173.7000000000007</v>
      </c>
      <c r="F179" s="40">
        <v>2131.0000000000005</v>
      </c>
      <c r="G179" s="40">
        <v>2100.0000000000009</v>
      </c>
      <c r="H179" s="40">
        <v>2247.4000000000005</v>
      </c>
      <c r="I179" s="40">
        <v>2278.3999999999996</v>
      </c>
      <c r="J179" s="40">
        <v>2321.1000000000004</v>
      </c>
      <c r="K179" s="31">
        <v>2235.6999999999998</v>
      </c>
      <c r="L179" s="31">
        <v>2162</v>
      </c>
      <c r="M179" s="31">
        <v>8.7230799999999995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7571.3</v>
      </c>
      <c r="D180" s="40">
        <v>7591.166666666667</v>
      </c>
      <c r="E180" s="40">
        <v>7507.3333333333339</v>
      </c>
      <c r="F180" s="40">
        <v>7443.3666666666668</v>
      </c>
      <c r="G180" s="40">
        <v>7359.5333333333338</v>
      </c>
      <c r="H180" s="40">
        <v>7655.1333333333341</v>
      </c>
      <c r="I180" s="40">
        <v>7738.9666666666681</v>
      </c>
      <c r="J180" s="40">
        <v>7802.9333333333343</v>
      </c>
      <c r="K180" s="31">
        <v>7675</v>
      </c>
      <c r="L180" s="31">
        <v>7527.2</v>
      </c>
      <c r="M180" s="31">
        <v>0.184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26366.05</v>
      </c>
      <c r="D181" s="40">
        <v>26267.483333333337</v>
      </c>
      <c r="E181" s="40">
        <v>26034.966666666674</v>
      </c>
      <c r="F181" s="40">
        <v>25703.883333333339</v>
      </c>
      <c r="G181" s="40">
        <v>25471.366666666676</v>
      </c>
      <c r="H181" s="40">
        <v>26598.566666666673</v>
      </c>
      <c r="I181" s="40">
        <v>26831.083333333336</v>
      </c>
      <c r="J181" s="40">
        <v>27162.166666666672</v>
      </c>
      <c r="K181" s="31">
        <v>26500</v>
      </c>
      <c r="L181" s="31">
        <v>25936.400000000001</v>
      </c>
      <c r="M181" s="31">
        <v>0.24978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1331.8</v>
      </c>
      <c r="D182" s="40">
        <v>1346.8500000000001</v>
      </c>
      <c r="E182" s="40">
        <v>1310.9500000000003</v>
      </c>
      <c r="F182" s="40">
        <v>1290.1000000000001</v>
      </c>
      <c r="G182" s="40">
        <v>1254.2000000000003</v>
      </c>
      <c r="H182" s="40">
        <v>1367.7000000000003</v>
      </c>
      <c r="I182" s="40">
        <v>1403.6000000000004</v>
      </c>
      <c r="J182" s="40">
        <v>1424.4500000000003</v>
      </c>
      <c r="K182" s="31">
        <v>1382.75</v>
      </c>
      <c r="L182" s="31">
        <v>1326</v>
      </c>
      <c r="M182" s="31">
        <v>12.398630000000001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2476.6</v>
      </c>
      <c r="D183" s="40">
        <v>2478.2833333333333</v>
      </c>
      <c r="E183" s="40">
        <v>2456.5666666666666</v>
      </c>
      <c r="F183" s="40">
        <v>2436.5333333333333</v>
      </c>
      <c r="G183" s="40">
        <v>2414.8166666666666</v>
      </c>
      <c r="H183" s="40">
        <v>2498.3166666666666</v>
      </c>
      <c r="I183" s="40">
        <v>2520.0333333333328</v>
      </c>
      <c r="J183" s="40">
        <v>2540.0666666666666</v>
      </c>
      <c r="K183" s="31">
        <v>2500</v>
      </c>
      <c r="L183" s="31">
        <v>2458.25</v>
      </c>
      <c r="M183" s="31">
        <v>2.56718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481.15</v>
      </c>
      <c r="D184" s="40">
        <v>483.31666666666666</v>
      </c>
      <c r="E184" s="40">
        <v>476.08333333333331</v>
      </c>
      <c r="F184" s="40">
        <v>471.01666666666665</v>
      </c>
      <c r="G184" s="40">
        <v>463.7833333333333</v>
      </c>
      <c r="H184" s="40">
        <v>488.38333333333333</v>
      </c>
      <c r="I184" s="40">
        <v>495.61666666666667</v>
      </c>
      <c r="J184" s="40">
        <v>500.68333333333334</v>
      </c>
      <c r="K184" s="31">
        <v>490.55</v>
      </c>
      <c r="L184" s="31">
        <v>478.25</v>
      </c>
      <c r="M184" s="31">
        <v>111.07781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113.5</v>
      </c>
      <c r="D185" s="40">
        <v>113.71666666666665</v>
      </c>
      <c r="E185" s="40">
        <v>111.88333333333331</v>
      </c>
      <c r="F185" s="40">
        <v>110.26666666666665</v>
      </c>
      <c r="G185" s="40">
        <v>108.43333333333331</v>
      </c>
      <c r="H185" s="40">
        <v>115.33333333333331</v>
      </c>
      <c r="I185" s="40">
        <v>117.16666666666666</v>
      </c>
      <c r="J185" s="40">
        <v>118.78333333333332</v>
      </c>
      <c r="K185" s="31">
        <v>115.55</v>
      </c>
      <c r="L185" s="31">
        <v>112.1</v>
      </c>
      <c r="M185" s="31">
        <v>268.60433999999998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764.45</v>
      </c>
      <c r="D186" s="40">
        <v>770.31666666666661</v>
      </c>
      <c r="E186" s="40">
        <v>754.13333333333321</v>
      </c>
      <c r="F186" s="40">
        <v>743.81666666666661</v>
      </c>
      <c r="G186" s="40">
        <v>727.63333333333321</v>
      </c>
      <c r="H186" s="40">
        <v>780.63333333333321</v>
      </c>
      <c r="I186" s="40">
        <v>796.81666666666661</v>
      </c>
      <c r="J186" s="40">
        <v>807.13333333333321</v>
      </c>
      <c r="K186" s="31">
        <v>786.5</v>
      </c>
      <c r="L186" s="31">
        <v>760</v>
      </c>
      <c r="M186" s="31">
        <v>61.865490000000001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523.45000000000005</v>
      </c>
      <c r="D187" s="40">
        <v>528.48333333333335</v>
      </c>
      <c r="E187" s="40">
        <v>516.7166666666667</v>
      </c>
      <c r="F187" s="40">
        <v>509.98333333333335</v>
      </c>
      <c r="G187" s="40">
        <v>498.2166666666667</v>
      </c>
      <c r="H187" s="40">
        <v>535.2166666666667</v>
      </c>
      <c r="I187" s="40">
        <v>546.98333333333335</v>
      </c>
      <c r="J187" s="40">
        <v>553.7166666666667</v>
      </c>
      <c r="K187" s="31">
        <v>540.25</v>
      </c>
      <c r="L187" s="31">
        <v>521.75</v>
      </c>
      <c r="M187" s="31">
        <v>11.14115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609</v>
      </c>
      <c r="D188" s="40">
        <v>612.56666666666672</v>
      </c>
      <c r="E188" s="40">
        <v>598.63333333333344</v>
      </c>
      <c r="F188" s="40">
        <v>588.26666666666677</v>
      </c>
      <c r="G188" s="40">
        <v>574.33333333333348</v>
      </c>
      <c r="H188" s="40">
        <v>622.93333333333339</v>
      </c>
      <c r="I188" s="40">
        <v>636.86666666666656</v>
      </c>
      <c r="J188" s="40">
        <v>647.23333333333335</v>
      </c>
      <c r="K188" s="31">
        <v>626.5</v>
      </c>
      <c r="L188" s="31">
        <v>602.20000000000005</v>
      </c>
      <c r="M188" s="31">
        <v>14.361319999999999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636.6</v>
      </c>
      <c r="D189" s="40">
        <v>649.38333333333333</v>
      </c>
      <c r="E189" s="40">
        <v>620.26666666666665</v>
      </c>
      <c r="F189" s="40">
        <v>603.93333333333328</v>
      </c>
      <c r="G189" s="40">
        <v>574.81666666666661</v>
      </c>
      <c r="H189" s="40">
        <v>665.7166666666667</v>
      </c>
      <c r="I189" s="40">
        <v>694.83333333333326</v>
      </c>
      <c r="J189" s="40">
        <v>711.16666666666674</v>
      </c>
      <c r="K189" s="31">
        <v>678.5</v>
      </c>
      <c r="L189" s="31">
        <v>633.04999999999995</v>
      </c>
      <c r="M189" s="31">
        <v>69.514070000000004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906.9</v>
      </c>
      <c r="D190" s="40">
        <v>912.7166666666667</v>
      </c>
      <c r="E190" s="40">
        <v>896.28333333333342</v>
      </c>
      <c r="F190" s="40">
        <v>885.66666666666674</v>
      </c>
      <c r="G190" s="40">
        <v>869.23333333333346</v>
      </c>
      <c r="H190" s="40">
        <v>923.33333333333337</v>
      </c>
      <c r="I190" s="40">
        <v>939.76666666666677</v>
      </c>
      <c r="J190" s="40">
        <v>950.38333333333333</v>
      </c>
      <c r="K190" s="31">
        <v>929.15</v>
      </c>
      <c r="L190" s="31">
        <v>902.1</v>
      </c>
      <c r="M190" s="31">
        <v>7.3909500000000001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1371.2</v>
      </c>
      <c r="D191" s="40">
        <v>1394.1499999999999</v>
      </c>
      <c r="E191" s="40">
        <v>1338.2999999999997</v>
      </c>
      <c r="F191" s="40">
        <v>1305.3999999999999</v>
      </c>
      <c r="G191" s="40">
        <v>1249.5499999999997</v>
      </c>
      <c r="H191" s="40">
        <v>1427.0499999999997</v>
      </c>
      <c r="I191" s="40">
        <v>1482.8999999999996</v>
      </c>
      <c r="J191" s="40">
        <v>1515.7999999999997</v>
      </c>
      <c r="K191" s="31">
        <v>1450</v>
      </c>
      <c r="L191" s="31">
        <v>1361.25</v>
      </c>
      <c r="M191" s="31">
        <v>3.6776800000000001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3581.6</v>
      </c>
      <c r="D192" s="40">
        <v>3586.6833333333329</v>
      </c>
      <c r="E192" s="40">
        <v>3564.9166666666661</v>
      </c>
      <c r="F192" s="40">
        <v>3548.2333333333331</v>
      </c>
      <c r="G192" s="40">
        <v>3526.4666666666662</v>
      </c>
      <c r="H192" s="40">
        <v>3603.3666666666659</v>
      </c>
      <c r="I192" s="40">
        <v>3625.1333333333332</v>
      </c>
      <c r="J192" s="40">
        <v>3641.8166666666657</v>
      </c>
      <c r="K192" s="31">
        <v>3608.45</v>
      </c>
      <c r="L192" s="31">
        <v>3570</v>
      </c>
      <c r="M192" s="31">
        <v>20.723199999999999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740.25</v>
      </c>
      <c r="D193" s="40">
        <v>741.85</v>
      </c>
      <c r="E193" s="40">
        <v>733.7</v>
      </c>
      <c r="F193" s="40">
        <v>727.15</v>
      </c>
      <c r="G193" s="40">
        <v>719</v>
      </c>
      <c r="H193" s="40">
        <v>748.40000000000009</v>
      </c>
      <c r="I193" s="40">
        <v>756.55</v>
      </c>
      <c r="J193" s="40">
        <v>763.10000000000014</v>
      </c>
      <c r="K193" s="31">
        <v>750</v>
      </c>
      <c r="L193" s="31">
        <v>735.3</v>
      </c>
      <c r="M193" s="31">
        <v>14.52909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5908.9</v>
      </c>
      <c r="D194" s="40">
        <v>5934.6333333333341</v>
      </c>
      <c r="E194" s="40">
        <v>5844.2666666666682</v>
      </c>
      <c r="F194" s="40">
        <v>5779.6333333333341</v>
      </c>
      <c r="G194" s="40">
        <v>5689.2666666666682</v>
      </c>
      <c r="H194" s="40">
        <v>5999.2666666666682</v>
      </c>
      <c r="I194" s="40">
        <v>6089.633333333335</v>
      </c>
      <c r="J194" s="40">
        <v>6154.2666666666682</v>
      </c>
      <c r="K194" s="31">
        <v>6025</v>
      </c>
      <c r="L194" s="31">
        <v>5870</v>
      </c>
      <c r="M194" s="31">
        <v>1.49563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491.95</v>
      </c>
      <c r="D195" s="40">
        <v>491.95</v>
      </c>
      <c r="E195" s="40">
        <v>487.4</v>
      </c>
      <c r="F195" s="40">
        <v>482.84999999999997</v>
      </c>
      <c r="G195" s="40">
        <v>478.29999999999995</v>
      </c>
      <c r="H195" s="40">
        <v>496.5</v>
      </c>
      <c r="I195" s="40">
        <v>501.05000000000007</v>
      </c>
      <c r="J195" s="40">
        <v>505.6</v>
      </c>
      <c r="K195" s="31">
        <v>496.5</v>
      </c>
      <c r="L195" s="31">
        <v>487.4</v>
      </c>
      <c r="M195" s="31">
        <v>135.81352000000001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221.9</v>
      </c>
      <c r="D196" s="40">
        <v>223.70000000000002</v>
      </c>
      <c r="E196" s="40">
        <v>217.35000000000002</v>
      </c>
      <c r="F196" s="40">
        <v>212.8</v>
      </c>
      <c r="G196" s="40">
        <v>206.45000000000002</v>
      </c>
      <c r="H196" s="40">
        <v>228.25000000000003</v>
      </c>
      <c r="I196" s="40">
        <v>234.6</v>
      </c>
      <c r="J196" s="40">
        <v>239.15000000000003</v>
      </c>
      <c r="K196" s="31">
        <v>230.05</v>
      </c>
      <c r="L196" s="31">
        <v>219.15</v>
      </c>
      <c r="M196" s="31">
        <v>406.45402000000001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1153.2</v>
      </c>
      <c r="D197" s="40">
        <v>1155.1833333333334</v>
      </c>
      <c r="E197" s="40">
        <v>1141.5666666666668</v>
      </c>
      <c r="F197" s="40">
        <v>1129.9333333333334</v>
      </c>
      <c r="G197" s="40">
        <v>1116.3166666666668</v>
      </c>
      <c r="H197" s="40">
        <v>1166.8166666666668</v>
      </c>
      <c r="I197" s="40">
        <v>1180.4333333333336</v>
      </c>
      <c r="J197" s="40">
        <v>1192.0666666666668</v>
      </c>
      <c r="K197" s="31">
        <v>1168.8</v>
      </c>
      <c r="L197" s="31">
        <v>1143.55</v>
      </c>
      <c r="M197" s="31">
        <v>42.460079999999998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1652.65</v>
      </c>
      <c r="D198" s="40">
        <v>1654.1666666666667</v>
      </c>
      <c r="E198" s="40">
        <v>1640.6833333333334</v>
      </c>
      <c r="F198" s="40">
        <v>1628.7166666666667</v>
      </c>
      <c r="G198" s="40">
        <v>1615.2333333333333</v>
      </c>
      <c r="H198" s="40">
        <v>1666.1333333333334</v>
      </c>
      <c r="I198" s="40">
        <v>1679.6166666666666</v>
      </c>
      <c r="J198" s="40">
        <v>1691.5833333333335</v>
      </c>
      <c r="K198" s="31">
        <v>1667.65</v>
      </c>
      <c r="L198" s="31">
        <v>1642.2</v>
      </c>
      <c r="M198" s="31">
        <v>22.25836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989.65</v>
      </c>
      <c r="D199" s="40">
        <v>992.15</v>
      </c>
      <c r="E199" s="40">
        <v>980.3</v>
      </c>
      <c r="F199" s="40">
        <v>970.94999999999993</v>
      </c>
      <c r="G199" s="40">
        <v>959.09999999999991</v>
      </c>
      <c r="H199" s="40">
        <v>1001.5</v>
      </c>
      <c r="I199" s="40">
        <v>1013.3500000000001</v>
      </c>
      <c r="J199" s="40">
        <v>1022.7</v>
      </c>
      <c r="K199" s="31">
        <v>1004</v>
      </c>
      <c r="L199" s="31">
        <v>982.8</v>
      </c>
      <c r="M199" s="31">
        <v>3.5114100000000001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2357.25</v>
      </c>
      <c r="D200" s="40">
        <v>2349.1</v>
      </c>
      <c r="E200" s="40">
        <v>2333.3999999999996</v>
      </c>
      <c r="F200" s="40">
        <v>2309.5499999999997</v>
      </c>
      <c r="G200" s="40">
        <v>2293.8499999999995</v>
      </c>
      <c r="H200" s="40">
        <v>2372.9499999999998</v>
      </c>
      <c r="I200" s="40">
        <v>2388.6499999999996</v>
      </c>
      <c r="J200" s="40">
        <v>2412.5</v>
      </c>
      <c r="K200" s="31">
        <v>2364.8000000000002</v>
      </c>
      <c r="L200" s="31">
        <v>2325.25</v>
      </c>
      <c r="M200" s="31">
        <v>9.9808599999999998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3092.05</v>
      </c>
      <c r="D201" s="40">
        <v>3096.0833333333335</v>
      </c>
      <c r="E201" s="40">
        <v>3054.166666666667</v>
      </c>
      <c r="F201" s="40">
        <v>3016.2833333333333</v>
      </c>
      <c r="G201" s="40">
        <v>2974.3666666666668</v>
      </c>
      <c r="H201" s="40">
        <v>3133.9666666666672</v>
      </c>
      <c r="I201" s="40">
        <v>3175.8833333333341</v>
      </c>
      <c r="J201" s="40">
        <v>3213.7666666666673</v>
      </c>
      <c r="K201" s="31">
        <v>3138</v>
      </c>
      <c r="L201" s="31">
        <v>3058.2</v>
      </c>
      <c r="M201" s="31">
        <v>1.8176699999999999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557.4</v>
      </c>
      <c r="D202" s="40">
        <v>571.7833333333333</v>
      </c>
      <c r="E202" s="40">
        <v>540.36666666666656</v>
      </c>
      <c r="F202" s="40">
        <v>523.33333333333326</v>
      </c>
      <c r="G202" s="40">
        <v>491.91666666666652</v>
      </c>
      <c r="H202" s="40">
        <v>588.81666666666661</v>
      </c>
      <c r="I202" s="40">
        <v>620.23333333333335</v>
      </c>
      <c r="J202" s="40">
        <v>637.26666666666665</v>
      </c>
      <c r="K202" s="31">
        <v>603.20000000000005</v>
      </c>
      <c r="L202" s="31">
        <v>554.75</v>
      </c>
      <c r="M202" s="31">
        <v>26.35061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1031.2</v>
      </c>
      <c r="D203" s="40">
        <v>1029.9166666666667</v>
      </c>
      <c r="E203" s="40">
        <v>1006.2833333333335</v>
      </c>
      <c r="F203" s="40">
        <v>981.36666666666679</v>
      </c>
      <c r="G203" s="40">
        <v>957.73333333333358</v>
      </c>
      <c r="H203" s="40">
        <v>1054.8333333333335</v>
      </c>
      <c r="I203" s="40">
        <v>1078.4666666666667</v>
      </c>
      <c r="J203" s="40">
        <v>1103.3833333333334</v>
      </c>
      <c r="K203" s="31">
        <v>1053.55</v>
      </c>
      <c r="L203" s="31">
        <v>1005</v>
      </c>
      <c r="M203" s="31">
        <v>11.21604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733.9</v>
      </c>
      <c r="D204" s="40">
        <v>736.7166666666667</v>
      </c>
      <c r="E204" s="40">
        <v>726.03333333333342</v>
      </c>
      <c r="F204" s="40">
        <v>718.16666666666674</v>
      </c>
      <c r="G204" s="40">
        <v>707.48333333333346</v>
      </c>
      <c r="H204" s="40">
        <v>744.58333333333337</v>
      </c>
      <c r="I204" s="40">
        <v>755.26666666666677</v>
      </c>
      <c r="J204" s="40">
        <v>763.13333333333333</v>
      </c>
      <c r="K204" s="31">
        <v>747.4</v>
      </c>
      <c r="L204" s="31">
        <v>728.85</v>
      </c>
      <c r="M204" s="31">
        <v>10.2836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7413.75</v>
      </c>
      <c r="D205" s="40">
        <v>7408.5166666666664</v>
      </c>
      <c r="E205" s="40">
        <v>7377.0333333333328</v>
      </c>
      <c r="F205" s="40">
        <v>7340.3166666666666</v>
      </c>
      <c r="G205" s="40">
        <v>7308.833333333333</v>
      </c>
      <c r="H205" s="40">
        <v>7445.2333333333327</v>
      </c>
      <c r="I205" s="40">
        <v>7476.7166666666662</v>
      </c>
      <c r="J205" s="40">
        <v>7513.4333333333325</v>
      </c>
      <c r="K205" s="31">
        <v>7440</v>
      </c>
      <c r="L205" s="31">
        <v>7371.8</v>
      </c>
      <c r="M205" s="31">
        <v>1.40591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46.15</v>
      </c>
      <c r="D206" s="40">
        <v>46.433333333333337</v>
      </c>
      <c r="E206" s="40">
        <v>45.516666666666673</v>
      </c>
      <c r="F206" s="40">
        <v>44.883333333333333</v>
      </c>
      <c r="G206" s="40">
        <v>43.966666666666669</v>
      </c>
      <c r="H206" s="40">
        <v>47.066666666666677</v>
      </c>
      <c r="I206" s="40">
        <v>47.983333333333334</v>
      </c>
      <c r="J206" s="40">
        <v>48.616666666666681</v>
      </c>
      <c r="K206" s="31">
        <v>47.35</v>
      </c>
      <c r="L206" s="31">
        <v>45.8</v>
      </c>
      <c r="M206" s="31">
        <v>122.78527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1604.9</v>
      </c>
      <c r="D207" s="40">
        <v>1606.1166666666668</v>
      </c>
      <c r="E207" s="40">
        <v>1593.8333333333335</v>
      </c>
      <c r="F207" s="40">
        <v>1582.7666666666667</v>
      </c>
      <c r="G207" s="40">
        <v>1570.4833333333333</v>
      </c>
      <c r="H207" s="40">
        <v>1617.1833333333336</v>
      </c>
      <c r="I207" s="40">
        <v>1629.4666666666669</v>
      </c>
      <c r="J207" s="40">
        <v>1640.5333333333338</v>
      </c>
      <c r="K207" s="31">
        <v>1618.4</v>
      </c>
      <c r="L207" s="31">
        <v>1595.05</v>
      </c>
      <c r="M207" s="31">
        <v>2.22383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922.4</v>
      </c>
      <c r="D208" s="40">
        <v>924.35</v>
      </c>
      <c r="E208" s="40">
        <v>916.05000000000007</v>
      </c>
      <c r="F208" s="40">
        <v>909.7</v>
      </c>
      <c r="G208" s="40">
        <v>901.40000000000009</v>
      </c>
      <c r="H208" s="40">
        <v>930.7</v>
      </c>
      <c r="I208" s="40">
        <v>939</v>
      </c>
      <c r="J208" s="40">
        <v>945.35</v>
      </c>
      <c r="K208" s="31">
        <v>932.65</v>
      </c>
      <c r="L208" s="31">
        <v>918</v>
      </c>
      <c r="M208" s="31">
        <v>8.1379199999999994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874.95</v>
      </c>
      <c r="D209" s="40">
        <v>885.4666666666667</v>
      </c>
      <c r="E209" s="40">
        <v>862.48333333333335</v>
      </c>
      <c r="F209" s="40">
        <v>850.01666666666665</v>
      </c>
      <c r="G209" s="40">
        <v>827.0333333333333</v>
      </c>
      <c r="H209" s="40">
        <v>897.93333333333339</v>
      </c>
      <c r="I209" s="40">
        <v>920.91666666666674</v>
      </c>
      <c r="J209" s="40">
        <v>933.38333333333344</v>
      </c>
      <c r="K209" s="31">
        <v>908.45</v>
      </c>
      <c r="L209" s="31">
        <v>873</v>
      </c>
      <c r="M209" s="31">
        <v>2.8454700000000002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357.5</v>
      </c>
      <c r="D210" s="40">
        <v>356.7833333333333</v>
      </c>
      <c r="E210" s="40">
        <v>353.11666666666662</v>
      </c>
      <c r="F210" s="40">
        <v>348.73333333333329</v>
      </c>
      <c r="G210" s="40">
        <v>345.06666666666661</v>
      </c>
      <c r="H210" s="40">
        <v>361.16666666666663</v>
      </c>
      <c r="I210" s="40">
        <v>364.83333333333337</v>
      </c>
      <c r="J210" s="40">
        <v>369.21666666666664</v>
      </c>
      <c r="K210" s="31">
        <v>360.45</v>
      </c>
      <c r="L210" s="31">
        <v>352.4</v>
      </c>
      <c r="M210" s="31">
        <v>138.49800999999999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14.7</v>
      </c>
      <c r="D211" s="40">
        <v>14.816666666666668</v>
      </c>
      <c r="E211" s="40">
        <v>14.183333333333337</v>
      </c>
      <c r="F211" s="40">
        <v>13.66666666666667</v>
      </c>
      <c r="G211" s="40">
        <v>13.033333333333339</v>
      </c>
      <c r="H211" s="40">
        <v>15.333333333333336</v>
      </c>
      <c r="I211" s="40">
        <v>15.966666666666665</v>
      </c>
      <c r="J211" s="40">
        <v>16.483333333333334</v>
      </c>
      <c r="K211" s="31">
        <v>15.45</v>
      </c>
      <c r="L211" s="31">
        <v>14.3</v>
      </c>
      <c r="M211" s="31">
        <v>3169.5613499999999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1217.8</v>
      </c>
      <c r="D212" s="40">
        <v>1217.9333333333334</v>
      </c>
      <c r="E212" s="40">
        <v>1208.3666666666668</v>
      </c>
      <c r="F212" s="40">
        <v>1198.9333333333334</v>
      </c>
      <c r="G212" s="40">
        <v>1189.3666666666668</v>
      </c>
      <c r="H212" s="40">
        <v>1227.3666666666668</v>
      </c>
      <c r="I212" s="40">
        <v>1236.9333333333334</v>
      </c>
      <c r="J212" s="40">
        <v>1246.3666666666668</v>
      </c>
      <c r="K212" s="31">
        <v>1227.5</v>
      </c>
      <c r="L212" s="31">
        <v>1208.5</v>
      </c>
      <c r="M212" s="31">
        <v>2.7011699999999998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1844.15</v>
      </c>
      <c r="D213" s="40">
        <v>1858.75</v>
      </c>
      <c r="E213" s="40">
        <v>1824.4</v>
      </c>
      <c r="F213" s="40">
        <v>1804.65</v>
      </c>
      <c r="G213" s="40">
        <v>1770.3000000000002</v>
      </c>
      <c r="H213" s="40">
        <v>1878.5</v>
      </c>
      <c r="I213" s="40">
        <v>1912.85</v>
      </c>
      <c r="J213" s="40">
        <v>1932.6</v>
      </c>
      <c r="K213" s="31">
        <v>1893.1</v>
      </c>
      <c r="L213" s="31">
        <v>1839</v>
      </c>
      <c r="M213" s="31">
        <v>2.0112100000000002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644.29999999999995</v>
      </c>
      <c r="D214" s="40">
        <v>644.5333333333333</v>
      </c>
      <c r="E214" s="40">
        <v>639.16666666666663</v>
      </c>
      <c r="F214" s="40">
        <v>634.0333333333333</v>
      </c>
      <c r="G214" s="40">
        <v>628.66666666666663</v>
      </c>
      <c r="H214" s="40">
        <v>649.66666666666663</v>
      </c>
      <c r="I214" s="40">
        <v>655.03333333333342</v>
      </c>
      <c r="J214" s="40">
        <v>660.16666666666663</v>
      </c>
      <c r="K214" s="40">
        <v>649.9</v>
      </c>
      <c r="L214" s="40">
        <v>639.4</v>
      </c>
      <c r="M214" s="40">
        <v>62.186199999999999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13.4</v>
      </c>
      <c r="D215" s="40">
        <v>13.583333333333334</v>
      </c>
      <c r="E215" s="40">
        <v>13.116666666666667</v>
      </c>
      <c r="F215" s="40">
        <v>12.833333333333334</v>
      </c>
      <c r="G215" s="40">
        <v>12.366666666666667</v>
      </c>
      <c r="H215" s="40">
        <v>13.866666666666667</v>
      </c>
      <c r="I215" s="40">
        <v>14.333333333333332</v>
      </c>
      <c r="J215" s="40">
        <v>14.616666666666667</v>
      </c>
      <c r="K215" s="40">
        <v>14.05</v>
      </c>
      <c r="L215" s="40">
        <v>13.3</v>
      </c>
      <c r="M215" s="40">
        <v>1227.29693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368.2</v>
      </c>
      <c r="D216" s="40">
        <v>366.63333333333338</v>
      </c>
      <c r="E216" s="40">
        <v>361.76666666666677</v>
      </c>
      <c r="F216" s="40">
        <v>355.33333333333337</v>
      </c>
      <c r="G216" s="40">
        <v>350.46666666666675</v>
      </c>
      <c r="H216" s="40">
        <v>373.06666666666678</v>
      </c>
      <c r="I216" s="40">
        <v>377.93333333333345</v>
      </c>
      <c r="J216" s="40">
        <v>384.36666666666679</v>
      </c>
      <c r="K216" s="40">
        <v>371.5</v>
      </c>
      <c r="L216" s="40">
        <v>360.2</v>
      </c>
      <c r="M216" s="40">
        <v>160.79499000000001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8"/>
      <c r="B1" s="51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44547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1" t="s">
        <v>16</v>
      </c>
      <c r="B9" s="513" t="s">
        <v>18</v>
      </c>
      <c r="C9" s="517" t="s">
        <v>20</v>
      </c>
      <c r="D9" s="517" t="s">
        <v>21</v>
      </c>
      <c r="E9" s="508" t="s">
        <v>22</v>
      </c>
      <c r="F9" s="509"/>
      <c r="G9" s="510"/>
      <c r="H9" s="508" t="s">
        <v>23</v>
      </c>
      <c r="I9" s="509"/>
      <c r="J9" s="510"/>
      <c r="K9" s="26"/>
      <c r="L9" s="27"/>
      <c r="M9" s="53"/>
      <c r="N9" s="1"/>
      <c r="O9" s="1"/>
    </row>
    <row r="10" spans="1:15" ht="42.75" customHeight="1">
      <c r="A10" s="515"/>
      <c r="B10" s="516"/>
      <c r="C10" s="516"/>
      <c r="D10" s="51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24926.6</v>
      </c>
      <c r="D11" s="40">
        <v>24898.683333333331</v>
      </c>
      <c r="E11" s="40">
        <v>24756.066666666662</v>
      </c>
      <c r="F11" s="40">
        <v>24585.533333333333</v>
      </c>
      <c r="G11" s="40">
        <v>24442.916666666664</v>
      </c>
      <c r="H11" s="40">
        <v>25069.21666666666</v>
      </c>
      <c r="I11" s="40">
        <v>25211.833333333328</v>
      </c>
      <c r="J11" s="40">
        <v>25382.366666666658</v>
      </c>
      <c r="K11" s="31">
        <v>25041.3</v>
      </c>
      <c r="L11" s="31">
        <v>24728.15</v>
      </c>
      <c r="M11" s="31">
        <v>2.818E-2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544.6</v>
      </c>
      <c r="D12" s="40">
        <v>548.2833333333333</v>
      </c>
      <c r="E12" s="40">
        <v>537.56666666666661</v>
      </c>
      <c r="F12" s="40">
        <v>530.5333333333333</v>
      </c>
      <c r="G12" s="40">
        <v>519.81666666666661</v>
      </c>
      <c r="H12" s="40">
        <v>555.31666666666661</v>
      </c>
      <c r="I12" s="40">
        <v>566.0333333333333</v>
      </c>
      <c r="J12" s="40">
        <v>573.06666666666661</v>
      </c>
      <c r="K12" s="31">
        <v>559</v>
      </c>
      <c r="L12" s="31">
        <v>541.25</v>
      </c>
      <c r="M12" s="31">
        <v>1.52241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983.2</v>
      </c>
      <c r="D13" s="40">
        <v>984.79999999999984</v>
      </c>
      <c r="E13" s="40">
        <v>970.9499999999997</v>
      </c>
      <c r="F13" s="40">
        <v>958.69999999999982</v>
      </c>
      <c r="G13" s="40">
        <v>944.84999999999968</v>
      </c>
      <c r="H13" s="40">
        <v>997.04999999999973</v>
      </c>
      <c r="I13" s="40">
        <v>1010.8999999999999</v>
      </c>
      <c r="J13" s="40">
        <v>1023.1499999999997</v>
      </c>
      <c r="K13" s="31">
        <v>998.65</v>
      </c>
      <c r="L13" s="31">
        <v>972.55</v>
      </c>
      <c r="M13" s="31">
        <v>3.5445099999999998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2557.5</v>
      </c>
      <c r="D14" s="40">
        <v>2564.8166666666666</v>
      </c>
      <c r="E14" s="40">
        <v>2530.6833333333334</v>
      </c>
      <c r="F14" s="40">
        <v>2503.8666666666668</v>
      </c>
      <c r="G14" s="40">
        <v>2469.7333333333336</v>
      </c>
      <c r="H14" s="40">
        <v>2591.6333333333332</v>
      </c>
      <c r="I14" s="40">
        <v>2625.7666666666664</v>
      </c>
      <c r="J14" s="40">
        <v>2652.583333333333</v>
      </c>
      <c r="K14" s="31">
        <v>2598.9499999999998</v>
      </c>
      <c r="L14" s="31">
        <v>2538</v>
      </c>
      <c r="M14" s="31">
        <v>0.29552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2234.9</v>
      </c>
      <c r="D15" s="40">
        <v>2234.6333333333332</v>
      </c>
      <c r="E15" s="40">
        <v>2194.2666666666664</v>
      </c>
      <c r="F15" s="40">
        <v>2153.6333333333332</v>
      </c>
      <c r="G15" s="40">
        <v>2113.2666666666664</v>
      </c>
      <c r="H15" s="40">
        <v>2275.2666666666664</v>
      </c>
      <c r="I15" s="40">
        <v>2315.6333333333332</v>
      </c>
      <c r="J15" s="40">
        <v>2356.2666666666664</v>
      </c>
      <c r="K15" s="31">
        <v>2275</v>
      </c>
      <c r="L15" s="31">
        <v>2194</v>
      </c>
      <c r="M15" s="31">
        <v>2.7058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18439.95</v>
      </c>
      <c r="D16" s="40">
        <v>18476.5</v>
      </c>
      <c r="E16" s="40">
        <v>18274.45</v>
      </c>
      <c r="F16" s="40">
        <v>18108.95</v>
      </c>
      <c r="G16" s="40">
        <v>17906.900000000001</v>
      </c>
      <c r="H16" s="40">
        <v>18642</v>
      </c>
      <c r="I16" s="40">
        <v>18844.050000000003</v>
      </c>
      <c r="J16" s="40">
        <v>19009.55</v>
      </c>
      <c r="K16" s="31">
        <v>18678.55</v>
      </c>
      <c r="L16" s="31">
        <v>18311</v>
      </c>
      <c r="M16" s="31">
        <v>9.0240000000000001E-2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120.85</v>
      </c>
      <c r="D17" s="40">
        <v>122.2</v>
      </c>
      <c r="E17" s="40">
        <v>118.75</v>
      </c>
      <c r="F17" s="40">
        <v>116.64999999999999</v>
      </c>
      <c r="G17" s="40">
        <v>113.19999999999999</v>
      </c>
      <c r="H17" s="40">
        <v>124.30000000000001</v>
      </c>
      <c r="I17" s="40">
        <v>127.75000000000003</v>
      </c>
      <c r="J17" s="40">
        <v>129.85000000000002</v>
      </c>
      <c r="K17" s="31">
        <v>125.65</v>
      </c>
      <c r="L17" s="31">
        <v>120.1</v>
      </c>
      <c r="M17" s="31">
        <v>42.503129999999999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274.25</v>
      </c>
      <c r="D18" s="40">
        <v>277.7</v>
      </c>
      <c r="E18" s="40">
        <v>268.89999999999998</v>
      </c>
      <c r="F18" s="40">
        <v>263.55</v>
      </c>
      <c r="G18" s="40">
        <v>254.75</v>
      </c>
      <c r="H18" s="40">
        <v>283.04999999999995</v>
      </c>
      <c r="I18" s="40">
        <v>291.85000000000002</v>
      </c>
      <c r="J18" s="40">
        <v>297.19999999999993</v>
      </c>
      <c r="K18" s="31">
        <v>286.5</v>
      </c>
      <c r="L18" s="31">
        <v>272.35000000000002</v>
      </c>
      <c r="M18" s="31">
        <v>44.039900000000003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2266.4499999999998</v>
      </c>
      <c r="D19" s="40">
        <v>2275.9833333333331</v>
      </c>
      <c r="E19" s="40">
        <v>2253.4666666666662</v>
      </c>
      <c r="F19" s="40">
        <v>2240.4833333333331</v>
      </c>
      <c r="G19" s="40">
        <v>2217.9666666666662</v>
      </c>
      <c r="H19" s="40">
        <v>2288.9666666666662</v>
      </c>
      <c r="I19" s="40">
        <v>2311.4833333333336</v>
      </c>
      <c r="J19" s="40">
        <v>2324.4666666666662</v>
      </c>
      <c r="K19" s="31">
        <v>2298.5</v>
      </c>
      <c r="L19" s="31">
        <v>2263</v>
      </c>
      <c r="M19" s="31">
        <v>2.4783900000000001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1702.05</v>
      </c>
      <c r="D20" s="40">
        <v>1702.9666666666665</v>
      </c>
      <c r="E20" s="40">
        <v>1686.083333333333</v>
      </c>
      <c r="F20" s="40">
        <v>1670.1166666666666</v>
      </c>
      <c r="G20" s="40">
        <v>1653.2333333333331</v>
      </c>
      <c r="H20" s="40">
        <v>1718.9333333333329</v>
      </c>
      <c r="I20" s="40">
        <v>1735.8166666666666</v>
      </c>
      <c r="J20" s="40">
        <v>1751.7833333333328</v>
      </c>
      <c r="K20" s="31">
        <v>1719.85</v>
      </c>
      <c r="L20" s="31">
        <v>1687</v>
      </c>
      <c r="M20" s="31">
        <v>7.5188499999999996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1402.25</v>
      </c>
      <c r="D21" s="40">
        <v>1422.1499999999999</v>
      </c>
      <c r="E21" s="40">
        <v>1375.2999999999997</v>
      </c>
      <c r="F21" s="40">
        <v>1348.35</v>
      </c>
      <c r="G21" s="40">
        <v>1301.4999999999998</v>
      </c>
      <c r="H21" s="40">
        <v>1449.0999999999997</v>
      </c>
      <c r="I21" s="40">
        <v>1495.9499999999996</v>
      </c>
      <c r="J21" s="40">
        <v>1522.8999999999996</v>
      </c>
      <c r="K21" s="31">
        <v>1469</v>
      </c>
      <c r="L21" s="31">
        <v>1395.2</v>
      </c>
      <c r="M21" s="31">
        <v>5.0831499999999998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745.15</v>
      </c>
      <c r="D22" s="40">
        <v>746.98333333333323</v>
      </c>
      <c r="E22" s="40">
        <v>737.51666666666642</v>
      </c>
      <c r="F22" s="40">
        <v>729.88333333333321</v>
      </c>
      <c r="G22" s="40">
        <v>720.4166666666664</v>
      </c>
      <c r="H22" s="40">
        <v>754.61666666666645</v>
      </c>
      <c r="I22" s="40">
        <v>764.08333333333337</v>
      </c>
      <c r="J22" s="40">
        <v>771.71666666666647</v>
      </c>
      <c r="K22" s="31">
        <v>756.45</v>
      </c>
      <c r="L22" s="31">
        <v>739.35</v>
      </c>
      <c r="M22" s="31">
        <v>33.036200000000001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1839.85</v>
      </c>
      <c r="D23" s="40">
        <v>1849.55</v>
      </c>
      <c r="E23" s="40">
        <v>1810.3</v>
      </c>
      <c r="F23" s="40">
        <v>1780.75</v>
      </c>
      <c r="G23" s="40">
        <v>1741.5</v>
      </c>
      <c r="H23" s="40">
        <v>1879.1</v>
      </c>
      <c r="I23" s="40">
        <v>1918.35</v>
      </c>
      <c r="J23" s="40">
        <v>1947.8999999999999</v>
      </c>
      <c r="K23" s="31">
        <v>1888.8</v>
      </c>
      <c r="L23" s="31">
        <v>1820</v>
      </c>
      <c r="M23" s="31">
        <v>3.7624900000000001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350.5</v>
      </c>
      <c r="D24" s="40">
        <v>351.73333333333335</v>
      </c>
      <c r="E24" s="40">
        <v>345.76666666666671</v>
      </c>
      <c r="F24" s="40">
        <v>341.03333333333336</v>
      </c>
      <c r="G24" s="40">
        <v>335.06666666666672</v>
      </c>
      <c r="H24" s="40">
        <v>356.4666666666667</v>
      </c>
      <c r="I24" s="40">
        <v>362.43333333333339</v>
      </c>
      <c r="J24" s="40">
        <v>367.16666666666669</v>
      </c>
      <c r="K24" s="31">
        <v>357.7</v>
      </c>
      <c r="L24" s="31">
        <v>347</v>
      </c>
      <c r="M24" s="31">
        <v>1.3780399999999999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218.35</v>
      </c>
      <c r="D25" s="40">
        <v>221.18333333333331</v>
      </c>
      <c r="E25" s="40">
        <v>212.96666666666661</v>
      </c>
      <c r="F25" s="40">
        <v>207.58333333333331</v>
      </c>
      <c r="G25" s="40">
        <v>199.36666666666662</v>
      </c>
      <c r="H25" s="40">
        <v>226.56666666666661</v>
      </c>
      <c r="I25" s="40">
        <v>234.7833333333333</v>
      </c>
      <c r="J25" s="40">
        <v>240.1666666666666</v>
      </c>
      <c r="K25" s="31">
        <v>229.4</v>
      </c>
      <c r="L25" s="31">
        <v>215.8</v>
      </c>
      <c r="M25" s="31">
        <v>20.947379999999999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1085.95</v>
      </c>
      <c r="D26" s="40">
        <v>1089.6666666666667</v>
      </c>
      <c r="E26" s="40">
        <v>1067.7833333333335</v>
      </c>
      <c r="F26" s="40">
        <v>1049.6166666666668</v>
      </c>
      <c r="G26" s="40">
        <v>1027.7333333333336</v>
      </c>
      <c r="H26" s="40">
        <v>1107.8333333333335</v>
      </c>
      <c r="I26" s="40">
        <v>1129.7166666666667</v>
      </c>
      <c r="J26" s="40">
        <v>1147.8833333333334</v>
      </c>
      <c r="K26" s="31">
        <v>1111.55</v>
      </c>
      <c r="L26" s="31">
        <v>1071.5</v>
      </c>
      <c r="M26" s="31">
        <v>4.5459899999999998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1816.1</v>
      </c>
      <c r="D27" s="40">
        <v>1819.3666666666668</v>
      </c>
      <c r="E27" s="40">
        <v>1806.7333333333336</v>
      </c>
      <c r="F27" s="40">
        <v>1797.3666666666668</v>
      </c>
      <c r="G27" s="40">
        <v>1784.7333333333336</v>
      </c>
      <c r="H27" s="40">
        <v>1828.7333333333336</v>
      </c>
      <c r="I27" s="40">
        <v>1841.3666666666668</v>
      </c>
      <c r="J27" s="40">
        <v>1850.7333333333336</v>
      </c>
      <c r="K27" s="31">
        <v>1832</v>
      </c>
      <c r="L27" s="31">
        <v>1810</v>
      </c>
      <c r="M27" s="31">
        <v>0.17423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2082.1999999999998</v>
      </c>
      <c r="D28" s="40">
        <v>2093.7000000000003</v>
      </c>
      <c r="E28" s="40">
        <v>2058.6000000000004</v>
      </c>
      <c r="F28" s="40">
        <v>2035</v>
      </c>
      <c r="G28" s="40">
        <v>1999.9</v>
      </c>
      <c r="H28" s="40">
        <v>2117.3000000000006</v>
      </c>
      <c r="I28" s="40">
        <v>2152.4</v>
      </c>
      <c r="J28" s="40">
        <v>2176.0000000000009</v>
      </c>
      <c r="K28" s="31">
        <v>2128.8000000000002</v>
      </c>
      <c r="L28" s="31">
        <v>2070.1</v>
      </c>
      <c r="M28" s="31">
        <v>0.73931999999999998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100.75</v>
      </c>
      <c r="D29" s="40">
        <v>101.10000000000001</v>
      </c>
      <c r="E29" s="40">
        <v>99.850000000000023</v>
      </c>
      <c r="F29" s="40">
        <v>98.950000000000017</v>
      </c>
      <c r="G29" s="40">
        <v>97.700000000000031</v>
      </c>
      <c r="H29" s="40">
        <v>102.00000000000001</v>
      </c>
      <c r="I29" s="40">
        <v>103.24999999999999</v>
      </c>
      <c r="J29" s="40">
        <v>104.15</v>
      </c>
      <c r="K29" s="31">
        <v>102.35</v>
      </c>
      <c r="L29" s="31">
        <v>100.2</v>
      </c>
      <c r="M29" s="31">
        <v>1.31514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3419.45</v>
      </c>
      <c r="D30" s="40">
        <v>3411.9</v>
      </c>
      <c r="E30" s="40">
        <v>3382.55</v>
      </c>
      <c r="F30" s="40">
        <v>3345.65</v>
      </c>
      <c r="G30" s="40">
        <v>3316.3</v>
      </c>
      <c r="H30" s="40">
        <v>3448.8</v>
      </c>
      <c r="I30" s="40">
        <v>3478.1499999999996</v>
      </c>
      <c r="J30" s="40">
        <v>3515.05</v>
      </c>
      <c r="K30" s="31">
        <v>3441.25</v>
      </c>
      <c r="L30" s="31">
        <v>3375</v>
      </c>
      <c r="M30" s="31">
        <v>0.36764000000000002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3171.2</v>
      </c>
      <c r="D31" s="40">
        <v>3187.0166666666664</v>
      </c>
      <c r="E31" s="40">
        <v>3139.0333333333328</v>
      </c>
      <c r="F31" s="40">
        <v>3106.8666666666663</v>
      </c>
      <c r="G31" s="40">
        <v>3058.8833333333328</v>
      </c>
      <c r="H31" s="40">
        <v>3219.1833333333329</v>
      </c>
      <c r="I31" s="40">
        <v>3267.1666666666665</v>
      </c>
      <c r="J31" s="40">
        <v>3299.333333333333</v>
      </c>
      <c r="K31" s="31">
        <v>3235</v>
      </c>
      <c r="L31" s="31">
        <v>3154.85</v>
      </c>
      <c r="M31" s="31">
        <v>0.20175999999999999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25.1</v>
      </c>
      <c r="D32" s="40">
        <v>25.516666666666669</v>
      </c>
      <c r="E32" s="40">
        <v>24.183333333333337</v>
      </c>
      <c r="F32" s="40">
        <v>23.266666666666669</v>
      </c>
      <c r="G32" s="40">
        <v>21.933333333333337</v>
      </c>
      <c r="H32" s="40">
        <v>26.433333333333337</v>
      </c>
      <c r="I32" s="40">
        <v>27.766666666666673</v>
      </c>
      <c r="J32" s="40">
        <v>28.683333333333337</v>
      </c>
      <c r="K32" s="31">
        <v>26.85</v>
      </c>
      <c r="L32" s="31">
        <v>24.6</v>
      </c>
      <c r="M32" s="31">
        <v>146.86518000000001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627.75</v>
      </c>
      <c r="D33" s="40">
        <v>628.80000000000007</v>
      </c>
      <c r="E33" s="40">
        <v>622.45000000000016</v>
      </c>
      <c r="F33" s="40">
        <v>617.15000000000009</v>
      </c>
      <c r="G33" s="40">
        <v>610.80000000000018</v>
      </c>
      <c r="H33" s="40">
        <v>634.10000000000014</v>
      </c>
      <c r="I33" s="40">
        <v>640.45000000000005</v>
      </c>
      <c r="J33" s="40">
        <v>645.75000000000011</v>
      </c>
      <c r="K33" s="31">
        <v>635.15</v>
      </c>
      <c r="L33" s="31">
        <v>623.5</v>
      </c>
      <c r="M33" s="31">
        <v>3.8452700000000002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3432</v>
      </c>
      <c r="D34" s="40">
        <v>3414.5</v>
      </c>
      <c r="E34" s="40">
        <v>3350.05</v>
      </c>
      <c r="F34" s="40">
        <v>3268.1000000000004</v>
      </c>
      <c r="G34" s="40">
        <v>3203.6500000000005</v>
      </c>
      <c r="H34" s="40">
        <v>3496.45</v>
      </c>
      <c r="I34" s="40">
        <v>3560.8999999999996</v>
      </c>
      <c r="J34" s="40">
        <v>3642.8499999999995</v>
      </c>
      <c r="K34" s="31">
        <v>3478.95</v>
      </c>
      <c r="L34" s="31">
        <v>3332.55</v>
      </c>
      <c r="M34" s="31">
        <v>1.39568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375.7</v>
      </c>
      <c r="D35" s="40">
        <v>377.3</v>
      </c>
      <c r="E35" s="40">
        <v>373</v>
      </c>
      <c r="F35" s="40">
        <v>370.3</v>
      </c>
      <c r="G35" s="40">
        <v>366</v>
      </c>
      <c r="H35" s="40">
        <v>380</v>
      </c>
      <c r="I35" s="40">
        <v>384.30000000000007</v>
      </c>
      <c r="J35" s="40">
        <v>387</v>
      </c>
      <c r="K35" s="31">
        <v>381.6</v>
      </c>
      <c r="L35" s="31">
        <v>374.6</v>
      </c>
      <c r="M35" s="31">
        <v>23.663460000000001</v>
      </c>
      <c r="N35" s="1"/>
      <c r="O35" s="1"/>
    </row>
    <row r="36" spans="1:15" ht="12.75" customHeight="1">
      <c r="A36" s="31">
        <v>26</v>
      </c>
      <c r="B36" s="31" t="s">
        <v>866</v>
      </c>
      <c r="C36" s="31">
        <v>1174.8</v>
      </c>
      <c r="D36" s="40">
        <v>1170.8666666666668</v>
      </c>
      <c r="E36" s="40">
        <v>1159.4833333333336</v>
      </c>
      <c r="F36" s="40">
        <v>1144.1666666666667</v>
      </c>
      <c r="G36" s="40">
        <v>1132.7833333333335</v>
      </c>
      <c r="H36" s="40">
        <v>1186.1833333333336</v>
      </c>
      <c r="I36" s="40">
        <v>1197.5666666666668</v>
      </c>
      <c r="J36" s="40">
        <v>1212.8833333333337</v>
      </c>
      <c r="K36" s="31">
        <v>1182.25</v>
      </c>
      <c r="L36" s="31">
        <v>1155.55</v>
      </c>
      <c r="M36" s="31">
        <v>2.3711899999999999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849.9</v>
      </c>
      <c r="D37" s="40">
        <v>855.11666666666679</v>
      </c>
      <c r="E37" s="40">
        <v>840.23333333333358</v>
      </c>
      <c r="F37" s="40">
        <v>830.56666666666683</v>
      </c>
      <c r="G37" s="40">
        <v>815.68333333333362</v>
      </c>
      <c r="H37" s="40">
        <v>864.78333333333353</v>
      </c>
      <c r="I37" s="40">
        <v>879.66666666666674</v>
      </c>
      <c r="J37" s="40">
        <v>889.33333333333348</v>
      </c>
      <c r="K37" s="31">
        <v>870</v>
      </c>
      <c r="L37" s="31">
        <v>845.45</v>
      </c>
      <c r="M37" s="31">
        <v>0.81252000000000002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1071.25</v>
      </c>
      <c r="D38" s="40">
        <v>1082.7833333333335</v>
      </c>
      <c r="E38" s="40">
        <v>1051.0166666666671</v>
      </c>
      <c r="F38" s="40">
        <v>1030.7833333333335</v>
      </c>
      <c r="G38" s="40">
        <v>999.01666666666711</v>
      </c>
      <c r="H38" s="40">
        <v>1103.0166666666671</v>
      </c>
      <c r="I38" s="40">
        <v>1134.7833333333335</v>
      </c>
      <c r="J38" s="40">
        <v>1155.0166666666671</v>
      </c>
      <c r="K38" s="31">
        <v>1114.55</v>
      </c>
      <c r="L38" s="31">
        <v>1062.55</v>
      </c>
      <c r="M38" s="31">
        <v>8.0955200000000005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774.7</v>
      </c>
      <c r="D39" s="40">
        <v>775.9</v>
      </c>
      <c r="E39" s="40">
        <v>754.75</v>
      </c>
      <c r="F39" s="40">
        <v>734.80000000000007</v>
      </c>
      <c r="G39" s="40">
        <v>713.65000000000009</v>
      </c>
      <c r="H39" s="40">
        <v>795.84999999999991</v>
      </c>
      <c r="I39" s="40">
        <v>816.99999999999977</v>
      </c>
      <c r="J39" s="40">
        <v>836.94999999999982</v>
      </c>
      <c r="K39" s="31">
        <v>797.05</v>
      </c>
      <c r="L39" s="31">
        <v>755.95</v>
      </c>
      <c r="M39" s="31">
        <v>2.8933399999999998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5204.3</v>
      </c>
      <c r="D40" s="40">
        <v>5196.4333333333334</v>
      </c>
      <c r="E40" s="40">
        <v>5150.8666666666668</v>
      </c>
      <c r="F40" s="40">
        <v>5097.4333333333334</v>
      </c>
      <c r="G40" s="40">
        <v>5051.8666666666668</v>
      </c>
      <c r="H40" s="40">
        <v>5249.8666666666668</v>
      </c>
      <c r="I40" s="40">
        <v>5295.4333333333343</v>
      </c>
      <c r="J40" s="40">
        <v>5348.8666666666668</v>
      </c>
      <c r="K40" s="31">
        <v>5242</v>
      </c>
      <c r="L40" s="31">
        <v>5143</v>
      </c>
      <c r="M40" s="31">
        <v>2.6521599999999999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217.45</v>
      </c>
      <c r="D41" s="40">
        <v>216.35</v>
      </c>
      <c r="E41" s="40">
        <v>214.7</v>
      </c>
      <c r="F41" s="40">
        <v>211.95</v>
      </c>
      <c r="G41" s="40">
        <v>210.29999999999998</v>
      </c>
      <c r="H41" s="40">
        <v>219.1</v>
      </c>
      <c r="I41" s="40">
        <v>220.75000000000003</v>
      </c>
      <c r="J41" s="40">
        <v>223.5</v>
      </c>
      <c r="K41" s="31">
        <v>218</v>
      </c>
      <c r="L41" s="31">
        <v>213.6</v>
      </c>
      <c r="M41" s="31">
        <v>15.70974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502.15</v>
      </c>
      <c r="D42" s="40">
        <v>498.01666666666665</v>
      </c>
      <c r="E42" s="40">
        <v>487.13333333333333</v>
      </c>
      <c r="F42" s="40">
        <v>472.11666666666667</v>
      </c>
      <c r="G42" s="40">
        <v>461.23333333333335</v>
      </c>
      <c r="H42" s="40">
        <v>513.0333333333333</v>
      </c>
      <c r="I42" s="40">
        <v>523.91666666666663</v>
      </c>
      <c r="J42" s="40">
        <v>538.93333333333328</v>
      </c>
      <c r="K42" s="31">
        <v>508.9</v>
      </c>
      <c r="L42" s="31">
        <v>483</v>
      </c>
      <c r="M42" s="31">
        <v>3.73516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94.95</v>
      </c>
      <c r="D43" s="40">
        <v>95.716666666666654</v>
      </c>
      <c r="E43" s="40">
        <v>93.633333333333312</v>
      </c>
      <c r="F43" s="40">
        <v>92.316666666666663</v>
      </c>
      <c r="G43" s="40">
        <v>90.23333333333332</v>
      </c>
      <c r="H43" s="40">
        <v>97.033333333333303</v>
      </c>
      <c r="I43" s="40">
        <v>99.116666666666646</v>
      </c>
      <c r="J43" s="40">
        <v>100.43333333333329</v>
      </c>
      <c r="K43" s="31">
        <v>97.8</v>
      </c>
      <c r="L43" s="31">
        <v>94.4</v>
      </c>
      <c r="M43" s="31">
        <v>17.847529999999999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126.05</v>
      </c>
      <c r="D44" s="40">
        <v>126.39999999999999</v>
      </c>
      <c r="E44" s="40">
        <v>124.64999999999998</v>
      </c>
      <c r="F44" s="40">
        <v>123.24999999999999</v>
      </c>
      <c r="G44" s="40">
        <v>121.49999999999997</v>
      </c>
      <c r="H44" s="40">
        <v>127.79999999999998</v>
      </c>
      <c r="I44" s="40">
        <v>129.55000000000001</v>
      </c>
      <c r="J44" s="40">
        <v>130.94999999999999</v>
      </c>
      <c r="K44" s="31">
        <v>128.15</v>
      </c>
      <c r="L44" s="31">
        <v>125</v>
      </c>
      <c r="M44" s="31">
        <v>74.607950000000002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3298.6</v>
      </c>
      <c r="D45" s="40">
        <v>3298.0666666666671</v>
      </c>
      <c r="E45" s="40">
        <v>3271.1333333333341</v>
      </c>
      <c r="F45" s="40">
        <v>3243.666666666667</v>
      </c>
      <c r="G45" s="40">
        <v>3216.733333333334</v>
      </c>
      <c r="H45" s="40">
        <v>3325.5333333333342</v>
      </c>
      <c r="I45" s="40">
        <v>3352.4666666666676</v>
      </c>
      <c r="J45" s="40">
        <v>3379.9333333333343</v>
      </c>
      <c r="K45" s="31">
        <v>3325</v>
      </c>
      <c r="L45" s="31">
        <v>3270.6</v>
      </c>
      <c r="M45" s="31">
        <v>5.0293000000000001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187</v>
      </c>
      <c r="D46" s="40">
        <v>188.96666666666667</v>
      </c>
      <c r="E46" s="40">
        <v>184.13333333333333</v>
      </c>
      <c r="F46" s="40">
        <v>181.26666666666665</v>
      </c>
      <c r="G46" s="40">
        <v>176.43333333333331</v>
      </c>
      <c r="H46" s="40">
        <v>191.83333333333334</v>
      </c>
      <c r="I46" s="40">
        <v>196.66666666666666</v>
      </c>
      <c r="J46" s="40">
        <v>199.53333333333336</v>
      </c>
      <c r="K46" s="31">
        <v>193.8</v>
      </c>
      <c r="L46" s="31">
        <v>186.1</v>
      </c>
      <c r="M46" s="31">
        <v>3.7449499999999998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2276.8000000000002</v>
      </c>
      <c r="D47" s="40">
        <v>2277.1666666666665</v>
      </c>
      <c r="E47" s="40">
        <v>2245.7333333333331</v>
      </c>
      <c r="F47" s="40">
        <v>2214.6666666666665</v>
      </c>
      <c r="G47" s="40">
        <v>2183.2333333333331</v>
      </c>
      <c r="H47" s="40">
        <v>2308.2333333333331</v>
      </c>
      <c r="I47" s="40">
        <v>2339.6666666666665</v>
      </c>
      <c r="J47" s="40">
        <v>2370.7333333333331</v>
      </c>
      <c r="K47" s="31">
        <v>2308.6</v>
      </c>
      <c r="L47" s="31">
        <v>2246.1</v>
      </c>
      <c r="M47" s="31">
        <v>1.99831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3088.65</v>
      </c>
      <c r="D48" s="40">
        <v>3085.4666666666667</v>
      </c>
      <c r="E48" s="40">
        <v>3065.9333333333334</v>
      </c>
      <c r="F48" s="40">
        <v>3043.2166666666667</v>
      </c>
      <c r="G48" s="40">
        <v>3023.6833333333334</v>
      </c>
      <c r="H48" s="40">
        <v>3108.1833333333334</v>
      </c>
      <c r="I48" s="40">
        <v>3127.7166666666672</v>
      </c>
      <c r="J48" s="40">
        <v>3150.4333333333334</v>
      </c>
      <c r="K48" s="31">
        <v>3105</v>
      </c>
      <c r="L48" s="31">
        <v>3062.75</v>
      </c>
      <c r="M48" s="31">
        <v>6.028E-2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1915.7</v>
      </c>
      <c r="D49" s="40">
        <v>1916.9333333333334</v>
      </c>
      <c r="E49" s="40">
        <v>1846.7666666666669</v>
      </c>
      <c r="F49" s="40">
        <v>1777.8333333333335</v>
      </c>
      <c r="G49" s="40">
        <v>1707.666666666667</v>
      </c>
      <c r="H49" s="40">
        <v>1985.8666666666668</v>
      </c>
      <c r="I49" s="40">
        <v>2056.0333333333333</v>
      </c>
      <c r="J49" s="40">
        <v>2124.9666666666667</v>
      </c>
      <c r="K49" s="31">
        <v>1987.1</v>
      </c>
      <c r="L49" s="31">
        <v>1848</v>
      </c>
      <c r="M49" s="31">
        <v>1.7866200000000001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8560.25</v>
      </c>
      <c r="D50" s="40">
        <v>8598.5333333333328</v>
      </c>
      <c r="E50" s="40">
        <v>8481.7166666666653</v>
      </c>
      <c r="F50" s="40">
        <v>8403.1833333333325</v>
      </c>
      <c r="G50" s="40">
        <v>8286.366666666665</v>
      </c>
      <c r="H50" s="40">
        <v>8677.0666666666657</v>
      </c>
      <c r="I50" s="40">
        <v>8793.8833333333314</v>
      </c>
      <c r="J50" s="40">
        <v>8872.4166666666661</v>
      </c>
      <c r="K50" s="31">
        <v>8715.35</v>
      </c>
      <c r="L50" s="31">
        <v>8520</v>
      </c>
      <c r="M50" s="31">
        <v>0.13181999999999999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1147.55</v>
      </c>
      <c r="D51" s="40">
        <v>1156.8</v>
      </c>
      <c r="E51" s="40">
        <v>1131.1499999999999</v>
      </c>
      <c r="F51" s="40">
        <v>1114.75</v>
      </c>
      <c r="G51" s="40">
        <v>1089.0999999999999</v>
      </c>
      <c r="H51" s="40">
        <v>1173.1999999999998</v>
      </c>
      <c r="I51" s="40">
        <v>1198.8499999999999</v>
      </c>
      <c r="J51" s="40">
        <v>1215.2499999999998</v>
      </c>
      <c r="K51" s="31">
        <v>1182.45</v>
      </c>
      <c r="L51" s="31">
        <v>1140.4000000000001</v>
      </c>
      <c r="M51" s="31">
        <v>7.1674600000000002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683.7</v>
      </c>
      <c r="D52" s="40">
        <v>686.26666666666677</v>
      </c>
      <c r="E52" s="40">
        <v>672.58333333333348</v>
      </c>
      <c r="F52" s="40">
        <v>661.4666666666667</v>
      </c>
      <c r="G52" s="40">
        <v>647.78333333333342</v>
      </c>
      <c r="H52" s="40">
        <v>697.38333333333355</v>
      </c>
      <c r="I52" s="40">
        <v>711.06666666666672</v>
      </c>
      <c r="J52" s="40">
        <v>722.18333333333362</v>
      </c>
      <c r="K52" s="31">
        <v>699.95</v>
      </c>
      <c r="L52" s="31">
        <v>675.15</v>
      </c>
      <c r="M52" s="31">
        <v>19.959869999999999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547.75</v>
      </c>
      <c r="D53" s="40">
        <v>548.65</v>
      </c>
      <c r="E53" s="40">
        <v>541.29999999999995</v>
      </c>
      <c r="F53" s="40">
        <v>534.85</v>
      </c>
      <c r="G53" s="40">
        <v>527.5</v>
      </c>
      <c r="H53" s="40">
        <v>555.09999999999991</v>
      </c>
      <c r="I53" s="40">
        <v>562.45000000000005</v>
      </c>
      <c r="J53" s="40">
        <v>568.89999999999986</v>
      </c>
      <c r="K53" s="31">
        <v>556</v>
      </c>
      <c r="L53" s="31">
        <v>542.20000000000005</v>
      </c>
      <c r="M53" s="31">
        <v>0.67403999999999997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709.65</v>
      </c>
      <c r="D54" s="40">
        <v>712.21666666666658</v>
      </c>
      <c r="E54" s="40">
        <v>702.48333333333312</v>
      </c>
      <c r="F54" s="40">
        <v>695.31666666666649</v>
      </c>
      <c r="G54" s="40">
        <v>685.58333333333303</v>
      </c>
      <c r="H54" s="40">
        <v>719.38333333333321</v>
      </c>
      <c r="I54" s="40">
        <v>729.11666666666656</v>
      </c>
      <c r="J54" s="40">
        <v>736.2833333333333</v>
      </c>
      <c r="K54" s="31">
        <v>721.95</v>
      </c>
      <c r="L54" s="31">
        <v>705.05</v>
      </c>
      <c r="M54" s="31">
        <v>73.09187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3253.15</v>
      </c>
      <c r="D55" s="40">
        <v>3269.4166666666665</v>
      </c>
      <c r="E55" s="40">
        <v>3211.083333333333</v>
      </c>
      <c r="F55" s="40">
        <v>3169.0166666666664</v>
      </c>
      <c r="G55" s="40">
        <v>3110.6833333333329</v>
      </c>
      <c r="H55" s="40">
        <v>3311.4833333333331</v>
      </c>
      <c r="I55" s="40">
        <v>3369.8166666666662</v>
      </c>
      <c r="J55" s="40">
        <v>3411.8833333333332</v>
      </c>
      <c r="K55" s="31">
        <v>3327.75</v>
      </c>
      <c r="L55" s="31">
        <v>3227.35</v>
      </c>
      <c r="M55" s="31">
        <v>3.2414000000000001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202.5</v>
      </c>
      <c r="D56" s="40">
        <v>202.91666666666666</v>
      </c>
      <c r="E56" s="40">
        <v>198.93333333333331</v>
      </c>
      <c r="F56" s="40">
        <v>195.36666666666665</v>
      </c>
      <c r="G56" s="40">
        <v>191.3833333333333</v>
      </c>
      <c r="H56" s="40">
        <v>206.48333333333332</v>
      </c>
      <c r="I56" s="40">
        <v>210.46666666666667</v>
      </c>
      <c r="J56" s="40">
        <v>214.03333333333333</v>
      </c>
      <c r="K56" s="31">
        <v>206.9</v>
      </c>
      <c r="L56" s="31">
        <v>199.35</v>
      </c>
      <c r="M56" s="31">
        <v>7.0468299999999999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1259.45</v>
      </c>
      <c r="D57" s="40">
        <v>1254.9833333333333</v>
      </c>
      <c r="E57" s="40">
        <v>1223.3666666666668</v>
      </c>
      <c r="F57" s="40">
        <v>1187.2833333333335</v>
      </c>
      <c r="G57" s="40">
        <v>1155.666666666667</v>
      </c>
      <c r="H57" s="40">
        <v>1291.0666666666666</v>
      </c>
      <c r="I57" s="40">
        <v>1322.6833333333329</v>
      </c>
      <c r="J57" s="40">
        <v>1358.7666666666664</v>
      </c>
      <c r="K57" s="31">
        <v>1286.5999999999999</v>
      </c>
      <c r="L57" s="31">
        <v>1218.9000000000001</v>
      </c>
      <c r="M57" s="31">
        <v>10.703139999999999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16703.349999999999</v>
      </c>
      <c r="D58" s="40">
        <v>16742.783333333333</v>
      </c>
      <c r="E58" s="40">
        <v>16535.566666666666</v>
      </c>
      <c r="F58" s="40">
        <v>16367.783333333333</v>
      </c>
      <c r="G58" s="40">
        <v>16160.566666666666</v>
      </c>
      <c r="H58" s="40">
        <v>16910.566666666666</v>
      </c>
      <c r="I58" s="40">
        <v>17117.783333333333</v>
      </c>
      <c r="J58" s="40">
        <v>17285.566666666666</v>
      </c>
      <c r="K58" s="31">
        <v>16950</v>
      </c>
      <c r="L58" s="31">
        <v>16575</v>
      </c>
      <c r="M58" s="31">
        <v>3.2534999999999998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5137.5</v>
      </c>
      <c r="D59" s="40">
        <v>5262.1500000000005</v>
      </c>
      <c r="E59" s="40">
        <v>4983.4000000000015</v>
      </c>
      <c r="F59" s="40">
        <v>4829.3000000000011</v>
      </c>
      <c r="G59" s="40">
        <v>4550.550000000002</v>
      </c>
      <c r="H59" s="40">
        <v>5416.2500000000009</v>
      </c>
      <c r="I59" s="40">
        <v>5694.9999999999991</v>
      </c>
      <c r="J59" s="40">
        <v>5849.1</v>
      </c>
      <c r="K59" s="31">
        <v>5540.9</v>
      </c>
      <c r="L59" s="31">
        <v>5108.05</v>
      </c>
      <c r="M59" s="31">
        <v>1.29861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7028.85</v>
      </c>
      <c r="D60" s="40">
        <v>7008.3999999999987</v>
      </c>
      <c r="E60" s="40">
        <v>6953.3499999999976</v>
      </c>
      <c r="F60" s="40">
        <v>6877.8499999999985</v>
      </c>
      <c r="G60" s="40">
        <v>6822.7999999999975</v>
      </c>
      <c r="H60" s="40">
        <v>7083.8999999999978</v>
      </c>
      <c r="I60" s="40">
        <v>7138.9499999999989</v>
      </c>
      <c r="J60" s="40">
        <v>7214.449999999998</v>
      </c>
      <c r="K60" s="31">
        <v>7063.45</v>
      </c>
      <c r="L60" s="31">
        <v>6932.9</v>
      </c>
      <c r="M60" s="31">
        <v>17.68318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3177.4</v>
      </c>
      <c r="D61" s="40">
        <v>3195.1</v>
      </c>
      <c r="E61" s="40">
        <v>3142.2999999999997</v>
      </c>
      <c r="F61" s="40">
        <v>3107.2</v>
      </c>
      <c r="G61" s="40">
        <v>3054.3999999999996</v>
      </c>
      <c r="H61" s="40">
        <v>3230.2</v>
      </c>
      <c r="I61" s="40">
        <v>3283</v>
      </c>
      <c r="J61" s="40">
        <v>3318.1</v>
      </c>
      <c r="K61" s="31">
        <v>3247.9</v>
      </c>
      <c r="L61" s="31">
        <v>3160</v>
      </c>
      <c r="M61" s="31">
        <v>0.27523999999999998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2252.85</v>
      </c>
      <c r="D62" s="40">
        <v>2253.7666666666669</v>
      </c>
      <c r="E62" s="40">
        <v>2230.5333333333338</v>
      </c>
      <c r="F62" s="40">
        <v>2208.2166666666667</v>
      </c>
      <c r="G62" s="40">
        <v>2184.9833333333336</v>
      </c>
      <c r="H62" s="40">
        <v>2276.0833333333339</v>
      </c>
      <c r="I62" s="40">
        <v>2299.3166666666666</v>
      </c>
      <c r="J62" s="40">
        <v>2321.6333333333341</v>
      </c>
      <c r="K62" s="31">
        <v>2277</v>
      </c>
      <c r="L62" s="31">
        <v>2231.4499999999998</v>
      </c>
      <c r="M62" s="31">
        <v>1.7241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323.25</v>
      </c>
      <c r="D63" s="40">
        <v>324.01666666666671</v>
      </c>
      <c r="E63" s="40">
        <v>318.33333333333343</v>
      </c>
      <c r="F63" s="40">
        <v>313.41666666666674</v>
      </c>
      <c r="G63" s="40">
        <v>307.73333333333346</v>
      </c>
      <c r="H63" s="40">
        <v>328.93333333333339</v>
      </c>
      <c r="I63" s="40">
        <v>334.61666666666667</v>
      </c>
      <c r="J63" s="40">
        <v>339.53333333333336</v>
      </c>
      <c r="K63" s="31">
        <v>329.7</v>
      </c>
      <c r="L63" s="31">
        <v>319.10000000000002</v>
      </c>
      <c r="M63" s="31">
        <v>4.4019000000000004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275.45</v>
      </c>
      <c r="D64" s="40">
        <v>276.96666666666664</v>
      </c>
      <c r="E64" s="40">
        <v>271.98333333333329</v>
      </c>
      <c r="F64" s="40">
        <v>268.51666666666665</v>
      </c>
      <c r="G64" s="40">
        <v>263.5333333333333</v>
      </c>
      <c r="H64" s="40">
        <v>280.43333333333328</v>
      </c>
      <c r="I64" s="40">
        <v>285.41666666666663</v>
      </c>
      <c r="J64" s="40">
        <v>288.88333333333327</v>
      </c>
      <c r="K64" s="31">
        <v>281.95</v>
      </c>
      <c r="L64" s="31">
        <v>273.5</v>
      </c>
      <c r="M64" s="31">
        <v>28.15362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88.65</v>
      </c>
      <c r="D65" s="40">
        <v>89.45</v>
      </c>
      <c r="E65" s="40">
        <v>87.2</v>
      </c>
      <c r="F65" s="40">
        <v>85.75</v>
      </c>
      <c r="G65" s="40">
        <v>83.5</v>
      </c>
      <c r="H65" s="40">
        <v>90.9</v>
      </c>
      <c r="I65" s="40">
        <v>93.15</v>
      </c>
      <c r="J65" s="40">
        <v>94.600000000000009</v>
      </c>
      <c r="K65" s="31">
        <v>91.7</v>
      </c>
      <c r="L65" s="31">
        <v>88</v>
      </c>
      <c r="M65" s="31">
        <v>185.41506999999999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54.85</v>
      </c>
      <c r="D66" s="40">
        <v>55.25</v>
      </c>
      <c r="E66" s="40">
        <v>54.15</v>
      </c>
      <c r="F66" s="40">
        <v>53.449999999999996</v>
      </c>
      <c r="G66" s="40">
        <v>52.349999999999994</v>
      </c>
      <c r="H66" s="40">
        <v>55.95</v>
      </c>
      <c r="I66" s="40">
        <v>57.05</v>
      </c>
      <c r="J66" s="40">
        <v>57.750000000000007</v>
      </c>
      <c r="K66" s="31">
        <v>56.35</v>
      </c>
      <c r="L66" s="31">
        <v>54.55</v>
      </c>
      <c r="M66" s="31">
        <v>33.488439999999997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2836.35</v>
      </c>
      <c r="D67" s="40">
        <v>2840.6</v>
      </c>
      <c r="E67" s="40">
        <v>2786.7999999999997</v>
      </c>
      <c r="F67" s="40">
        <v>2737.25</v>
      </c>
      <c r="G67" s="40">
        <v>2683.45</v>
      </c>
      <c r="H67" s="40">
        <v>2890.1499999999996</v>
      </c>
      <c r="I67" s="40">
        <v>2943.95</v>
      </c>
      <c r="J67" s="40">
        <v>2993.4999999999995</v>
      </c>
      <c r="K67" s="31">
        <v>2894.4</v>
      </c>
      <c r="L67" s="31">
        <v>2791.05</v>
      </c>
      <c r="M67" s="31">
        <v>0.24751999999999999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1910.9</v>
      </c>
      <c r="D68" s="40">
        <v>1908.6833333333332</v>
      </c>
      <c r="E68" s="40">
        <v>1887.3166666666664</v>
      </c>
      <c r="F68" s="40">
        <v>1863.7333333333331</v>
      </c>
      <c r="G68" s="40">
        <v>1842.3666666666663</v>
      </c>
      <c r="H68" s="40">
        <v>1932.2666666666664</v>
      </c>
      <c r="I68" s="40">
        <v>1953.6333333333332</v>
      </c>
      <c r="J68" s="40">
        <v>1977.2166666666665</v>
      </c>
      <c r="K68" s="31">
        <v>1930.05</v>
      </c>
      <c r="L68" s="31">
        <v>1885.1</v>
      </c>
      <c r="M68" s="31">
        <v>3.7867500000000001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4749.1499999999996</v>
      </c>
      <c r="D69" s="40">
        <v>4743.05</v>
      </c>
      <c r="E69" s="40">
        <v>4711.1000000000004</v>
      </c>
      <c r="F69" s="40">
        <v>4673.05</v>
      </c>
      <c r="G69" s="40">
        <v>4641.1000000000004</v>
      </c>
      <c r="H69" s="40">
        <v>4781.1000000000004</v>
      </c>
      <c r="I69" s="40">
        <v>4813.0499999999993</v>
      </c>
      <c r="J69" s="40">
        <v>4851.1000000000004</v>
      </c>
      <c r="K69" s="31">
        <v>4775</v>
      </c>
      <c r="L69" s="31">
        <v>4705</v>
      </c>
      <c r="M69" s="31">
        <v>0.40561999999999998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1114.05</v>
      </c>
      <c r="D70" s="40">
        <v>1125.6166666666666</v>
      </c>
      <c r="E70" s="40">
        <v>1098.4333333333332</v>
      </c>
      <c r="F70" s="40">
        <v>1082.8166666666666</v>
      </c>
      <c r="G70" s="40">
        <v>1055.6333333333332</v>
      </c>
      <c r="H70" s="40">
        <v>1141.2333333333331</v>
      </c>
      <c r="I70" s="40">
        <v>1168.4166666666665</v>
      </c>
      <c r="J70" s="40">
        <v>1184.0333333333331</v>
      </c>
      <c r="K70" s="31">
        <v>1152.8</v>
      </c>
      <c r="L70" s="31">
        <v>1110</v>
      </c>
      <c r="M70" s="31">
        <v>0.87749999999999995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402.15</v>
      </c>
      <c r="D71" s="40">
        <v>399.91666666666669</v>
      </c>
      <c r="E71" s="40">
        <v>396.33333333333337</v>
      </c>
      <c r="F71" s="40">
        <v>390.51666666666671</v>
      </c>
      <c r="G71" s="40">
        <v>386.93333333333339</v>
      </c>
      <c r="H71" s="40">
        <v>405.73333333333335</v>
      </c>
      <c r="I71" s="40">
        <v>409.31666666666672</v>
      </c>
      <c r="J71" s="40">
        <v>415.13333333333333</v>
      </c>
      <c r="K71" s="31">
        <v>403.5</v>
      </c>
      <c r="L71" s="31">
        <v>394.1</v>
      </c>
      <c r="M71" s="31">
        <v>1.8389500000000001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207.2</v>
      </c>
      <c r="D72" s="40">
        <v>207.85</v>
      </c>
      <c r="E72" s="40">
        <v>204.89999999999998</v>
      </c>
      <c r="F72" s="40">
        <v>202.6</v>
      </c>
      <c r="G72" s="40">
        <v>199.64999999999998</v>
      </c>
      <c r="H72" s="40">
        <v>210.14999999999998</v>
      </c>
      <c r="I72" s="40">
        <v>213.09999999999997</v>
      </c>
      <c r="J72" s="40">
        <v>215.39999999999998</v>
      </c>
      <c r="K72" s="31">
        <v>210.8</v>
      </c>
      <c r="L72" s="31">
        <v>205.55</v>
      </c>
      <c r="M72" s="31">
        <v>77.366519999999994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1850.25</v>
      </c>
      <c r="D73" s="40">
        <v>1870.8500000000001</v>
      </c>
      <c r="E73" s="40">
        <v>1819.4000000000003</v>
      </c>
      <c r="F73" s="40">
        <v>1788.5500000000002</v>
      </c>
      <c r="G73" s="40">
        <v>1737.1000000000004</v>
      </c>
      <c r="H73" s="40">
        <v>1901.7000000000003</v>
      </c>
      <c r="I73" s="40">
        <v>1953.15</v>
      </c>
      <c r="J73" s="40">
        <v>1984.0000000000002</v>
      </c>
      <c r="K73" s="31">
        <v>1922.3</v>
      </c>
      <c r="L73" s="31">
        <v>1840</v>
      </c>
      <c r="M73" s="31">
        <v>2.0578699999999999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760.8</v>
      </c>
      <c r="D74" s="40">
        <v>761.25</v>
      </c>
      <c r="E74" s="40">
        <v>756.1</v>
      </c>
      <c r="F74" s="40">
        <v>751.4</v>
      </c>
      <c r="G74" s="40">
        <v>746.25</v>
      </c>
      <c r="H74" s="40">
        <v>765.95</v>
      </c>
      <c r="I74" s="40">
        <v>771.10000000000014</v>
      </c>
      <c r="J74" s="40">
        <v>775.80000000000007</v>
      </c>
      <c r="K74" s="31">
        <v>766.4</v>
      </c>
      <c r="L74" s="31">
        <v>756.55</v>
      </c>
      <c r="M74" s="31">
        <v>4.5419999999999998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726.6</v>
      </c>
      <c r="D75" s="40">
        <v>728</v>
      </c>
      <c r="E75" s="40">
        <v>718.65</v>
      </c>
      <c r="F75" s="40">
        <v>710.69999999999993</v>
      </c>
      <c r="G75" s="40">
        <v>701.34999999999991</v>
      </c>
      <c r="H75" s="40">
        <v>735.95</v>
      </c>
      <c r="I75" s="40">
        <v>745.3</v>
      </c>
      <c r="J75" s="40">
        <v>753.25000000000011</v>
      </c>
      <c r="K75" s="31">
        <v>737.35</v>
      </c>
      <c r="L75" s="31">
        <v>720.05</v>
      </c>
      <c r="M75" s="31">
        <v>4.8194900000000001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10082.200000000001</v>
      </c>
      <c r="D76" s="40">
        <v>10202.4</v>
      </c>
      <c r="E76" s="40">
        <v>9929.7999999999993</v>
      </c>
      <c r="F76" s="40">
        <v>9777.4</v>
      </c>
      <c r="G76" s="40">
        <v>9504.7999999999993</v>
      </c>
      <c r="H76" s="40">
        <v>10354.799999999999</v>
      </c>
      <c r="I76" s="40">
        <v>10627.400000000001</v>
      </c>
      <c r="J76" s="40">
        <v>10779.8</v>
      </c>
      <c r="K76" s="31">
        <v>10475</v>
      </c>
      <c r="L76" s="31">
        <v>10050</v>
      </c>
      <c r="M76" s="31">
        <v>1.7330000000000002E-2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681.4</v>
      </c>
      <c r="D77" s="40">
        <v>682.9666666666667</v>
      </c>
      <c r="E77" s="40">
        <v>676.03333333333342</v>
      </c>
      <c r="F77" s="40">
        <v>670.66666666666674</v>
      </c>
      <c r="G77" s="40">
        <v>663.73333333333346</v>
      </c>
      <c r="H77" s="40">
        <v>688.33333333333337</v>
      </c>
      <c r="I77" s="40">
        <v>695.26666666666677</v>
      </c>
      <c r="J77" s="40">
        <v>700.63333333333333</v>
      </c>
      <c r="K77" s="31">
        <v>689.9</v>
      </c>
      <c r="L77" s="31">
        <v>677.6</v>
      </c>
      <c r="M77" s="31">
        <v>96.330060000000003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65.099999999999994</v>
      </c>
      <c r="D78" s="40">
        <v>64.783333333333331</v>
      </c>
      <c r="E78" s="40">
        <v>64.066666666666663</v>
      </c>
      <c r="F78" s="40">
        <v>63.033333333333331</v>
      </c>
      <c r="G78" s="40">
        <v>62.316666666666663</v>
      </c>
      <c r="H78" s="40">
        <v>65.816666666666663</v>
      </c>
      <c r="I78" s="40">
        <v>66.533333333333331</v>
      </c>
      <c r="J78" s="40">
        <v>67.566666666666663</v>
      </c>
      <c r="K78" s="31">
        <v>65.5</v>
      </c>
      <c r="L78" s="31">
        <v>63.75</v>
      </c>
      <c r="M78" s="31">
        <v>287.18660999999997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363.15</v>
      </c>
      <c r="D79" s="40">
        <v>367.45</v>
      </c>
      <c r="E79" s="40">
        <v>357.34999999999997</v>
      </c>
      <c r="F79" s="40">
        <v>351.54999999999995</v>
      </c>
      <c r="G79" s="40">
        <v>341.44999999999993</v>
      </c>
      <c r="H79" s="40">
        <v>373.25</v>
      </c>
      <c r="I79" s="40">
        <v>383.35</v>
      </c>
      <c r="J79" s="40">
        <v>389.15000000000003</v>
      </c>
      <c r="K79" s="31">
        <v>377.55</v>
      </c>
      <c r="L79" s="31">
        <v>361.65</v>
      </c>
      <c r="M79" s="31">
        <v>25.370380000000001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1418.85</v>
      </c>
      <c r="D80" s="40">
        <v>1436.3999999999999</v>
      </c>
      <c r="E80" s="40">
        <v>1392.4499999999998</v>
      </c>
      <c r="F80" s="40">
        <v>1366.05</v>
      </c>
      <c r="G80" s="40">
        <v>1322.1</v>
      </c>
      <c r="H80" s="40">
        <v>1462.7999999999997</v>
      </c>
      <c r="I80" s="40">
        <v>1506.75</v>
      </c>
      <c r="J80" s="40">
        <v>1533.1499999999996</v>
      </c>
      <c r="K80" s="31">
        <v>1480.35</v>
      </c>
      <c r="L80" s="31">
        <v>1410</v>
      </c>
      <c r="M80" s="31">
        <v>1.5505500000000001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6299.6</v>
      </c>
      <c r="D81" s="40">
        <v>6322.0666666666666</v>
      </c>
      <c r="E81" s="40">
        <v>6257.583333333333</v>
      </c>
      <c r="F81" s="40">
        <v>6215.5666666666666</v>
      </c>
      <c r="G81" s="40">
        <v>6151.083333333333</v>
      </c>
      <c r="H81" s="40">
        <v>6364.083333333333</v>
      </c>
      <c r="I81" s="40">
        <v>6428.5666666666666</v>
      </c>
      <c r="J81" s="40">
        <v>6470.583333333333</v>
      </c>
      <c r="K81" s="31">
        <v>6386.55</v>
      </c>
      <c r="L81" s="31">
        <v>6280.05</v>
      </c>
      <c r="M81" s="31">
        <v>7.7119999999999994E-2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985.3</v>
      </c>
      <c r="D82" s="40">
        <v>996.76666666666677</v>
      </c>
      <c r="E82" s="40">
        <v>968.53333333333353</v>
      </c>
      <c r="F82" s="40">
        <v>951.76666666666677</v>
      </c>
      <c r="G82" s="40">
        <v>923.53333333333353</v>
      </c>
      <c r="H82" s="40">
        <v>1013.5333333333335</v>
      </c>
      <c r="I82" s="40">
        <v>1041.7666666666669</v>
      </c>
      <c r="J82" s="40">
        <v>1058.5333333333335</v>
      </c>
      <c r="K82" s="31">
        <v>1025</v>
      </c>
      <c r="L82" s="31">
        <v>980</v>
      </c>
      <c r="M82" s="31">
        <v>0.29831000000000002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16493.400000000001</v>
      </c>
      <c r="D83" s="40">
        <v>16584.149999999998</v>
      </c>
      <c r="E83" s="40">
        <v>16357.299999999996</v>
      </c>
      <c r="F83" s="40">
        <v>16221.199999999997</v>
      </c>
      <c r="G83" s="40">
        <v>15994.349999999995</v>
      </c>
      <c r="H83" s="40">
        <v>16720.249999999996</v>
      </c>
      <c r="I83" s="40">
        <v>16947.099999999995</v>
      </c>
      <c r="J83" s="40">
        <v>17083.199999999997</v>
      </c>
      <c r="K83" s="31">
        <v>16811</v>
      </c>
      <c r="L83" s="31">
        <v>16448.05</v>
      </c>
      <c r="M83" s="31">
        <v>0.15834000000000001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391.05</v>
      </c>
      <c r="D84" s="40">
        <v>389.16666666666669</v>
      </c>
      <c r="E84" s="40">
        <v>386.33333333333337</v>
      </c>
      <c r="F84" s="40">
        <v>381.61666666666667</v>
      </c>
      <c r="G84" s="40">
        <v>378.78333333333336</v>
      </c>
      <c r="H84" s="40">
        <v>393.88333333333338</v>
      </c>
      <c r="I84" s="40">
        <v>396.71666666666675</v>
      </c>
      <c r="J84" s="40">
        <v>401.43333333333339</v>
      </c>
      <c r="K84" s="31">
        <v>392</v>
      </c>
      <c r="L84" s="31">
        <v>384.45</v>
      </c>
      <c r="M84" s="31">
        <v>39.54683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470</v>
      </c>
      <c r="D85" s="40">
        <v>470.95</v>
      </c>
      <c r="E85" s="40">
        <v>462.84999999999997</v>
      </c>
      <c r="F85" s="40">
        <v>455.7</v>
      </c>
      <c r="G85" s="40">
        <v>447.59999999999997</v>
      </c>
      <c r="H85" s="40">
        <v>478.09999999999997</v>
      </c>
      <c r="I85" s="40">
        <v>486.2</v>
      </c>
      <c r="J85" s="40">
        <v>493.34999999999997</v>
      </c>
      <c r="K85" s="31">
        <v>479.05</v>
      </c>
      <c r="L85" s="31">
        <v>463.8</v>
      </c>
      <c r="M85" s="31">
        <v>1.55375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3560.6</v>
      </c>
      <c r="D86" s="40">
        <v>3556.2999999999997</v>
      </c>
      <c r="E86" s="40">
        <v>3540.9499999999994</v>
      </c>
      <c r="F86" s="40">
        <v>3521.2999999999997</v>
      </c>
      <c r="G86" s="40">
        <v>3505.9499999999994</v>
      </c>
      <c r="H86" s="40">
        <v>3575.9499999999994</v>
      </c>
      <c r="I86" s="40">
        <v>3591.2999999999997</v>
      </c>
      <c r="J86" s="40">
        <v>3610.9499999999994</v>
      </c>
      <c r="K86" s="31">
        <v>3571.65</v>
      </c>
      <c r="L86" s="31">
        <v>3536.65</v>
      </c>
      <c r="M86" s="31">
        <v>1.2178199999999999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2108.5</v>
      </c>
      <c r="D87" s="40">
        <v>2145.7666666666664</v>
      </c>
      <c r="E87" s="40">
        <v>2051.583333333333</v>
      </c>
      <c r="F87" s="40">
        <v>1994.6666666666665</v>
      </c>
      <c r="G87" s="40">
        <v>1900.4833333333331</v>
      </c>
      <c r="H87" s="40">
        <v>2202.6833333333329</v>
      </c>
      <c r="I87" s="40">
        <v>2296.8666666666663</v>
      </c>
      <c r="J87" s="40">
        <v>2353.7833333333328</v>
      </c>
      <c r="K87" s="31">
        <v>2239.9499999999998</v>
      </c>
      <c r="L87" s="31">
        <v>2088.85</v>
      </c>
      <c r="M87" s="31">
        <v>18.73836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505.3</v>
      </c>
      <c r="D88" s="40">
        <v>506.13333333333327</v>
      </c>
      <c r="E88" s="40">
        <v>494.46666666666658</v>
      </c>
      <c r="F88" s="40">
        <v>483.63333333333333</v>
      </c>
      <c r="G88" s="40">
        <v>471.96666666666664</v>
      </c>
      <c r="H88" s="40">
        <v>516.96666666666647</v>
      </c>
      <c r="I88" s="40">
        <v>528.63333333333321</v>
      </c>
      <c r="J88" s="40">
        <v>539.46666666666647</v>
      </c>
      <c r="K88" s="31">
        <v>517.79999999999995</v>
      </c>
      <c r="L88" s="31">
        <v>495.3</v>
      </c>
      <c r="M88" s="31">
        <v>55.554229999999997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153.35</v>
      </c>
      <c r="D89" s="40">
        <v>154.71666666666667</v>
      </c>
      <c r="E89" s="40">
        <v>151.43333333333334</v>
      </c>
      <c r="F89" s="40">
        <v>149.51666666666668</v>
      </c>
      <c r="G89" s="40">
        <v>146.23333333333335</v>
      </c>
      <c r="H89" s="40">
        <v>156.63333333333333</v>
      </c>
      <c r="I89" s="40">
        <v>159.91666666666669</v>
      </c>
      <c r="J89" s="40">
        <v>161.83333333333331</v>
      </c>
      <c r="K89" s="31">
        <v>158</v>
      </c>
      <c r="L89" s="31">
        <v>152.80000000000001</v>
      </c>
      <c r="M89" s="31">
        <v>8.0863200000000006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463.95</v>
      </c>
      <c r="D90" s="40">
        <v>463.88333333333338</v>
      </c>
      <c r="E90" s="40">
        <v>459.06666666666678</v>
      </c>
      <c r="F90" s="40">
        <v>454.18333333333339</v>
      </c>
      <c r="G90" s="40">
        <v>449.36666666666679</v>
      </c>
      <c r="H90" s="40">
        <v>468.76666666666677</v>
      </c>
      <c r="I90" s="40">
        <v>473.58333333333337</v>
      </c>
      <c r="J90" s="40">
        <v>478.46666666666675</v>
      </c>
      <c r="K90" s="31">
        <v>468.7</v>
      </c>
      <c r="L90" s="31">
        <v>459</v>
      </c>
      <c r="M90" s="31">
        <v>11.88653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2710.3</v>
      </c>
      <c r="D91" s="40">
        <v>2738.5</v>
      </c>
      <c r="E91" s="40">
        <v>2658.1</v>
      </c>
      <c r="F91" s="40">
        <v>2605.9</v>
      </c>
      <c r="G91" s="40">
        <v>2525.5</v>
      </c>
      <c r="H91" s="40">
        <v>2790.7</v>
      </c>
      <c r="I91" s="40">
        <v>2871.0999999999995</v>
      </c>
      <c r="J91" s="40">
        <v>2923.2999999999997</v>
      </c>
      <c r="K91" s="31">
        <v>2818.9</v>
      </c>
      <c r="L91" s="31">
        <v>2686.3</v>
      </c>
      <c r="M91" s="31">
        <v>3.0712199999999998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212.2</v>
      </c>
      <c r="D92" s="40">
        <v>212.28333333333333</v>
      </c>
      <c r="E92" s="40">
        <v>209.66666666666666</v>
      </c>
      <c r="F92" s="40">
        <v>207.13333333333333</v>
      </c>
      <c r="G92" s="40">
        <v>204.51666666666665</v>
      </c>
      <c r="H92" s="40">
        <v>214.81666666666666</v>
      </c>
      <c r="I92" s="40">
        <v>217.43333333333334</v>
      </c>
      <c r="J92" s="40">
        <v>219.96666666666667</v>
      </c>
      <c r="K92" s="31">
        <v>214.9</v>
      </c>
      <c r="L92" s="31">
        <v>209.75</v>
      </c>
      <c r="M92" s="31">
        <v>53.652189999999997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588.25</v>
      </c>
      <c r="D93" s="40">
        <v>592.6</v>
      </c>
      <c r="E93" s="40">
        <v>579.20000000000005</v>
      </c>
      <c r="F93" s="40">
        <v>570.15</v>
      </c>
      <c r="G93" s="40">
        <v>556.75</v>
      </c>
      <c r="H93" s="40">
        <v>601.65000000000009</v>
      </c>
      <c r="I93" s="40">
        <v>615.04999999999995</v>
      </c>
      <c r="J93" s="40">
        <v>624.10000000000014</v>
      </c>
      <c r="K93" s="31">
        <v>606</v>
      </c>
      <c r="L93" s="31">
        <v>583.54999999999995</v>
      </c>
      <c r="M93" s="31">
        <v>3.9844599999999999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775.45</v>
      </c>
      <c r="D94" s="40">
        <v>775.66666666666663</v>
      </c>
      <c r="E94" s="40">
        <v>768.7833333333333</v>
      </c>
      <c r="F94" s="40">
        <v>762.11666666666667</v>
      </c>
      <c r="G94" s="40">
        <v>755.23333333333335</v>
      </c>
      <c r="H94" s="40">
        <v>782.33333333333326</v>
      </c>
      <c r="I94" s="40">
        <v>789.2166666666667</v>
      </c>
      <c r="J94" s="40">
        <v>795.88333333333321</v>
      </c>
      <c r="K94" s="31">
        <v>782.55</v>
      </c>
      <c r="L94" s="31">
        <v>769</v>
      </c>
      <c r="M94" s="31">
        <v>0.48845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910.5</v>
      </c>
      <c r="D95" s="40">
        <v>923.83333333333337</v>
      </c>
      <c r="E95" s="40">
        <v>887.66666666666674</v>
      </c>
      <c r="F95" s="40">
        <v>864.83333333333337</v>
      </c>
      <c r="G95" s="40">
        <v>828.66666666666674</v>
      </c>
      <c r="H95" s="40">
        <v>946.66666666666674</v>
      </c>
      <c r="I95" s="40">
        <v>982.83333333333348</v>
      </c>
      <c r="J95" s="40">
        <v>1005.6666666666667</v>
      </c>
      <c r="K95" s="31">
        <v>960</v>
      </c>
      <c r="L95" s="31">
        <v>901</v>
      </c>
      <c r="M95" s="31">
        <v>3.1165799999999999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125.5</v>
      </c>
      <c r="D96" s="40">
        <v>125.45</v>
      </c>
      <c r="E96" s="40">
        <v>124.55000000000001</v>
      </c>
      <c r="F96" s="40">
        <v>123.60000000000001</v>
      </c>
      <c r="G96" s="40">
        <v>122.70000000000002</v>
      </c>
      <c r="H96" s="40">
        <v>126.4</v>
      </c>
      <c r="I96" s="40">
        <v>127.30000000000001</v>
      </c>
      <c r="J96" s="40">
        <v>128.25</v>
      </c>
      <c r="K96" s="31">
        <v>126.35</v>
      </c>
      <c r="L96" s="31">
        <v>124.5</v>
      </c>
      <c r="M96" s="31">
        <v>11.037269999999999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406</v>
      </c>
      <c r="D97" s="40">
        <v>410.16666666666669</v>
      </c>
      <c r="E97" s="40">
        <v>399.83333333333337</v>
      </c>
      <c r="F97" s="40">
        <v>393.66666666666669</v>
      </c>
      <c r="G97" s="40">
        <v>383.33333333333337</v>
      </c>
      <c r="H97" s="40">
        <v>416.33333333333337</v>
      </c>
      <c r="I97" s="40">
        <v>426.66666666666674</v>
      </c>
      <c r="J97" s="40">
        <v>432.83333333333337</v>
      </c>
      <c r="K97" s="31">
        <v>420.5</v>
      </c>
      <c r="L97" s="31">
        <v>404</v>
      </c>
      <c r="M97" s="31">
        <v>2.49159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1603.75</v>
      </c>
      <c r="D98" s="40">
        <v>1626.6333333333332</v>
      </c>
      <c r="E98" s="40">
        <v>1573.2666666666664</v>
      </c>
      <c r="F98" s="40">
        <v>1542.7833333333333</v>
      </c>
      <c r="G98" s="40">
        <v>1489.4166666666665</v>
      </c>
      <c r="H98" s="40">
        <v>1657.1166666666663</v>
      </c>
      <c r="I98" s="40">
        <v>1710.4833333333331</v>
      </c>
      <c r="J98" s="40">
        <v>1740.9666666666662</v>
      </c>
      <c r="K98" s="31">
        <v>1680</v>
      </c>
      <c r="L98" s="31">
        <v>1596.15</v>
      </c>
      <c r="M98" s="31">
        <v>13.79208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1139.45</v>
      </c>
      <c r="D99" s="40">
        <v>1144.25</v>
      </c>
      <c r="E99" s="40">
        <v>1130.5</v>
      </c>
      <c r="F99" s="40">
        <v>1121.55</v>
      </c>
      <c r="G99" s="40">
        <v>1107.8</v>
      </c>
      <c r="H99" s="40">
        <v>1153.2</v>
      </c>
      <c r="I99" s="40">
        <v>1166.95</v>
      </c>
      <c r="J99" s="40">
        <v>1175.9000000000001</v>
      </c>
      <c r="K99" s="31">
        <v>1158</v>
      </c>
      <c r="L99" s="31">
        <v>1135.3</v>
      </c>
      <c r="M99" s="31">
        <v>0.40833000000000003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21.95</v>
      </c>
      <c r="D100" s="40">
        <v>22.066666666666666</v>
      </c>
      <c r="E100" s="40">
        <v>21.683333333333334</v>
      </c>
      <c r="F100" s="40">
        <v>21.416666666666668</v>
      </c>
      <c r="G100" s="40">
        <v>21.033333333333335</v>
      </c>
      <c r="H100" s="40">
        <v>22.333333333333332</v>
      </c>
      <c r="I100" s="40">
        <v>22.716666666666665</v>
      </c>
      <c r="J100" s="40">
        <v>22.983333333333331</v>
      </c>
      <c r="K100" s="31">
        <v>22.45</v>
      </c>
      <c r="L100" s="31">
        <v>21.8</v>
      </c>
      <c r="M100" s="31">
        <v>27.25497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610.65</v>
      </c>
      <c r="D101" s="40">
        <v>612.19999999999993</v>
      </c>
      <c r="E101" s="40">
        <v>602.44999999999982</v>
      </c>
      <c r="F101" s="40">
        <v>594.24999999999989</v>
      </c>
      <c r="G101" s="40">
        <v>584.49999999999977</v>
      </c>
      <c r="H101" s="40">
        <v>620.39999999999986</v>
      </c>
      <c r="I101" s="40">
        <v>630.15000000000009</v>
      </c>
      <c r="J101" s="40">
        <v>638.34999999999991</v>
      </c>
      <c r="K101" s="31">
        <v>621.95000000000005</v>
      </c>
      <c r="L101" s="31">
        <v>604</v>
      </c>
      <c r="M101" s="31">
        <v>1.2920799999999999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874.6</v>
      </c>
      <c r="D102" s="40">
        <v>871.6</v>
      </c>
      <c r="E102" s="40">
        <v>855.1</v>
      </c>
      <c r="F102" s="40">
        <v>835.6</v>
      </c>
      <c r="G102" s="40">
        <v>819.1</v>
      </c>
      <c r="H102" s="40">
        <v>891.1</v>
      </c>
      <c r="I102" s="40">
        <v>907.6</v>
      </c>
      <c r="J102" s="40">
        <v>927.1</v>
      </c>
      <c r="K102" s="31">
        <v>888.1</v>
      </c>
      <c r="L102" s="31">
        <v>852.1</v>
      </c>
      <c r="M102" s="31">
        <v>6.6279500000000002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4804.1000000000004</v>
      </c>
      <c r="D103" s="40">
        <v>4832.2</v>
      </c>
      <c r="E103" s="40">
        <v>4766.6499999999996</v>
      </c>
      <c r="F103" s="40">
        <v>4729.2</v>
      </c>
      <c r="G103" s="40">
        <v>4663.6499999999996</v>
      </c>
      <c r="H103" s="40">
        <v>4869.6499999999996</v>
      </c>
      <c r="I103" s="40">
        <v>4935.2000000000007</v>
      </c>
      <c r="J103" s="40">
        <v>4972.6499999999996</v>
      </c>
      <c r="K103" s="31">
        <v>4897.75</v>
      </c>
      <c r="L103" s="31">
        <v>4794.75</v>
      </c>
      <c r="M103" s="31">
        <v>1.6969999999999999E-2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88.8</v>
      </c>
      <c r="D104" s="40">
        <v>88.850000000000009</v>
      </c>
      <c r="E104" s="40">
        <v>87.450000000000017</v>
      </c>
      <c r="F104" s="40">
        <v>86.100000000000009</v>
      </c>
      <c r="G104" s="40">
        <v>84.700000000000017</v>
      </c>
      <c r="H104" s="40">
        <v>90.200000000000017</v>
      </c>
      <c r="I104" s="40">
        <v>91.600000000000023</v>
      </c>
      <c r="J104" s="40">
        <v>92.950000000000017</v>
      </c>
      <c r="K104" s="31">
        <v>90.25</v>
      </c>
      <c r="L104" s="31">
        <v>87.5</v>
      </c>
      <c r="M104" s="31">
        <v>21.747640000000001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508.55</v>
      </c>
      <c r="D105" s="40">
        <v>511.4666666666667</v>
      </c>
      <c r="E105" s="40">
        <v>501.08333333333337</v>
      </c>
      <c r="F105" s="40">
        <v>493.61666666666667</v>
      </c>
      <c r="G105" s="40">
        <v>483.23333333333335</v>
      </c>
      <c r="H105" s="40">
        <v>518.93333333333339</v>
      </c>
      <c r="I105" s="40">
        <v>529.31666666666661</v>
      </c>
      <c r="J105" s="40">
        <v>536.78333333333342</v>
      </c>
      <c r="K105" s="31">
        <v>521.85</v>
      </c>
      <c r="L105" s="31">
        <v>504</v>
      </c>
      <c r="M105" s="31">
        <v>0.17527999999999999</v>
      </c>
      <c r="N105" s="1"/>
      <c r="O105" s="1"/>
    </row>
    <row r="106" spans="1:15" ht="12.75" customHeight="1">
      <c r="A106" s="31">
        <v>96</v>
      </c>
      <c r="B106" s="31" t="s">
        <v>844</v>
      </c>
      <c r="C106" s="31">
        <v>180.15</v>
      </c>
      <c r="D106" s="40">
        <v>180.88333333333335</v>
      </c>
      <c r="E106" s="40">
        <v>174.9666666666667</v>
      </c>
      <c r="F106" s="40">
        <v>169.78333333333333</v>
      </c>
      <c r="G106" s="40">
        <v>163.86666666666667</v>
      </c>
      <c r="H106" s="40">
        <v>186.06666666666672</v>
      </c>
      <c r="I106" s="40">
        <v>191.98333333333341</v>
      </c>
      <c r="J106" s="40">
        <v>197.16666666666674</v>
      </c>
      <c r="K106" s="31">
        <v>186.8</v>
      </c>
      <c r="L106" s="31">
        <v>175.7</v>
      </c>
      <c r="M106" s="31">
        <v>16.182639999999999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232.25</v>
      </c>
      <c r="D107" s="40">
        <v>232.66666666666666</v>
      </c>
      <c r="E107" s="40">
        <v>226.08333333333331</v>
      </c>
      <c r="F107" s="40">
        <v>219.91666666666666</v>
      </c>
      <c r="G107" s="40">
        <v>213.33333333333331</v>
      </c>
      <c r="H107" s="40">
        <v>238.83333333333331</v>
      </c>
      <c r="I107" s="40">
        <v>245.41666666666663</v>
      </c>
      <c r="J107" s="40">
        <v>251.58333333333331</v>
      </c>
      <c r="K107" s="31">
        <v>239.25</v>
      </c>
      <c r="L107" s="31">
        <v>226.5</v>
      </c>
      <c r="M107" s="31">
        <v>1.36069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403.85</v>
      </c>
      <c r="D108" s="40">
        <v>407.73333333333335</v>
      </c>
      <c r="E108" s="40">
        <v>391.36666666666667</v>
      </c>
      <c r="F108" s="40">
        <v>378.88333333333333</v>
      </c>
      <c r="G108" s="40">
        <v>362.51666666666665</v>
      </c>
      <c r="H108" s="40">
        <v>420.2166666666667</v>
      </c>
      <c r="I108" s="40">
        <v>436.58333333333337</v>
      </c>
      <c r="J108" s="40">
        <v>449.06666666666672</v>
      </c>
      <c r="K108" s="31">
        <v>424.1</v>
      </c>
      <c r="L108" s="31">
        <v>395.25</v>
      </c>
      <c r="M108" s="31">
        <v>27.61842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545.75</v>
      </c>
      <c r="D109" s="40">
        <v>546.7833333333333</v>
      </c>
      <c r="E109" s="40">
        <v>539.56666666666661</v>
      </c>
      <c r="F109" s="40">
        <v>533.38333333333333</v>
      </c>
      <c r="G109" s="40">
        <v>526.16666666666663</v>
      </c>
      <c r="H109" s="40">
        <v>552.96666666666658</v>
      </c>
      <c r="I109" s="40">
        <v>560.18333333333328</v>
      </c>
      <c r="J109" s="40">
        <v>566.36666666666656</v>
      </c>
      <c r="K109" s="31">
        <v>554</v>
      </c>
      <c r="L109" s="31">
        <v>540.6</v>
      </c>
      <c r="M109" s="31">
        <v>14.64659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675.45</v>
      </c>
      <c r="D110" s="40">
        <v>674.95</v>
      </c>
      <c r="E110" s="40">
        <v>666.45</v>
      </c>
      <c r="F110" s="40">
        <v>657.45</v>
      </c>
      <c r="G110" s="40">
        <v>648.95000000000005</v>
      </c>
      <c r="H110" s="40">
        <v>683.95</v>
      </c>
      <c r="I110" s="40">
        <v>692.45</v>
      </c>
      <c r="J110" s="40">
        <v>701.45</v>
      </c>
      <c r="K110" s="31">
        <v>683.45</v>
      </c>
      <c r="L110" s="31">
        <v>665.95</v>
      </c>
      <c r="M110" s="31">
        <v>1.0727500000000001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881</v>
      </c>
      <c r="D111" s="40">
        <v>887.58333333333337</v>
      </c>
      <c r="E111" s="40">
        <v>871.66666666666674</v>
      </c>
      <c r="F111" s="40">
        <v>862.33333333333337</v>
      </c>
      <c r="G111" s="40">
        <v>846.41666666666674</v>
      </c>
      <c r="H111" s="40">
        <v>896.91666666666674</v>
      </c>
      <c r="I111" s="40">
        <v>912.83333333333348</v>
      </c>
      <c r="J111" s="40">
        <v>922.16666666666674</v>
      </c>
      <c r="K111" s="31">
        <v>903.5</v>
      </c>
      <c r="L111" s="31">
        <v>878.25</v>
      </c>
      <c r="M111" s="31">
        <v>22.800370000000001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149.75</v>
      </c>
      <c r="D112" s="40">
        <v>149.13333333333335</v>
      </c>
      <c r="E112" s="40">
        <v>148.16666666666671</v>
      </c>
      <c r="F112" s="40">
        <v>146.58333333333337</v>
      </c>
      <c r="G112" s="40">
        <v>145.61666666666673</v>
      </c>
      <c r="H112" s="40">
        <v>150.7166666666667</v>
      </c>
      <c r="I112" s="40">
        <v>151.68333333333334</v>
      </c>
      <c r="J112" s="40">
        <v>153.26666666666668</v>
      </c>
      <c r="K112" s="31">
        <v>150.1</v>
      </c>
      <c r="L112" s="31">
        <v>147.55000000000001</v>
      </c>
      <c r="M112" s="31">
        <v>75.390609999999995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345.9</v>
      </c>
      <c r="D113" s="40">
        <v>346.21666666666664</v>
      </c>
      <c r="E113" s="40">
        <v>344.98333333333329</v>
      </c>
      <c r="F113" s="40">
        <v>344.06666666666666</v>
      </c>
      <c r="G113" s="40">
        <v>342.83333333333331</v>
      </c>
      <c r="H113" s="40">
        <v>347.13333333333327</v>
      </c>
      <c r="I113" s="40">
        <v>348.36666666666662</v>
      </c>
      <c r="J113" s="40">
        <v>349.28333333333325</v>
      </c>
      <c r="K113" s="31">
        <v>347.45</v>
      </c>
      <c r="L113" s="31">
        <v>345.3</v>
      </c>
      <c r="M113" s="31">
        <v>0.47870000000000001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5355.35</v>
      </c>
      <c r="D114" s="40">
        <v>5375.4000000000005</v>
      </c>
      <c r="E114" s="40">
        <v>5295.8000000000011</v>
      </c>
      <c r="F114" s="40">
        <v>5236.2500000000009</v>
      </c>
      <c r="G114" s="40">
        <v>5156.6500000000015</v>
      </c>
      <c r="H114" s="40">
        <v>5434.9500000000007</v>
      </c>
      <c r="I114" s="40">
        <v>5514.5500000000011</v>
      </c>
      <c r="J114" s="40">
        <v>5574.1</v>
      </c>
      <c r="K114" s="31">
        <v>5455</v>
      </c>
      <c r="L114" s="31">
        <v>5315.85</v>
      </c>
      <c r="M114" s="31">
        <v>2.9694500000000001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1447.1</v>
      </c>
      <c r="D115" s="40">
        <v>1447.9166666666667</v>
      </c>
      <c r="E115" s="40">
        <v>1434.1833333333334</v>
      </c>
      <c r="F115" s="40">
        <v>1421.2666666666667</v>
      </c>
      <c r="G115" s="40">
        <v>1407.5333333333333</v>
      </c>
      <c r="H115" s="40">
        <v>1460.8333333333335</v>
      </c>
      <c r="I115" s="40">
        <v>1474.5666666666666</v>
      </c>
      <c r="J115" s="40">
        <v>1487.4833333333336</v>
      </c>
      <c r="K115" s="31">
        <v>1461.65</v>
      </c>
      <c r="L115" s="31">
        <v>1435</v>
      </c>
      <c r="M115" s="31">
        <v>2.0966499999999999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645.65</v>
      </c>
      <c r="D116" s="40">
        <v>644.96666666666658</v>
      </c>
      <c r="E116" s="40">
        <v>640.23333333333312</v>
      </c>
      <c r="F116" s="40">
        <v>634.81666666666649</v>
      </c>
      <c r="G116" s="40">
        <v>630.08333333333303</v>
      </c>
      <c r="H116" s="40">
        <v>650.38333333333321</v>
      </c>
      <c r="I116" s="40">
        <v>655.11666666666656</v>
      </c>
      <c r="J116" s="40">
        <v>660.5333333333333</v>
      </c>
      <c r="K116" s="31">
        <v>649.70000000000005</v>
      </c>
      <c r="L116" s="31">
        <v>639.54999999999995</v>
      </c>
      <c r="M116" s="31">
        <v>5.0195499999999997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739.75</v>
      </c>
      <c r="D117" s="40">
        <v>740</v>
      </c>
      <c r="E117" s="40">
        <v>730.95</v>
      </c>
      <c r="F117" s="40">
        <v>722.15000000000009</v>
      </c>
      <c r="G117" s="40">
        <v>713.10000000000014</v>
      </c>
      <c r="H117" s="40">
        <v>748.8</v>
      </c>
      <c r="I117" s="40">
        <v>757.84999999999991</v>
      </c>
      <c r="J117" s="40">
        <v>766.64999999999986</v>
      </c>
      <c r="K117" s="31">
        <v>749.05</v>
      </c>
      <c r="L117" s="31">
        <v>731.2</v>
      </c>
      <c r="M117" s="31">
        <v>1.9898800000000001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645</v>
      </c>
      <c r="D118" s="40">
        <v>646.56666666666672</v>
      </c>
      <c r="E118" s="40">
        <v>628.43333333333339</v>
      </c>
      <c r="F118" s="40">
        <v>611.86666666666667</v>
      </c>
      <c r="G118" s="40">
        <v>593.73333333333335</v>
      </c>
      <c r="H118" s="40">
        <v>663.13333333333344</v>
      </c>
      <c r="I118" s="40">
        <v>681.26666666666688</v>
      </c>
      <c r="J118" s="40">
        <v>697.83333333333348</v>
      </c>
      <c r="K118" s="31">
        <v>664.7</v>
      </c>
      <c r="L118" s="31">
        <v>630</v>
      </c>
      <c r="M118" s="31">
        <v>1.82646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3028.85</v>
      </c>
      <c r="D119" s="40">
        <v>3035.7666666666664</v>
      </c>
      <c r="E119" s="40">
        <v>2991.5333333333328</v>
      </c>
      <c r="F119" s="40">
        <v>2954.2166666666662</v>
      </c>
      <c r="G119" s="40">
        <v>2909.9833333333327</v>
      </c>
      <c r="H119" s="40">
        <v>3073.083333333333</v>
      </c>
      <c r="I119" s="40">
        <v>3117.3166666666666</v>
      </c>
      <c r="J119" s="40">
        <v>3154.6333333333332</v>
      </c>
      <c r="K119" s="31">
        <v>3080</v>
      </c>
      <c r="L119" s="31">
        <v>2998.45</v>
      </c>
      <c r="M119" s="31">
        <v>0.18643000000000001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421.7</v>
      </c>
      <c r="D120" s="40">
        <v>424.93333333333334</v>
      </c>
      <c r="E120" s="40">
        <v>414.41666666666669</v>
      </c>
      <c r="F120" s="40">
        <v>407.13333333333333</v>
      </c>
      <c r="G120" s="40">
        <v>396.61666666666667</v>
      </c>
      <c r="H120" s="40">
        <v>432.2166666666667</v>
      </c>
      <c r="I120" s="40">
        <v>442.73333333333335</v>
      </c>
      <c r="J120" s="40">
        <v>450.01666666666671</v>
      </c>
      <c r="K120" s="31">
        <v>435.45</v>
      </c>
      <c r="L120" s="31">
        <v>417.65</v>
      </c>
      <c r="M120" s="31">
        <v>16.293410000000002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261.64999999999998</v>
      </c>
      <c r="D121" s="40">
        <v>261.89999999999998</v>
      </c>
      <c r="E121" s="40">
        <v>258.39999999999998</v>
      </c>
      <c r="F121" s="40">
        <v>255.14999999999998</v>
      </c>
      <c r="G121" s="40">
        <v>251.64999999999998</v>
      </c>
      <c r="H121" s="40">
        <v>265.14999999999998</v>
      </c>
      <c r="I121" s="40">
        <v>268.64999999999998</v>
      </c>
      <c r="J121" s="40">
        <v>271.89999999999998</v>
      </c>
      <c r="K121" s="31">
        <v>265.39999999999998</v>
      </c>
      <c r="L121" s="31">
        <v>258.64999999999998</v>
      </c>
      <c r="M121" s="31">
        <v>0.70892999999999995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143.4</v>
      </c>
      <c r="D122" s="40">
        <v>144.23333333333335</v>
      </c>
      <c r="E122" s="40">
        <v>141.81666666666669</v>
      </c>
      <c r="F122" s="40">
        <v>140.23333333333335</v>
      </c>
      <c r="G122" s="40">
        <v>137.81666666666669</v>
      </c>
      <c r="H122" s="40">
        <v>145.81666666666669</v>
      </c>
      <c r="I122" s="40">
        <v>148.23333333333332</v>
      </c>
      <c r="J122" s="40">
        <v>149.81666666666669</v>
      </c>
      <c r="K122" s="31">
        <v>146.65</v>
      </c>
      <c r="L122" s="31">
        <v>142.65</v>
      </c>
      <c r="M122" s="31">
        <v>13.11298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938.75</v>
      </c>
      <c r="D123" s="40">
        <v>942.19999999999993</v>
      </c>
      <c r="E123" s="40">
        <v>930.04999999999984</v>
      </c>
      <c r="F123" s="40">
        <v>921.34999999999991</v>
      </c>
      <c r="G123" s="40">
        <v>909.19999999999982</v>
      </c>
      <c r="H123" s="40">
        <v>950.89999999999986</v>
      </c>
      <c r="I123" s="40">
        <v>963.05</v>
      </c>
      <c r="J123" s="40">
        <v>971.74999999999989</v>
      </c>
      <c r="K123" s="31">
        <v>954.35</v>
      </c>
      <c r="L123" s="31">
        <v>933.5</v>
      </c>
      <c r="M123" s="31">
        <v>4.2066400000000002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1000.05</v>
      </c>
      <c r="D124" s="40">
        <v>999.68333333333339</v>
      </c>
      <c r="E124" s="40">
        <v>986.36666666666679</v>
      </c>
      <c r="F124" s="40">
        <v>972.68333333333339</v>
      </c>
      <c r="G124" s="40">
        <v>959.36666666666679</v>
      </c>
      <c r="H124" s="40">
        <v>1013.3666666666668</v>
      </c>
      <c r="I124" s="40">
        <v>1026.6833333333334</v>
      </c>
      <c r="J124" s="40">
        <v>1040.3666666666668</v>
      </c>
      <c r="K124" s="31">
        <v>1013</v>
      </c>
      <c r="L124" s="31">
        <v>986</v>
      </c>
      <c r="M124" s="31">
        <v>3.2898900000000002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570.25</v>
      </c>
      <c r="D125" s="40">
        <v>571.7166666666667</v>
      </c>
      <c r="E125" s="40">
        <v>567.53333333333342</v>
      </c>
      <c r="F125" s="40">
        <v>564.81666666666672</v>
      </c>
      <c r="G125" s="40">
        <v>560.63333333333344</v>
      </c>
      <c r="H125" s="40">
        <v>574.43333333333339</v>
      </c>
      <c r="I125" s="40">
        <v>578.61666666666679</v>
      </c>
      <c r="J125" s="40">
        <v>581.33333333333337</v>
      </c>
      <c r="K125" s="31">
        <v>575.9</v>
      </c>
      <c r="L125" s="31">
        <v>569</v>
      </c>
      <c r="M125" s="31">
        <v>8.8456299999999999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1883.95</v>
      </c>
      <c r="D126" s="40">
        <v>1901.8</v>
      </c>
      <c r="E126" s="40">
        <v>1858.6</v>
      </c>
      <c r="F126" s="40">
        <v>1833.25</v>
      </c>
      <c r="G126" s="40">
        <v>1790.05</v>
      </c>
      <c r="H126" s="40">
        <v>1927.1499999999999</v>
      </c>
      <c r="I126" s="40">
        <v>1970.3500000000001</v>
      </c>
      <c r="J126" s="40">
        <v>1995.6999999999998</v>
      </c>
      <c r="K126" s="31">
        <v>1945</v>
      </c>
      <c r="L126" s="31">
        <v>1876.45</v>
      </c>
      <c r="M126" s="31">
        <v>1.49434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512.25</v>
      </c>
      <c r="D127" s="40">
        <v>520</v>
      </c>
      <c r="E127" s="40">
        <v>502.25</v>
      </c>
      <c r="F127" s="40">
        <v>492.25</v>
      </c>
      <c r="G127" s="40">
        <v>474.5</v>
      </c>
      <c r="H127" s="40">
        <v>530</v>
      </c>
      <c r="I127" s="40">
        <v>547.75</v>
      </c>
      <c r="J127" s="40">
        <v>557.75</v>
      </c>
      <c r="K127" s="31">
        <v>537.75</v>
      </c>
      <c r="L127" s="31">
        <v>510</v>
      </c>
      <c r="M127" s="31">
        <v>3.1175799999999998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84</v>
      </c>
      <c r="D128" s="40">
        <v>84.38333333333334</v>
      </c>
      <c r="E128" s="40">
        <v>83.26666666666668</v>
      </c>
      <c r="F128" s="40">
        <v>82.533333333333346</v>
      </c>
      <c r="G128" s="40">
        <v>81.416666666666686</v>
      </c>
      <c r="H128" s="40">
        <v>85.116666666666674</v>
      </c>
      <c r="I128" s="40">
        <v>86.23333333333332</v>
      </c>
      <c r="J128" s="40">
        <v>86.966666666666669</v>
      </c>
      <c r="K128" s="31">
        <v>85.5</v>
      </c>
      <c r="L128" s="31">
        <v>83.65</v>
      </c>
      <c r="M128" s="31">
        <v>5.5644400000000003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994.4</v>
      </c>
      <c r="D129" s="40">
        <v>990.53333333333342</v>
      </c>
      <c r="E129" s="40">
        <v>971.06666666666683</v>
      </c>
      <c r="F129" s="40">
        <v>947.73333333333346</v>
      </c>
      <c r="G129" s="40">
        <v>928.26666666666688</v>
      </c>
      <c r="H129" s="40">
        <v>1013.8666666666668</v>
      </c>
      <c r="I129" s="40">
        <v>1033.3333333333333</v>
      </c>
      <c r="J129" s="40">
        <v>1056.6666666666667</v>
      </c>
      <c r="K129" s="31">
        <v>1010</v>
      </c>
      <c r="L129" s="31">
        <v>967.2</v>
      </c>
      <c r="M129" s="31">
        <v>0.49077999999999999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2360.65</v>
      </c>
      <c r="D130" s="40">
        <v>2360.7999999999997</v>
      </c>
      <c r="E130" s="40">
        <v>2334.8499999999995</v>
      </c>
      <c r="F130" s="40">
        <v>2309.0499999999997</v>
      </c>
      <c r="G130" s="40">
        <v>2283.0999999999995</v>
      </c>
      <c r="H130" s="40">
        <v>2386.5999999999995</v>
      </c>
      <c r="I130" s="40">
        <v>2412.5499999999993</v>
      </c>
      <c r="J130" s="40">
        <v>2438.3499999999995</v>
      </c>
      <c r="K130" s="31">
        <v>2386.75</v>
      </c>
      <c r="L130" s="31">
        <v>2335</v>
      </c>
      <c r="M130" s="31">
        <v>5.9370099999999999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286.35000000000002</v>
      </c>
      <c r="D131" s="40">
        <v>287.08333333333331</v>
      </c>
      <c r="E131" s="40">
        <v>281.76666666666665</v>
      </c>
      <c r="F131" s="40">
        <v>277.18333333333334</v>
      </c>
      <c r="G131" s="40">
        <v>271.86666666666667</v>
      </c>
      <c r="H131" s="40">
        <v>291.66666666666663</v>
      </c>
      <c r="I131" s="40">
        <v>296.98333333333335</v>
      </c>
      <c r="J131" s="40">
        <v>301.56666666666661</v>
      </c>
      <c r="K131" s="31">
        <v>292.39999999999998</v>
      </c>
      <c r="L131" s="31">
        <v>282.5</v>
      </c>
      <c r="M131" s="31">
        <v>36.319200000000002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166.8</v>
      </c>
      <c r="D132" s="40">
        <v>167.91666666666666</v>
      </c>
      <c r="E132" s="40">
        <v>161.83333333333331</v>
      </c>
      <c r="F132" s="40">
        <v>156.86666666666665</v>
      </c>
      <c r="G132" s="40">
        <v>150.7833333333333</v>
      </c>
      <c r="H132" s="40">
        <v>172.88333333333333</v>
      </c>
      <c r="I132" s="40">
        <v>178.96666666666664</v>
      </c>
      <c r="J132" s="40">
        <v>183.93333333333334</v>
      </c>
      <c r="K132" s="31">
        <v>174</v>
      </c>
      <c r="L132" s="31">
        <v>162.94999999999999</v>
      </c>
      <c r="M132" s="31">
        <v>49.355820000000001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751</v>
      </c>
      <c r="D133" s="40">
        <v>752.6</v>
      </c>
      <c r="E133" s="40">
        <v>746.25</v>
      </c>
      <c r="F133" s="40">
        <v>741.5</v>
      </c>
      <c r="G133" s="40">
        <v>735.15</v>
      </c>
      <c r="H133" s="40">
        <v>757.35</v>
      </c>
      <c r="I133" s="40">
        <v>763.70000000000016</v>
      </c>
      <c r="J133" s="40">
        <v>768.45</v>
      </c>
      <c r="K133" s="31">
        <v>758.95</v>
      </c>
      <c r="L133" s="31">
        <v>747.85</v>
      </c>
      <c r="M133" s="31">
        <v>0.15373999999999999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4601.45</v>
      </c>
      <c r="D134" s="40">
        <v>4603.6166666666659</v>
      </c>
      <c r="E134" s="40">
        <v>4569.8333333333321</v>
      </c>
      <c r="F134" s="40">
        <v>4538.2166666666662</v>
      </c>
      <c r="G134" s="40">
        <v>4504.4333333333325</v>
      </c>
      <c r="H134" s="40">
        <v>4635.2333333333318</v>
      </c>
      <c r="I134" s="40">
        <v>4669.0166666666664</v>
      </c>
      <c r="J134" s="40">
        <v>4700.6333333333314</v>
      </c>
      <c r="K134" s="31">
        <v>4637.3999999999996</v>
      </c>
      <c r="L134" s="31">
        <v>4572</v>
      </c>
      <c r="M134" s="31">
        <v>8.3542199999999998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5526.35</v>
      </c>
      <c r="D135" s="40">
        <v>5581.8166666666666</v>
      </c>
      <c r="E135" s="40">
        <v>5444.6333333333332</v>
      </c>
      <c r="F135" s="40">
        <v>5362.916666666667</v>
      </c>
      <c r="G135" s="40">
        <v>5225.7333333333336</v>
      </c>
      <c r="H135" s="40">
        <v>5663.5333333333328</v>
      </c>
      <c r="I135" s="40">
        <v>5800.7166666666653</v>
      </c>
      <c r="J135" s="40">
        <v>5882.4333333333325</v>
      </c>
      <c r="K135" s="31">
        <v>5719</v>
      </c>
      <c r="L135" s="31">
        <v>5500.1</v>
      </c>
      <c r="M135" s="31">
        <v>4.1212799999999996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405.15</v>
      </c>
      <c r="D136" s="40">
        <v>407.56666666666666</v>
      </c>
      <c r="E136" s="40">
        <v>400.58333333333331</v>
      </c>
      <c r="F136" s="40">
        <v>396.01666666666665</v>
      </c>
      <c r="G136" s="40">
        <v>389.0333333333333</v>
      </c>
      <c r="H136" s="40">
        <v>412.13333333333333</v>
      </c>
      <c r="I136" s="40">
        <v>419.11666666666667</v>
      </c>
      <c r="J136" s="40">
        <v>423.68333333333334</v>
      </c>
      <c r="K136" s="31">
        <v>414.55</v>
      </c>
      <c r="L136" s="31">
        <v>403</v>
      </c>
      <c r="M136" s="31">
        <v>43.192799999999998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4742.1000000000004</v>
      </c>
      <c r="D137" s="40">
        <v>4761.1333333333332</v>
      </c>
      <c r="E137" s="40">
        <v>4707.1166666666668</v>
      </c>
      <c r="F137" s="40">
        <v>4672.1333333333332</v>
      </c>
      <c r="G137" s="40">
        <v>4618.1166666666668</v>
      </c>
      <c r="H137" s="40">
        <v>4796.1166666666668</v>
      </c>
      <c r="I137" s="40">
        <v>4850.1333333333332</v>
      </c>
      <c r="J137" s="40">
        <v>4885.1166666666668</v>
      </c>
      <c r="K137" s="31">
        <v>4815.1499999999996</v>
      </c>
      <c r="L137" s="31">
        <v>4726.1499999999996</v>
      </c>
      <c r="M137" s="31">
        <v>2.4357000000000002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4597.3500000000004</v>
      </c>
      <c r="D138" s="40">
        <v>4602.0999999999995</v>
      </c>
      <c r="E138" s="40">
        <v>4565.2499999999991</v>
      </c>
      <c r="F138" s="40">
        <v>4533.1499999999996</v>
      </c>
      <c r="G138" s="40">
        <v>4496.2999999999993</v>
      </c>
      <c r="H138" s="40">
        <v>4634.1999999999989</v>
      </c>
      <c r="I138" s="40">
        <v>4671.0499999999993</v>
      </c>
      <c r="J138" s="40">
        <v>4703.1499999999987</v>
      </c>
      <c r="K138" s="31">
        <v>4638.95</v>
      </c>
      <c r="L138" s="31">
        <v>4570</v>
      </c>
      <c r="M138" s="31">
        <v>2.0132099999999999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2243.75</v>
      </c>
      <c r="D139" s="40">
        <v>2246.25</v>
      </c>
      <c r="E139" s="40">
        <v>2217.5</v>
      </c>
      <c r="F139" s="40">
        <v>2191.25</v>
      </c>
      <c r="G139" s="40">
        <v>2162.5</v>
      </c>
      <c r="H139" s="40">
        <v>2272.5</v>
      </c>
      <c r="I139" s="40">
        <v>2301.25</v>
      </c>
      <c r="J139" s="40">
        <v>2327.5</v>
      </c>
      <c r="K139" s="31">
        <v>2275</v>
      </c>
      <c r="L139" s="31">
        <v>2220</v>
      </c>
      <c r="M139" s="31">
        <v>0.62241000000000002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71.55</v>
      </c>
      <c r="D140" s="40">
        <v>72.25</v>
      </c>
      <c r="E140" s="40">
        <v>70.599999999999994</v>
      </c>
      <c r="F140" s="40">
        <v>69.649999999999991</v>
      </c>
      <c r="G140" s="40">
        <v>67.999999999999986</v>
      </c>
      <c r="H140" s="40">
        <v>73.2</v>
      </c>
      <c r="I140" s="40">
        <v>74.850000000000009</v>
      </c>
      <c r="J140" s="40">
        <v>75.800000000000011</v>
      </c>
      <c r="K140" s="31">
        <v>73.900000000000006</v>
      </c>
      <c r="L140" s="31">
        <v>71.3</v>
      </c>
      <c r="M140" s="31">
        <v>8.3671399999999991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2471.15</v>
      </c>
      <c r="D141" s="40">
        <v>2470.6333333333337</v>
      </c>
      <c r="E141" s="40">
        <v>2431.7166666666672</v>
      </c>
      <c r="F141" s="40">
        <v>2392.2833333333333</v>
      </c>
      <c r="G141" s="40">
        <v>2353.3666666666668</v>
      </c>
      <c r="H141" s="40">
        <v>2510.0666666666675</v>
      </c>
      <c r="I141" s="40">
        <v>2548.9833333333345</v>
      </c>
      <c r="J141" s="40">
        <v>2588.4166666666679</v>
      </c>
      <c r="K141" s="31">
        <v>2509.5500000000002</v>
      </c>
      <c r="L141" s="31">
        <v>2431.1999999999998</v>
      </c>
      <c r="M141" s="31">
        <v>6.8039399999999999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473.85</v>
      </c>
      <c r="D142" s="40">
        <v>473.4666666666667</v>
      </c>
      <c r="E142" s="40">
        <v>468.13333333333338</v>
      </c>
      <c r="F142" s="40">
        <v>462.41666666666669</v>
      </c>
      <c r="G142" s="40">
        <v>457.08333333333337</v>
      </c>
      <c r="H142" s="40">
        <v>479.18333333333339</v>
      </c>
      <c r="I142" s="40">
        <v>484.51666666666665</v>
      </c>
      <c r="J142" s="40">
        <v>490.23333333333341</v>
      </c>
      <c r="K142" s="31">
        <v>478.8</v>
      </c>
      <c r="L142" s="31">
        <v>467.75</v>
      </c>
      <c r="M142" s="31">
        <v>1.1094299999999999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137.15</v>
      </c>
      <c r="D143" s="40">
        <v>137.25</v>
      </c>
      <c r="E143" s="40">
        <v>135.30000000000001</v>
      </c>
      <c r="F143" s="40">
        <v>133.45000000000002</v>
      </c>
      <c r="G143" s="40">
        <v>131.50000000000003</v>
      </c>
      <c r="H143" s="40">
        <v>139.1</v>
      </c>
      <c r="I143" s="40">
        <v>141.04999999999998</v>
      </c>
      <c r="J143" s="40">
        <v>142.89999999999998</v>
      </c>
      <c r="K143" s="31">
        <v>139.19999999999999</v>
      </c>
      <c r="L143" s="31">
        <v>135.4</v>
      </c>
      <c r="M143" s="31">
        <v>5.73874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298.85000000000002</v>
      </c>
      <c r="D144" s="40">
        <v>313.61666666666667</v>
      </c>
      <c r="E144" s="40">
        <v>280.23333333333335</v>
      </c>
      <c r="F144" s="40">
        <v>261.61666666666667</v>
      </c>
      <c r="G144" s="40">
        <v>228.23333333333335</v>
      </c>
      <c r="H144" s="40">
        <v>332.23333333333335</v>
      </c>
      <c r="I144" s="40">
        <v>365.61666666666667</v>
      </c>
      <c r="J144" s="40">
        <v>384.23333333333335</v>
      </c>
      <c r="K144" s="31">
        <v>347</v>
      </c>
      <c r="L144" s="31">
        <v>295</v>
      </c>
      <c r="M144" s="31">
        <v>23.349450000000001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529.75</v>
      </c>
      <c r="D145" s="40">
        <v>533.91666666666663</v>
      </c>
      <c r="E145" s="40">
        <v>522.83333333333326</v>
      </c>
      <c r="F145" s="40">
        <v>515.91666666666663</v>
      </c>
      <c r="G145" s="40">
        <v>504.83333333333326</v>
      </c>
      <c r="H145" s="40">
        <v>540.83333333333326</v>
      </c>
      <c r="I145" s="40">
        <v>551.91666666666652</v>
      </c>
      <c r="J145" s="40">
        <v>558.83333333333326</v>
      </c>
      <c r="K145" s="31">
        <v>545</v>
      </c>
      <c r="L145" s="31">
        <v>527</v>
      </c>
      <c r="M145" s="31">
        <v>3.3335400000000002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1696.35</v>
      </c>
      <c r="D146" s="40">
        <v>1686.6000000000001</v>
      </c>
      <c r="E146" s="40">
        <v>1663.2500000000002</v>
      </c>
      <c r="F146" s="40">
        <v>1630.15</v>
      </c>
      <c r="G146" s="40">
        <v>1606.8000000000002</v>
      </c>
      <c r="H146" s="40">
        <v>1719.7000000000003</v>
      </c>
      <c r="I146" s="40">
        <v>1743.0500000000002</v>
      </c>
      <c r="J146" s="40">
        <v>1776.1500000000003</v>
      </c>
      <c r="K146" s="31">
        <v>1709.95</v>
      </c>
      <c r="L146" s="31">
        <v>1653.5</v>
      </c>
      <c r="M146" s="31">
        <v>0.36629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71.25</v>
      </c>
      <c r="D147" s="40">
        <v>71.633333333333326</v>
      </c>
      <c r="E147" s="40">
        <v>70.566666666666649</v>
      </c>
      <c r="F147" s="40">
        <v>69.883333333333326</v>
      </c>
      <c r="G147" s="40">
        <v>68.816666666666649</v>
      </c>
      <c r="H147" s="40">
        <v>72.316666666666649</v>
      </c>
      <c r="I147" s="40">
        <v>73.383333333333312</v>
      </c>
      <c r="J147" s="40">
        <v>74.066666666666649</v>
      </c>
      <c r="K147" s="31">
        <v>72.7</v>
      </c>
      <c r="L147" s="31">
        <v>70.95</v>
      </c>
      <c r="M147" s="31">
        <v>8.2187699999999992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202.25</v>
      </c>
      <c r="D148" s="40">
        <v>201.28333333333333</v>
      </c>
      <c r="E148" s="40">
        <v>200.06666666666666</v>
      </c>
      <c r="F148" s="40">
        <v>197.88333333333333</v>
      </c>
      <c r="G148" s="40">
        <v>196.66666666666666</v>
      </c>
      <c r="H148" s="40">
        <v>203.46666666666667</v>
      </c>
      <c r="I148" s="40">
        <v>204.68333333333331</v>
      </c>
      <c r="J148" s="40">
        <v>206.86666666666667</v>
      </c>
      <c r="K148" s="31">
        <v>202.5</v>
      </c>
      <c r="L148" s="31">
        <v>199.1</v>
      </c>
      <c r="M148" s="31">
        <v>1.6074200000000001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122.55</v>
      </c>
      <c r="D149" s="40">
        <v>124.41666666666667</v>
      </c>
      <c r="E149" s="40">
        <v>120.13333333333335</v>
      </c>
      <c r="F149" s="40">
        <v>117.71666666666668</v>
      </c>
      <c r="G149" s="40">
        <v>113.43333333333337</v>
      </c>
      <c r="H149" s="40">
        <v>126.83333333333334</v>
      </c>
      <c r="I149" s="40">
        <v>131.11666666666667</v>
      </c>
      <c r="J149" s="40">
        <v>133.53333333333333</v>
      </c>
      <c r="K149" s="31">
        <v>128.69999999999999</v>
      </c>
      <c r="L149" s="31">
        <v>122</v>
      </c>
      <c r="M149" s="31">
        <v>14.09615</v>
      </c>
      <c r="N149" s="1"/>
      <c r="O149" s="1"/>
    </row>
    <row r="150" spans="1:15" ht="12.75" customHeight="1">
      <c r="A150" s="31">
        <v>140</v>
      </c>
      <c r="B150" s="31" t="s">
        <v>845</v>
      </c>
      <c r="C150" s="31">
        <v>61.05</v>
      </c>
      <c r="D150" s="40">
        <v>61.18333333333333</v>
      </c>
      <c r="E150" s="40">
        <v>60.466666666666661</v>
      </c>
      <c r="F150" s="40">
        <v>59.883333333333333</v>
      </c>
      <c r="G150" s="40">
        <v>59.166666666666664</v>
      </c>
      <c r="H150" s="40">
        <v>61.766666666666659</v>
      </c>
      <c r="I150" s="40">
        <v>62.483333333333327</v>
      </c>
      <c r="J150" s="40">
        <v>63.066666666666656</v>
      </c>
      <c r="K150" s="31">
        <v>61.9</v>
      </c>
      <c r="L150" s="31">
        <v>60.6</v>
      </c>
      <c r="M150" s="31">
        <v>2.5771899999999999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698</v>
      </c>
      <c r="D151" s="40">
        <v>702.30000000000007</v>
      </c>
      <c r="E151" s="40">
        <v>690.70000000000016</v>
      </c>
      <c r="F151" s="40">
        <v>683.40000000000009</v>
      </c>
      <c r="G151" s="40">
        <v>671.80000000000018</v>
      </c>
      <c r="H151" s="40">
        <v>709.60000000000014</v>
      </c>
      <c r="I151" s="40">
        <v>721.2</v>
      </c>
      <c r="J151" s="40">
        <v>728.50000000000011</v>
      </c>
      <c r="K151" s="31">
        <v>713.9</v>
      </c>
      <c r="L151" s="31">
        <v>695</v>
      </c>
      <c r="M151" s="31">
        <v>0.46543000000000001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1830.65</v>
      </c>
      <c r="D152" s="40">
        <v>1836.9833333333336</v>
      </c>
      <c r="E152" s="40">
        <v>1819.7666666666671</v>
      </c>
      <c r="F152" s="40">
        <v>1808.8833333333334</v>
      </c>
      <c r="G152" s="40">
        <v>1791.666666666667</v>
      </c>
      <c r="H152" s="40">
        <v>1847.8666666666672</v>
      </c>
      <c r="I152" s="40">
        <v>1865.0833333333335</v>
      </c>
      <c r="J152" s="40">
        <v>1875.9666666666674</v>
      </c>
      <c r="K152" s="31">
        <v>1854.2</v>
      </c>
      <c r="L152" s="31">
        <v>1826.1</v>
      </c>
      <c r="M152" s="31">
        <v>4.9121699999999997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162.94999999999999</v>
      </c>
      <c r="D153" s="40">
        <v>164.01666666666668</v>
      </c>
      <c r="E153" s="40">
        <v>161.38333333333335</v>
      </c>
      <c r="F153" s="40">
        <v>159.81666666666666</v>
      </c>
      <c r="G153" s="40">
        <v>157.18333333333334</v>
      </c>
      <c r="H153" s="40">
        <v>165.58333333333337</v>
      </c>
      <c r="I153" s="40">
        <v>168.2166666666667</v>
      </c>
      <c r="J153" s="40">
        <v>169.78333333333339</v>
      </c>
      <c r="K153" s="31">
        <v>166.65</v>
      </c>
      <c r="L153" s="31">
        <v>162.44999999999999</v>
      </c>
      <c r="M153" s="31">
        <v>18.646090000000001</v>
      </c>
      <c r="N153" s="1"/>
      <c r="O153" s="1"/>
    </row>
    <row r="154" spans="1:15" ht="12.75" customHeight="1">
      <c r="A154" s="31">
        <v>144</v>
      </c>
      <c r="B154" s="31" t="s">
        <v>846</v>
      </c>
      <c r="C154" s="31">
        <v>118.3</v>
      </c>
      <c r="D154" s="40">
        <v>119.2</v>
      </c>
      <c r="E154" s="40">
        <v>115.60000000000001</v>
      </c>
      <c r="F154" s="40">
        <v>112.9</v>
      </c>
      <c r="G154" s="40">
        <v>109.30000000000001</v>
      </c>
      <c r="H154" s="40">
        <v>121.9</v>
      </c>
      <c r="I154" s="40">
        <v>125.5</v>
      </c>
      <c r="J154" s="40">
        <v>128.19999999999999</v>
      </c>
      <c r="K154" s="31">
        <v>122.8</v>
      </c>
      <c r="L154" s="31">
        <v>116.5</v>
      </c>
      <c r="M154" s="31">
        <v>4.9266399999999999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290.35000000000002</v>
      </c>
      <c r="D155" s="40">
        <v>290.68333333333334</v>
      </c>
      <c r="E155" s="40">
        <v>287.81666666666666</v>
      </c>
      <c r="F155" s="40">
        <v>285.2833333333333</v>
      </c>
      <c r="G155" s="40">
        <v>282.41666666666663</v>
      </c>
      <c r="H155" s="40">
        <v>293.2166666666667</v>
      </c>
      <c r="I155" s="40">
        <v>296.08333333333337</v>
      </c>
      <c r="J155" s="40">
        <v>298.61666666666673</v>
      </c>
      <c r="K155" s="31">
        <v>293.55</v>
      </c>
      <c r="L155" s="31">
        <v>288.14999999999998</v>
      </c>
      <c r="M155" s="31">
        <v>0.98063999999999996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88.6</v>
      </c>
      <c r="D156" s="40">
        <v>88.899999999999991</v>
      </c>
      <c r="E156" s="40">
        <v>87.699999999999989</v>
      </c>
      <c r="F156" s="40">
        <v>86.8</v>
      </c>
      <c r="G156" s="40">
        <v>85.6</v>
      </c>
      <c r="H156" s="40">
        <v>89.799999999999983</v>
      </c>
      <c r="I156" s="40">
        <v>91</v>
      </c>
      <c r="J156" s="40">
        <v>91.899999999999977</v>
      </c>
      <c r="K156" s="31">
        <v>90.1</v>
      </c>
      <c r="L156" s="31">
        <v>88</v>
      </c>
      <c r="M156" s="31">
        <v>99.368489999999994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566.4</v>
      </c>
      <c r="D157" s="40">
        <v>568.51666666666665</v>
      </c>
      <c r="E157" s="40">
        <v>559.88333333333333</v>
      </c>
      <c r="F157" s="40">
        <v>553.36666666666667</v>
      </c>
      <c r="G157" s="40">
        <v>544.73333333333335</v>
      </c>
      <c r="H157" s="40">
        <v>575.0333333333333</v>
      </c>
      <c r="I157" s="40">
        <v>583.66666666666652</v>
      </c>
      <c r="J157" s="40">
        <v>590.18333333333328</v>
      </c>
      <c r="K157" s="31">
        <v>577.15</v>
      </c>
      <c r="L157" s="31">
        <v>562</v>
      </c>
      <c r="M157" s="31">
        <v>1.26102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3903.3</v>
      </c>
      <c r="D158" s="40">
        <v>3913.25</v>
      </c>
      <c r="E158" s="40">
        <v>3840.05</v>
      </c>
      <c r="F158" s="40">
        <v>3776.8</v>
      </c>
      <c r="G158" s="40">
        <v>3703.6000000000004</v>
      </c>
      <c r="H158" s="40">
        <v>3976.5</v>
      </c>
      <c r="I158" s="40">
        <v>4049.7</v>
      </c>
      <c r="J158" s="40">
        <v>4112.95</v>
      </c>
      <c r="K158" s="31">
        <v>3986.45</v>
      </c>
      <c r="L158" s="31">
        <v>3850</v>
      </c>
      <c r="M158" s="31">
        <v>0.53071000000000002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208.35</v>
      </c>
      <c r="D159" s="40">
        <v>209.31666666666669</v>
      </c>
      <c r="E159" s="40">
        <v>206.23333333333338</v>
      </c>
      <c r="F159" s="40">
        <v>204.11666666666667</v>
      </c>
      <c r="G159" s="40">
        <v>201.03333333333336</v>
      </c>
      <c r="H159" s="40">
        <v>211.43333333333339</v>
      </c>
      <c r="I159" s="40">
        <v>214.51666666666671</v>
      </c>
      <c r="J159" s="40">
        <v>216.63333333333341</v>
      </c>
      <c r="K159" s="31">
        <v>212.4</v>
      </c>
      <c r="L159" s="31">
        <v>207.2</v>
      </c>
      <c r="M159" s="31">
        <v>4.60581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2192.8000000000002</v>
      </c>
      <c r="D160" s="40">
        <v>2262.0666666666666</v>
      </c>
      <c r="E160" s="40">
        <v>2042.7833333333333</v>
      </c>
      <c r="F160" s="40">
        <v>1892.7666666666669</v>
      </c>
      <c r="G160" s="40">
        <v>1673.4833333333336</v>
      </c>
      <c r="H160" s="40">
        <v>2412.083333333333</v>
      </c>
      <c r="I160" s="40">
        <v>2631.3666666666659</v>
      </c>
      <c r="J160" s="40">
        <v>2781.3833333333328</v>
      </c>
      <c r="K160" s="31">
        <v>2481.35</v>
      </c>
      <c r="L160" s="31">
        <v>2112.0500000000002</v>
      </c>
      <c r="M160" s="31">
        <v>6.4435799999999999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290.05</v>
      </c>
      <c r="D161" s="40">
        <v>289.5333333333333</v>
      </c>
      <c r="E161" s="40">
        <v>286.56666666666661</v>
      </c>
      <c r="F161" s="40">
        <v>283.08333333333331</v>
      </c>
      <c r="G161" s="40">
        <v>280.11666666666662</v>
      </c>
      <c r="H161" s="40">
        <v>293.01666666666659</v>
      </c>
      <c r="I161" s="40">
        <v>295.98333333333329</v>
      </c>
      <c r="J161" s="40">
        <v>299.46666666666658</v>
      </c>
      <c r="K161" s="31">
        <v>292.5</v>
      </c>
      <c r="L161" s="31">
        <v>286.05</v>
      </c>
      <c r="M161" s="31">
        <v>24.827459999999999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47.95</v>
      </c>
      <c r="D162" s="40">
        <v>48.333333333333336</v>
      </c>
      <c r="E162" s="40">
        <v>47.366666666666674</v>
      </c>
      <c r="F162" s="40">
        <v>46.783333333333339</v>
      </c>
      <c r="G162" s="40">
        <v>45.816666666666677</v>
      </c>
      <c r="H162" s="40">
        <v>48.916666666666671</v>
      </c>
      <c r="I162" s="40">
        <v>49.883333333333326</v>
      </c>
      <c r="J162" s="40">
        <v>50.466666666666669</v>
      </c>
      <c r="K162" s="31">
        <v>49.3</v>
      </c>
      <c r="L162" s="31">
        <v>47.75</v>
      </c>
      <c r="M162" s="31">
        <v>16.795210000000001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169.2</v>
      </c>
      <c r="D163" s="40">
        <v>170.23333333333332</v>
      </c>
      <c r="E163" s="40">
        <v>167.61666666666665</v>
      </c>
      <c r="F163" s="40">
        <v>166.03333333333333</v>
      </c>
      <c r="G163" s="40">
        <v>163.41666666666666</v>
      </c>
      <c r="H163" s="40">
        <v>171.81666666666663</v>
      </c>
      <c r="I163" s="40">
        <v>174.43333333333331</v>
      </c>
      <c r="J163" s="40">
        <v>176.01666666666662</v>
      </c>
      <c r="K163" s="31">
        <v>172.85</v>
      </c>
      <c r="L163" s="31">
        <v>168.65</v>
      </c>
      <c r="M163" s="31">
        <v>26.016079999999999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162.75</v>
      </c>
      <c r="D164" s="40">
        <v>164.08333333333334</v>
      </c>
      <c r="E164" s="40">
        <v>160.66666666666669</v>
      </c>
      <c r="F164" s="40">
        <v>158.58333333333334</v>
      </c>
      <c r="G164" s="40">
        <v>155.16666666666669</v>
      </c>
      <c r="H164" s="40">
        <v>166.16666666666669</v>
      </c>
      <c r="I164" s="40">
        <v>169.58333333333337</v>
      </c>
      <c r="J164" s="40">
        <v>171.66666666666669</v>
      </c>
      <c r="K164" s="31">
        <v>167.5</v>
      </c>
      <c r="L164" s="31">
        <v>162</v>
      </c>
      <c r="M164" s="31">
        <v>1.9385699999999999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129.55000000000001</v>
      </c>
      <c r="D165" s="40">
        <v>130.38333333333333</v>
      </c>
      <c r="E165" s="40">
        <v>127.91666666666666</v>
      </c>
      <c r="F165" s="40">
        <v>126.28333333333333</v>
      </c>
      <c r="G165" s="40">
        <v>123.81666666666666</v>
      </c>
      <c r="H165" s="40">
        <v>132.01666666666665</v>
      </c>
      <c r="I165" s="40">
        <v>134.48333333333335</v>
      </c>
      <c r="J165" s="40">
        <v>136.11666666666665</v>
      </c>
      <c r="K165" s="31">
        <v>132.85</v>
      </c>
      <c r="L165" s="31">
        <v>128.75</v>
      </c>
      <c r="M165" s="31">
        <v>136.01623000000001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2909.1</v>
      </c>
      <c r="D166" s="40">
        <v>2906.3833333333332</v>
      </c>
      <c r="E166" s="40">
        <v>2877.7166666666662</v>
      </c>
      <c r="F166" s="40">
        <v>2846.333333333333</v>
      </c>
      <c r="G166" s="40">
        <v>2817.6666666666661</v>
      </c>
      <c r="H166" s="40">
        <v>2937.7666666666664</v>
      </c>
      <c r="I166" s="40">
        <v>2966.4333333333334</v>
      </c>
      <c r="J166" s="40">
        <v>2997.8166666666666</v>
      </c>
      <c r="K166" s="31">
        <v>2935.05</v>
      </c>
      <c r="L166" s="31">
        <v>2875</v>
      </c>
      <c r="M166" s="31">
        <v>0.16278000000000001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3180.5</v>
      </c>
      <c r="D167" s="40">
        <v>3188.8333333333335</v>
      </c>
      <c r="E167" s="40">
        <v>3155.916666666667</v>
      </c>
      <c r="F167" s="40">
        <v>3131.3333333333335</v>
      </c>
      <c r="G167" s="40">
        <v>3098.416666666667</v>
      </c>
      <c r="H167" s="40">
        <v>3213.416666666667</v>
      </c>
      <c r="I167" s="40">
        <v>3246.3333333333339</v>
      </c>
      <c r="J167" s="40">
        <v>3270.916666666667</v>
      </c>
      <c r="K167" s="31">
        <v>3221.75</v>
      </c>
      <c r="L167" s="31">
        <v>3164.25</v>
      </c>
      <c r="M167" s="31">
        <v>0.17438999999999999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287.85000000000002</v>
      </c>
      <c r="D168" s="40">
        <v>289.90000000000003</v>
      </c>
      <c r="E168" s="40">
        <v>283.80000000000007</v>
      </c>
      <c r="F168" s="40">
        <v>279.75000000000006</v>
      </c>
      <c r="G168" s="40">
        <v>273.65000000000009</v>
      </c>
      <c r="H168" s="40">
        <v>293.95000000000005</v>
      </c>
      <c r="I168" s="40">
        <v>300.05000000000007</v>
      </c>
      <c r="J168" s="40">
        <v>304.10000000000002</v>
      </c>
      <c r="K168" s="31">
        <v>296</v>
      </c>
      <c r="L168" s="31">
        <v>285.85000000000002</v>
      </c>
      <c r="M168" s="31">
        <v>1.5867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137.65</v>
      </c>
      <c r="D169" s="40">
        <v>138.15</v>
      </c>
      <c r="E169" s="40">
        <v>136.75</v>
      </c>
      <c r="F169" s="40">
        <v>135.85</v>
      </c>
      <c r="G169" s="40">
        <v>134.44999999999999</v>
      </c>
      <c r="H169" s="40">
        <v>139.05000000000001</v>
      </c>
      <c r="I169" s="40">
        <v>140.45000000000005</v>
      </c>
      <c r="J169" s="40">
        <v>141.35000000000002</v>
      </c>
      <c r="K169" s="31">
        <v>139.55000000000001</v>
      </c>
      <c r="L169" s="31">
        <v>137.25</v>
      </c>
      <c r="M169" s="31">
        <v>2.0067300000000001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5393.45</v>
      </c>
      <c r="D170" s="40">
        <v>5416.1500000000005</v>
      </c>
      <c r="E170" s="40">
        <v>5367.3000000000011</v>
      </c>
      <c r="F170" s="40">
        <v>5341.1500000000005</v>
      </c>
      <c r="G170" s="40">
        <v>5292.3000000000011</v>
      </c>
      <c r="H170" s="40">
        <v>5442.3000000000011</v>
      </c>
      <c r="I170" s="40">
        <v>5491.1500000000015</v>
      </c>
      <c r="J170" s="40">
        <v>5517.3000000000011</v>
      </c>
      <c r="K170" s="31">
        <v>5465</v>
      </c>
      <c r="L170" s="31">
        <v>5390</v>
      </c>
      <c r="M170" s="31">
        <v>4.8219999999999999E-2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3626</v>
      </c>
      <c r="D171" s="40">
        <v>3618.3333333333335</v>
      </c>
      <c r="E171" s="40">
        <v>3499.666666666667</v>
      </c>
      <c r="F171" s="40">
        <v>3373.3333333333335</v>
      </c>
      <c r="G171" s="40">
        <v>3254.666666666667</v>
      </c>
      <c r="H171" s="40">
        <v>3744.666666666667</v>
      </c>
      <c r="I171" s="40">
        <v>3863.3333333333339</v>
      </c>
      <c r="J171" s="40">
        <v>3989.666666666667</v>
      </c>
      <c r="K171" s="31">
        <v>3737</v>
      </c>
      <c r="L171" s="31">
        <v>3492</v>
      </c>
      <c r="M171" s="31">
        <v>1.4549799999999999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1772.7</v>
      </c>
      <c r="D172" s="40">
        <v>1805.8333333333333</v>
      </c>
      <c r="E172" s="40">
        <v>1736.8666666666666</v>
      </c>
      <c r="F172" s="40">
        <v>1701.0333333333333</v>
      </c>
      <c r="G172" s="40">
        <v>1632.0666666666666</v>
      </c>
      <c r="H172" s="40">
        <v>1841.6666666666665</v>
      </c>
      <c r="I172" s="40">
        <v>1910.6333333333332</v>
      </c>
      <c r="J172" s="40">
        <v>1946.4666666666665</v>
      </c>
      <c r="K172" s="31">
        <v>1874.8</v>
      </c>
      <c r="L172" s="31">
        <v>1770</v>
      </c>
      <c r="M172" s="31">
        <v>0.71633999999999998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498.05</v>
      </c>
      <c r="D173" s="40">
        <v>498.90000000000003</v>
      </c>
      <c r="E173" s="40">
        <v>490.25000000000006</v>
      </c>
      <c r="F173" s="40">
        <v>482.45000000000005</v>
      </c>
      <c r="G173" s="40">
        <v>473.80000000000007</v>
      </c>
      <c r="H173" s="40">
        <v>506.70000000000005</v>
      </c>
      <c r="I173" s="40">
        <v>515.35</v>
      </c>
      <c r="J173" s="40">
        <v>523.15000000000009</v>
      </c>
      <c r="K173" s="31">
        <v>507.55</v>
      </c>
      <c r="L173" s="31">
        <v>491.1</v>
      </c>
      <c r="M173" s="31">
        <v>14.28722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4404.95</v>
      </c>
      <c r="D174" s="40">
        <v>4426.6500000000005</v>
      </c>
      <c r="E174" s="40">
        <v>4358.3000000000011</v>
      </c>
      <c r="F174" s="40">
        <v>4311.6500000000005</v>
      </c>
      <c r="G174" s="40">
        <v>4243.3000000000011</v>
      </c>
      <c r="H174" s="40">
        <v>4473.3000000000011</v>
      </c>
      <c r="I174" s="40">
        <v>4541.6500000000015</v>
      </c>
      <c r="J174" s="40">
        <v>4588.3000000000011</v>
      </c>
      <c r="K174" s="31">
        <v>4495</v>
      </c>
      <c r="L174" s="31">
        <v>4380</v>
      </c>
      <c r="M174" s="31">
        <v>0.16119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42.7</v>
      </c>
      <c r="D175" s="40">
        <v>42.550000000000004</v>
      </c>
      <c r="E175" s="40">
        <v>42.150000000000006</v>
      </c>
      <c r="F175" s="40">
        <v>41.6</v>
      </c>
      <c r="G175" s="40">
        <v>41.2</v>
      </c>
      <c r="H175" s="40">
        <v>43.100000000000009</v>
      </c>
      <c r="I175" s="40">
        <v>43.5</v>
      </c>
      <c r="J175" s="40">
        <v>44.050000000000011</v>
      </c>
      <c r="K175" s="31">
        <v>42.95</v>
      </c>
      <c r="L175" s="31">
        <v>42</v>
      </c>
      <c r="M175" s="31">
        <v>86.016970000000001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443.5</v>
      </c>
      <c r="D176" s="40">
        <v>440.51666666666665</v>
      </c>
      <c r="E176" s="40">
        <v>435.0333333333333</v>
      </c>
      <c r="F176" s="40">
        <v>426.56666666666666</v>
      </c>
      <c r="G176" s="40">
        <v>421.08333333333331</v>
      </c>
      <c r="H176" s="40">
        <v>448.98333333333329</v>
      </c>
      <c r="I176" s="40">
        <v>454.46666666666664</v>
      </c>
      <c r="J176" s="40">
        <v>462.93333333333328</v>
      </c>
      <c r="K176" s="31">
        <v>446</v>
      </c>
      <c r="L176" s="31">
        <v>432.05</v>
      </c>
      <c r="M176" s="31">
        <v>9.6589299999999998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1210.45</v>
      </c>
      <c r="D177" s="40">
        <v>1217.0666666666666</v>
      </c>
      <c r="E177" s="40">
        <v>1198.3833333333332</v>
      </c>
      <c r="F177" s="40">
        <v>1186.3166666666666</v>
      </c>
      <c r="G177" s="40">
        <v>1167.6333333333332</v>
      </c>
      <c r="H177" s="40">
        <v>1229.1333333333332</v>
      </c>
      <c r="I177" s="40">
        <v>1247.8166666666666</v>
      </c>
      <c r="J177" s="40">
        <v>1259.8833333333332</v>
      </c>
      <c r="K177" s="31">
        <v>1235.75</v>
      </c>
      <c r="L177" s="31">
        <v>1205</v>
      </c>
      <c r="M177" s="31">
        <v>0.10088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534.15</v>
      </c>
      <c r="D178" s="40">
        <v>534.05000000000007</v>
      </c>
      <c r="E178" s="40">
        <v>529.10000000000014</v>
      </c>
      <c r="F178" s="40">
        <v>524.05000000000007</v>
      </c>
      <c r="G178" s="40">
        <v>519.10000000000014</v>
      </c>
      <c r="H178" s="40">
        <v>539.10000000000014</v>
      </c>
      <c r="I178" s="40">
        <v>544.05000000000018</v>
      </c>
      <c r="J178" s="40">
        <v>549.10000000000014</v>
      </c>
      <c r="K178" s="31">
        <v>539</v>
      </c>
      <c r="L178" s="31">
        <v>529</v>
      </c>
      <c r="M178" s="31">
        <v>0.43430000000000002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912.5</v>
      </c>
      <c r="D179" s="40">
        <v>917.01666666666677</v>
      </c>
      <c r="E179" s="40">
        <v>904.83333333333348</v>
      </c>
      <c r="F179" s="40">
        <v>897.16666666666674</v>
      </c>
      <c r="G179" s="40">
        <v>884.98333333333346</v>
      </c>
      <c r="H179" s="40">
        <v>924.68333333333351</v>
      </c>
      <c r="I179" s="40">
        <v>936.86666666666667</v>
      </c>
      <c r="J179" s="40">
        <v>944.53333333333353</v>
      </c>
      <c r="K179" s="31">
        <v>929.2</v>
      </c>
      <c r="L179" s="31">
        <v>909.35</v>
      </c>
      <c r="M179" s="31">
        <v>6.0481100000000003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604.6</v>
      </c>
      <c r="D180" s="40">
        <v>599.29999999999995</v>
      </c>
      <c r="E180" s="40">
        <v>586.59999999999991</v>
      </c>
      <c r="F180" s="40">
        <v>568.59999999999991</v>
      </c>
      <c r="G180" s="40">
        <v>555.89999999999986</v>
      </c>
      <c r="H180" s="40">
        <v>617.29999999999995</v>
      </c>
      <c r="I180" s="40">
        <v>630</v>
      </c>
      <c r="J180" s="40">
        <v>648</v>
      </c>
      <c r="K180" s="31">
        <v>612</v>
      </c>
      <c r="L180" s="31">
        <v>581.29999999999995</v>
      </c>
      <c r="M180" s="31">
        <v>6.3202299999999996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1998.6</v>
      </c>
      <c r="D181" s="40">
        <v>2009.45</v>
      </c>
      <c r="E181" s="40">
        <v>1974.15</v>
      </c>
      <c r="F181" s="40">
        <v>1949.7</v>
      </c>
      <c r="G181" s="40">
        <v>1914.4</v>
      </c>
      <c r="H181" s="40">
        <v>2033.9</v>
      </c>
      <c r="I181" s="40">
        <v>2069.1999999999998</v>
      </c>
      <c r="J181" s="40">
        <v>2093.65</v>
      </c>
      <c r="K181" s="31">
        <v>2044.75</v>
      </c>
      <c r="L181" s="31">
        <v>1985</v>
      </c>
      <c r="M181" s="31">
        <v>5.6845100000000004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99.5</v>
      </c>
      <c r="D182" s="40">
        <v>99.733333333333334</v>
      </c>
      <c r="E182" s="40">
        <v>98.866666666666674</v>
      </c>
      <c r="F182" s="40">
        <v>98.233333333333334</v>
      </c>
      <c r="G182" s="40">
        <v>97.366666666666674</v>
      </c>
      <c r="H182" s="40">
        <v>100.36666666666667</v>
      </c>
      <c r="I182" s="40">
        <v>101.23333333333332</v>
      </c>
      <c r="J182" s="40">
        <v>101.86666666666667</v>
      </c>
      <c r="K182" s="31">
        <v>100.6</v>
      </c>
      <c r="L182" s="31">
        <v>99.1</v>
      </c>
      <c r="M182" s="31">
        <v>5.9630000000000001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337.85</v>
      </c>
      <c r="D183" s="40">
        <v>337.58333333333331</v>
      </c>
      <c r="E183" s="40">
        <v>330.76666666666665</v>
      </c>
      <c r="F183" s="40">
        <v>323.68333333333334</v>
      </c>
      <c r="G183" s="40">
        <v>316.86666666666667</v>
      </c>
      <c r="H183" s="40">
        <v>344.66666666666663</v>
      </c>
      <c r="I183" s="40">
        <v>351.48333333333335</v>
      </c>
      <c r="J183" s="40">
        <v>358.56666666666661</v>
      </c>
      <c r="K183" s="31">
        <v>344.4</v>
      </c>
      <c r="L183" s="31">
        <v>330.5</v>
      </c>
      <c r="M183" s="31">
        <v>14.98823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414.45</v>
      </c>
      <c r="D184" s="40">
        <v>418.36666666666662</v>
      </c>
      <c r="E184" s="40">
        <v>407.13333333333321</v>
      </c>
      <c r="F184" s="40">
        <v>399.81666666666661</v>
      </c>
      <c r="G184" s="40">
        <v>388.5833333333332</v>
      </c>
      <c r="H184" s="40">
        <v>425.68333333333322</v>
      </c>
      <c r="I184" s="40">
        <v>436.91666666666669</v>
      </c>
      <c r="J184" s="40">
        <v>444.23333333333323</v>
      </c>
      <c r="K184" s="31">
        <v>429.6</v>
      </c>
      <c r="L184" s="31">
        <v>411.05</v>
      </c>
      <c r="M184" s="31">
        <v>5.01342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1717.3</v>
      </c>
      <c r="D185" s="40">
        <v>1719.6833333333332</v>
      </c>
      <c r="E185" s="40">
        <v>1699.5166666666664</v>
      </c>
      <c r="F185" s="40">
        <v>1681.7333333333333</v>
      </c>
      <c r="G185" s="40">
        <v>1661.5666666666666</v>
      </c>
      <c r="H185" s="40">
        <v>1737.4666666666662</v>
      </c>
      <c r="I185" s="40">
        <v>1757.6333333333328</v>
      </c>
      <c r="J185" s="40">
        <v>1775.4166666666661</v>
      </c>
      <c r="K185" s="31">
        <v>1739.85</v>
      </c>
      <c r="L185" s="31">
        <v>1701.9</v>
      </c>
      <c r="M185" s="31">
        <v>8.8335799999999995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143.65</v>
      </c>
      <c r="D186" s="40">
        <v>145.20000000000002</v>
      </c>
      <c r="E186" s="40">
        <v>141.20000000000005</v>
      </c>
      <c r="F186" s="40">
        <v>138.75000000000003</v>
      </c>
      <c r="G186" s="40">
        <v>134.75000000000006</v>
      </c>
      <c r="H186" s="40">
        <v>147.65000000000003</v>
      </c>
      <c r="I186" s="40">
        <v>151.64999999999998</v>
      </c>
      <c r="J186" s="40">
        <v>154.10000000000002</v>
      </c>
      <c r="K186" s="31">
        <v>149.19999999999999</v>
      </c>
      <c r="L186" s="31">
        <v>142.75</v>
      </c>
      <c r="M186" s="31">
        <v>11.23035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1855.2</v>
      </c>
      <c r="D187" s="40">
        <v>1857.0333333333335</v>
      </c>
      <c r="E187" s="40">
        <v>1821.0166666666671</v>
      </c>
      <c r="F187" s="40">
        <v>1786.8333333333335</v>
      </c>
      <c r="G187" s="40">
        <v>1750.8166666666671</v>
      </c>
      <c r="H187" s="40">
        <v>1891.2166666666672</v>
      </c>
      <c r="I187" s="40">
        <v>1927.2333333333336</v>
      </c>
      <c r="J187" s="40">
        <v>1961.4166666666672</v>
      </c>
      <c r="K187" s="31">
        <v>1893.05</v>
      </c>
      <c r="L187" s="31">
        <v>1822.85</v>
      </c>
      <c r="M187" s="31">
        <v>1.00634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121.85</v>
      </c>
      <c r="D188" s="40">
        <v>122.13333333333333</v>
      </c>
      <c r="E188" s="40">
        <v>120.01666666666665</v>
      </c>
      <c r="F188" s="40">
        <v>118.18333333333332</v>
      </c>
      <c r="G188" s="40">
        <v>116.06666666666665</v>
      </c>
      <c r="H188" s="40">
        <v>123.96666666666665</v>
      </c>
      <c r="I188" s="40">
        <v>126.08333333333333</v>
      </c>
      <c r="J188" s="40">
        <v>127.91666666666666</v>
      </c>
      <c r="K188" s="31">
        <v>124.25</v>
      </c>
      <c r="L188" s="31">
        <v>120.3</v>
      </c>
      <c r="M188" s="31">
        <v>8.2497799999999994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305.35000000000002</v>
      </c>
      <c r="D189" s="40">
        <v>306.51666666666671</v>
      </c>
      <c r="E189" s="40">
        <v>302.18333333333339</v>
      </c>
      <c r="F189" s="40">
        <v>299.01666666666671</v>
      </c>
      <c r="G189" s="40">
        <v>294.68333333333339</v>
      </c>
      <c r="H189" s="40">
        <v>309.68333333333339</v>
      </c>
      <c r="I189" s="40">
        <v>314.01666666666677</v>
      </c>
      <c r="J189" s="40">
        <v>317.18333333333339</v>
      </c>
      <c r="K189" s="31">
        <v>310.85000000000002</v>
      </c>
      <c r="L189" s="31">
        <v>303.35000000000002</v>
      </c>
      <c r="M189" s="31">
        <v>16.666070000000001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626.25</v>
      </c>
      <c r="D190" s="40">
        <v>632.7833333333333</v>
      </c>
      <c r="E190" s="40">
        <v>616.56666666666661</v>
      </c>
      <c r="F190" s="40">
        <v>606.88333333333333</v>
      </c>
      <c r="G190" s="40">
        <v>590.66666666666663</v>
      </c>
      <c r="H190" s="40">
        <v>642.46666666666658</v>
      </c>
      <c r="I190" s="40">
        <v>658.68333333333328</v>
      </c>
      <c r="J190" s="40">
        <v>668.36666666666656</v>
      </c>
      <c r="K190" s="31">
        <v>649</v>
      </c>
      <c r="L190" s="31">
        <v>623.1</v>
      </c>
      <c r="M190" s="31">
        <v>1.28512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637.4</v>
      </c>
      <c r="D191" s="40">
        <v>640.2166666666667</v>
      </c>
      <c r="E191" s="40">
        <v>625.18333333333339</v>
      </c>
      <c r="F191" s="40">
        <v>612.9666666666667</v>
      </c>
      <c r="G191" s="40">
        <v>597.93333333333339</v>
      </c>
      <c r="H191" s="40">
        <v>652.43333333333339</v>
      </c>
      <c r="I191" s="40">
        <v>667.4666666666667</v>
      </c>
      <c r="J191" s="40">
        <v>679.68333333333339</v>
      </c>
      <c r="K191" s="31">
        <v>655.25</v>
      </c>
      <c r="L191" s="31">
        <v>628</v>
      </c>
      <c r="M191" s="31">
        <v>9.86477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1280.9000000000001</v>
      </c>
      <c r="D192" s="40">
        <v>1286.3</v>
      </c>
      <c r="E192" s="40">
        <v>1269.5999999999999</v>
      </c>
      <c r="F192" s="40">
        <v>1258.3</v>
      </c>
      <c r="G192" s="40">
        <v>1241.5999999999999</v>
      </c>
      <c r="H192" s="40">
        <v>1297.5999999999999</v>
      </c>
      <c r="I192" s="40">
        <v>1314.3000000000002</v>
      </c>
      <c r="J192" s="40">
        <v>1325.6</v>
      </c>
      <c r="K192" s="31">
        <v>1303</v>
      </c>
      <c r="L192" s="31">
        <v>1275</v>
      </c>
      <c r="M192" s="31">
        <v>5.6327600000000002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1266.5999999999999</v>
      </c>
      <c r="D193" s="40">
        <v>1274.1833333333334</v>
      </c>
      <c r="E193" s="40">
        <v>1253.4166666666667</v>
      </c>
      <c r="F193" s="40">
        <v>1240.2333333333333</v>
      </c>
      <c r="G193" s="40">
        <v>1219.4666666666667</v>
      </c>
      <c r="H193" s="40">
        <v>1287.3666666666668</v>
      </c>
      <c r="I193" s="40">
        <v>1308.1333333333332</v>
      </c>
      <c r="J193" s="40">
        <v>1321.3166666666668</v>
      </c>
      <c r="K193" s="31">
        <v>1294.95</v>
      </c>
      <c r="L193" s="31">
        <v>1261</v>
      </c>
      <c r="M193" s="31">
        <v>0.75063000000000002</v>
      </c>
      <c r="N193" s="1"/>
      <c r="O193" s="1"/>
    </row>
    <row r="194" spans="1:15" ht="12.75" customHeight="1">
      <c r="A194" s="31">
        <v>184</v>
      </c>
      <c r="B194" s="31" t="s">
        <v>847</v>
      </c>
      <c r="C194" s="31">
        <v>21.85</v>
      </c>
      <c r="D194" s="40">
        <v>22.05</v>
      </c>
      <c r="E194" s="40">
        <v>21.35</v>
      </c>
      <c r="F194" s="40">
        <v>20.85</v>
      </c>
      <c r="G194" s="40">
        <v>20.150000000000002</v>
      </c>
      <c r="H194" s="40">
        <v>22.55</v>
      </c>
      <c r="I194" s="40">
        <v>23.249999999999996</v>
      </c>
      <c r="J194" s="40">
        <v>23.75</v>
      </c>
      <c r="K194" s="31">
        <v>22.75</v>
      </c>
      <c r="L194" s="31">
        <v>21.55</v>
      </c>
      <c r="M194" s="31">
        <v>44.64134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1228.75</v>
      </c>
      <c r="D195" s="40">
        <v>1245.3166666666666</v>
      </c>
      <c r="E195" s="40">
        <v>1208.3833333333332</v>
      </c>
      <c r="F195" s="40">
        <v>1188.0166666666667</v>
      </c>
      <c r="G195" s="40">
        <v>1151.0833333333333</v>
      </c>
      <c r="H195" s="40">
        <v>1265.6833333333332</v>
      </c>
      <c r="I195" s="40">
        <v>1302.6166666666666</v>
      </c>
      <c r="J195" s="40">
        <v>1322.9833333333331</v>
      </c>
      <c r="K195" s="31">
        <v>1282.25</v>
      </c>
      <c r="L195" s="31">
        <v>1224.95</v>
      </c>
      <c r="M195" s="31">
        <v>0.24635000000000001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1361</v>
      </c>
      <c r="D196" s="40">
        <v>1360.6</v>
      </c>
      <c r="E196" s="40">
        <v>1350.7499999999998</v>
      </c>
      <c r="F196" s="40">
        <v>1340.4999999999998</v>
      </c>
      <c r="G196" s="40">
        <v>1330.6499999999996</v>
      </c>
      <c r="H196" s="40">
        <v>1370.85</v>
      </c>
      <c r="I196" s="40">
        <v>1380.7000000000003</v>
      </c>
      <c r="J196" s="40">
        <v>1390.95</v>
      </c>
      <c r="K196" s="31">
        <v>1370.45</v>
      </c>
      <c r="L196" s="31">
        <v>1350.35</v>
      </c>
      <c r="M196" s="31">
        <v>8.2209400000000006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1159.75</v>
      </c>
      <c r="D197" s="40">
        <v>1159.0666666666666</v>
      </c>
      <c r="E197" s="40">
        <v>1150.2333333333331</v>
      </c>
      <c r="F197" s="40">
        <v>1140.7166666666665</v>
      </c>
      <c r="G197" s="40">
        <v>1131.883333333333</v>
      </c>
      <c r="H197" s="40">
        <v>1168.5833333333333</v>
      </c>
      <c r="I197" s="40">
        <v>1177.4166666666667</v>
      </c>
      <c r="J197" s="40">
        <v>1186.9333333333334</v>
      </c>
      <c r="K197" s="31">
        <v>1167.9000000000001</v>
      </c>
      <c r="L197" s="31">
        <v>1149.55</v>
      </c>
      <c r="M197" s="31">
        <v>21.2181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2699.6</v>
      </c>
      <c r="D198" s="40">
        <v>2714.2166666666667</v>
      </c>
      <c r="E198" s="40">
        <v>2673.1833333333334</v>
      </c>
      <c r="F198" s="40">
        <v>2646.7666666666669</v>
      </c>
      <c r="G198" s="40">
        <v>2605.7333333333336</v>
      </c>
      <c r="H198" s="40">
        <v>2740.6333333333332</v>
      </c>
      <c r="I198" s="40">
        <v>2781.666666666667</v>
      </c>
      <c r="J198" s="40">
        <v>2808.083333333333</v>
      </c>
      <c r="K198" s="31">
        <v>2755.25</v>
      </c>
      <c r="L198" s="31">
        <v>2687.8</v>
      </c>
      <c r="M198" s="31">
        <v>31.497769999999999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2437.75</v>
      </c>
      <c r="D199" s="40">
        <v>2444.5833333333335</v>
      </c>
      <c r="E199" s="40">
        <v>2404.166666666667</v>
      </c>
      <c r="F199" s="40">
        <v>2370.5833333333335</v>
      </c>
      <c r="G199" s="40">
        <v>2330.166666666667</v>
      </c>
      <c r="H199" s="40">
        <v>2478.166666666667</v>
      </c>
      <c r="I199" s="40">
        <v>2518.5833333333339</v>
      </c>
      <c r="J199" s="40">
        <v>2552.166666666667</v>
      </c>
      <c r="K199" s="31">
        <v>2485</v>
      </c>
      <c r="L199" s="31">
        <v>2411</v>
      </c>
      <c r="M199" s="31">
        <v>2.7677499999999999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1500.1</v>
      </c>
      <c r="D200" s="40">
        <v>1503.7</v>
      </c>
      <c r="E200" s="40">
        <v>1490.4</v>
      </c>
      <c r="F200" s="40">
        <v>1480.7</v>
      </c>
      <c r="G200" s="40">
        <v>1467.4</v>
      </c>
      <c r="H200" s="40">
        <v>1513.4</v>
      </c>
      <c r="I200" s="40">
        <v>1526.6999999999998</v>
      </c>
      <c r="J200" s="40">
        <v>1536.4</v>
      </c>
      <c r="K200" s="31">
        <v>1517</v>
      </c>
      <c r="L200" s="31">
        <v>1494</v>
      </c>
      <c r="M200" s="31">
        <v>66.052160000000001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669.5</v>
      </c>
      <c r="D201" s="40">
        <v>671.63333333333333</v>
      </c>
      <c r="E201" s="40">
        <v>665.81666666666661</v>
      </c>
      <c r="F201" s="40">
        <v>662.13333333333333</v>
      </c>
      <c r="G201" s="40">
        <v>656.31666666666661</v>
      </c>
      <c r="H201" s="40">
        <v>675.31666666666661</v>
      </c>
      <c r="I201" s="40">
        <v>681.13333333333344</v>
      </c>
      <c r="J201" s="40">
        <v>684.81666666666661</v>
      </c>
      <c r="K201" s="31">
        <v>677.45</v>
      </c>
      <c r="L201" s="31">
        <v>667.95</v>
      </c>
      <c r="M201" s="31">
        <v>14.04782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1730</v>
      </c>
      <c r="D202" s="40">
        <v>1742.1499999999999</v>
      </c>
      <c r="E202" s="40">
        <v>1709.8499999999997</v>
      </c>
      <c r="F202" s="40">
        <v>1689.6999999999998</v>
      </c>
      <c r="G202" s="40">
        <v>1657.3999999999996</v>
      </c>
      <c r="H202" s="40">
        <v>1762.2999999999997</v>
      </c>
      <c r="I202" s="40">
        <v>1794.6</v>
      </c>
      <c r="J202" s="40">
        <v>1814.7499999999998</v>
      </c>
      <c r="K202" s="31">
        <v>1774.45</v>
      </c>
      <c r="L202" s="31">
        <v>1722</v>
      </c>
      <c r="M202" s="31">
        <v>0.97031999999999996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218.95</v>
      </c>
      <c r="D203" s="40">
        <v>220.04999999999998</v>
      </c>
      <c r="E203" s="40">
        <v>216.99999999999997</v>
      </c>
      <c r="F203" s="40">
        <v>215.04999999999998</v>
      </c>
      <c r="G203" s="40">
        <v>211.99999999999997</v>
      </c>
      <c r="H203" s="40">
        <v>221.99999999999997</v>
      </c>
      <c r="I203" s="40">
        <v>225.04999999999998</v>
      </c>
      <c r="J203" s="40">
        <v>226.99999999999997</v>
      </c>
      <c r="K203" s="31">
        <v>223.1</v>
      </c>
      <c r="L203" s="31">
        <v>218.1</v>
      </c>
      <c r="M203" s="31">
        <v>1.4605699999999999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132.55000000000001</v>
      </c>
      <c r="D204" s="40">
        <v>133.04999999999998</v>
      </c>
      <c r="E204" s="40">
        <v>131.14999999999998</v>
      </c>
      <c r="F204" s="40">
        <v>129.75</v>
      </c>
      <c r="G204" s="40">
        <v>127.85</v>
      </c>
      <c r="H204" s="40">
        <v>134.44999999999996</v>
      </c>
      <c r="I204" s="40">
        <v>136.35</v>
      </c>
      <c r="J204" s="40">
        <v>137.74999999999994</v>
      </c>
      <c r="K204" s="31">
        <v>134.94999999999999</v>
      </c>
      <c r="L204" s="31">
        <v>131.65</v>
      </c>
      <c r="M204" s="31">
        <v>2.9800300000000002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2471.1</v>
      </c>
      <c r="D205" s="40">
        <v>2485.1333333333337</v>
      </c>
      <c r="E205" s="40">
        <v>2445.2666666666673</v>
      </c>
      <c r="F205" s="40">
        <v>2419.4333333333338</v>
      </c>
      <c r="G205" s="40">
        <v>2379.5666666666675</v>
      </c>
      <c r="H205" s="40">
        <v>2510.9666666666672</v>
      </c>
      <c r="I205" s="40">
        <v>2550.833333333333</v>
      </c>
      <c r="J205" s="40">
        <v>2576.666666666667</v>
      </c>
      <c r="K205" s="31">
        <v>2525</v>
      </c>
      <c r="L205" s="31">
        <v>2459.3000000000002</v>
      </c>
      <c r="M205" s="31">
        <v>4.9600299999999997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79.55</v>
      </c>
      <c r="D206" s="40">
        <v>80.349999999999994</v>
      </c>
      <c r="E206" s="40">
        <v>77.799999999999983</v>
      </c>
      <c r="F206" s="40">
        <v>76.049999999999983</v>
      </c>
      <c r="G206" s="40">
        <v>73.499999999999972</v>
      </c>
      <c r="H206" s="40">
        <v>82.1</v>
      </c>
      <c r="I206" s="40">
        <v>84.65</v>
      </c>
      <c r="J206" s="40">
        <v>86.4</v>
      </c>
      <c r="K206" s="31">
        <v>82.9</v>
      </c>
      <c r="L206" s="31">
        <v>78.599999999999994</v>
      </c>
      <c r="M206" s="31">
        <v>162.95972</v>
      </c>
      <c r="N206" s="1"/>
      <c r="O206" s="1"/>
    </row>
    <row r="207" spans="1:15" ht="12.75" customHeight="1">
      <c r="A207" s="31">
        <v>197</v>
      </c>
      <c r="B207" s="31" t="s">
        <v>848</v>
      </c>
      <c r="C207" s="31">
        <v>3103.2</v>
      </c>
      <c r="D207" s="40">
        <v>3128.1</v>
      </c>
      <c r="E207" s="40">
        <v>3056.1</v>
      </c>
      <c r="F207" s="40">
        <v>3009</v>
      </c>
      <c r="G207" s="40">
        <v>2937</v>
      </c>
      <c r="H207" s="40">
        <v>3175.2</v>
      </c>
      <c r="I207" s="40">
        <v>3247.2</v>
      </c>
      <c r="J207" s="40">
        <v>3294.2999999999997</v>
      </c>
      <c r="K207" s="31">
        <v>3200.1</v>
      </c>
      <c r="L207" s="31">
        <v>3081</v>
      </c>
      <c r="M207" s="31">
        <v>0.14788000000000001</v>
      </c>
      <c r="N207" s="1"/>
      <c r="O207" s="1"/>
    </row>
    <row r="208" spans="1:15" ht="12.75" customHeight="1">
      <c r="A208" s="31">
        <v>198</v>
      </c>
      <c r="B208" s="31" t="s">
        <v>832</v>
      </c>
      <c r="C208" s="31">
        <v>547.6</v>
      </c>
      <c r="D208" s="40">
        <v>550.73333333333323</v>
      </c>
      <c r="E208" s="40">
        <v>533.46666666666647</v>
      </c>
      <c r="F208" s="40">
        <v>519.33333333333326</v>
      </c>
      <c r="G208" s="40">
        <v>502.06666666666649</v>
      </c>
      <c r="H208" s="40">
        <v>564.86666666666645</v>
      </c>
      <c r="I208" s="40">
        <v>582.1333333333331</v>
      </c>
      <c r="J208" s="40">
        <v>596.26666666666642</v>
      </c>
      <c r="K208" s="31">
        <v>568</v>
      </c>
      <c r="L208" s="31">
        <v>536.6</v>
      </c>
      <c r="M208" s="31">
        <v>8.5273299999999992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450.5</v>
      </c>
      <c r="D209" s="40">
        <v>454.34999999999997</v>
      </c>
      <c r="E209" s="40">
        <v>444.69999999999993</v>
      </c>
      <c r="F209" s="40">
        <v>438.9</v>
      </c>
      <c r="G209" s="40">
        <v>429.24999999999994</v>
      </c>
      <c r="H209" s="40">
        <v>460.14999999999992</v>
      </c>
      <c r="I209" s="40">
        <v>469.7999999999999</v>
      </c>
      <c r="J209" s="40">
        <v>475.59999999999991</v>
      </c>
      <c r="K209" s="31">
        <v>464</v>
      </c>
      <c r="L209" s="31">
        <v>448.55</v>
      </c>
      <c r="M209" s="31">
        <v>88.794169999999994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123.95</v>
      </c>
      <c r="D210" s="40">
        <v>125.15000000000002</v>
      </c>
      <c r="E210" s="40">
        <v>121.95000000000005</v>
      </c>
      <c r="F210" s="40">
        <v>119.95000000000003</v>
      </c>
      <c r="G210" s="40">
        <v>116.75000000000006</v>
      </c>
      <c r="H210" s="40">
        <v>127.15000000000003</v>
      </c>
      <c r="I210" s="40">
        <v>130.35</v>
      </c>
      <c r="J210" s="40">
        <v>132.35000000000002</v>
      </c>
      <c r="K210" s="31">
        <v>128.35</v>
      </c>
      <c r="L210" s="31">
        <v>123.15</v>
      </c>
      <c r="M210" s="31">
        <v>27.055630000000001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297.8</v>
      </c>
      <c r="D211" s="40">
        <v>299.51666666666665</v>
      </c>
      <c r="E211" s="40">
        <v>295.0333333333333</v>
      </c>
      <c r="F211" s="40">
        <v>292.26666666666665</v>
      </c>
      <c r="G211" s="40">
        <v>287.7833333333333</v>
      </c>
      <c r="H211" s="40">
        <v>302.2833333333333</v>
      </c>
      <c r="I211" s="40">
        <v>306.76666666666665</v>
      </c>
      <c r="J211" s="40">
        <v>309.5333333333333</v>
      </c>
      <c r="K211" s="31">
        <v>304</v>
      </c>
      <c r="L211" s="31">
        <v>296.75</v>
      </c>
      <c r="M211" s="31">
        <v>18.51934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2309.5</v>
      </c>
      <c r="D212" s="40">
        <v>2312.9166666666665</v>
      </c>
      <c r="E212" s="40">
        <v>2300.5333333333328</v>
      </c>
      <c r="F212" s="40">
        <v>2291.5666666666662</v>
      </c>
      <c r="G212" s="40">
        <v>2279.1833333333325</v>
      </c>
      <c r="H212" s="40">
        <v>2321.8833333333332</v>
      </c>
      <c r="I212" s="40">
        <v>2334.2666666666673</v>
      </c>
      <c r="J212" s="40">
        <v>2343.2333333333336</v>
      </c>
      <c r="K212" s="31">
        <v>2325.3000000000002</v>
      </c>
      <c r="L212" s="31">
        <v>2303.9499999999998</v>
      </c>
      <c r="M212" s="31">
        <v>9.2649299999999997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323.8</v>
      </c>
      <c r="D213" s="40">
        <v>327.26666666666665</v>
      </c>
      <c r="E213" s="40">
        <v>319.5333333333333</v>
      </c>
      <c r="F213" s="40">
        <v>315.26666666666665</v>
      </c>
      <c r="G213" s="40">
        <v>307.5333333333333</v>
      </c>
      <c r="H213" s="40">
        <v>331.5333333333333</v>
      </c>
      <c r="I213" s="40">
        <v>339.26666666666665</v>
      </c>
      <c r="J213" s="40">
        <v>343.5333333333333</v>
      </c>
      <c r="K213" s="31">
        <v>335</v>
      </c>
      <c r="L213" s="31">
        <v>323</v>
      </c>
      <c r="M213" s="31">
        <v>11.806279999999999</v>
      </c>
      <c r="N213" s="1"/>
      <c r="O213" s="1"/>
    </row>
    <row r="214" spans="1:15" ht="12.75" customHeight="1">
      <c r="A214" s="31">
        <v>204</v>
      </c>
      <c r="B214" s="31" t="s">
        <v>849</v>
      </c>
      <c r="C214" s="31">
        <v>831.8</v>
      </c>
      <c r="D214" s="40">
        <v>832.93333333333339</v>
      </c>
      <c r="E214" s="40">
        <v>825.86666666666679</v>
      </c>
      <c r="F214" s="40">
        <v>819.93333333333339</v>
      </c>
      <c r="G214" s="40">
        <v>812.86666666666679</v>
      </c>
      <c r="H214" s="40">
        <v>838.86666666666679</v>
      </c>
      <c r="I214" s="40">
        <v>845.93333333333339</v>
      </c>
      <c r="J214" s="40">
        <v>851.86666666666679</v>
      </c>
      <c r="K214" s="31">
        <v>840</v>
      </c>
      <c r="L214" s="31">
        <v>827</v>
      </c>
      <c r="M214" s="31">
        <v>0.41716999999999999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39539.800000000003</v>
      </c>
      <c r="D215" s="40">
        <v>39913.683333333334</v>
      </c>
      <c r="E215" s="40">
        <v>38927.316666666666</v>
      </c>
      <c r="F215" s="40">
        <v>38314.833333333328</v>
      </c>
      <c r="G215" s="40">
        <v>37328.46666666666</v>
      </c>
      <c r="H215" s="40">
        <v>40526.166666666672</v>
      </c>
      <c r="I215" s="40">
        <v>41512.53333333334</v>
      </c>
      <c r="J215" s="40">
        <v>42125.016666666677</v>
      </c>
      <c r="K215" s="31">
        <v>40900.050000000003</v>
      </c>
      <c r="L215" s="31">
        <v>39301.199999999997</v>
      </c>
      <c r="M215" s="31">
        <v>1.345E-2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40.5</v>
      </c>
      <c r="D216" s="40">
        <v>40.666666666666664</v>
      </c>
      <c r="E216" s="40">
        <v>40.18333333333333</v>
      </c>
      <c r="F216" s="40">
        <v>39.866666666666667</v>
      </c>
      <c r="G216" s="40">
        <v>39.383333333333333</v>
      </c>
      <c r="H216" s="40">
        <v>40.983333333333327</v>
      </c>
      <c r="I216" s="40">
        <v>41.466666666666661</v>
      </c>
      <c r="J216" s="40">
        <v>41.783333333333324</v>
      </c>
      <c r="K216" s="31">
        <v>41.15</v>
      </c>
      <c r="L216" s="31">
        <v>40.35</v>
      </c>
      <c r="M216" s="31">
        <v>7.6990400000000001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169.05</v>
      </c>
      <c r="D217" s="40">
        <v>171.18333333333337</v>
      </c>
      <c r="E217" s="40">
        <v>165.46666666666673</v>
      </c>
      <c r="F217" s="40">
        <v>161.88333333333335</v>
      </c>
      <c r="G217" s="40">
        <v>156.16666666666671</v>
      </c>
      <c r="H217" s="40">
        <v>174.76666666666674</v>
      </c>
      <c r="I217" s="40">
        <v>180.48333333333338</v>
      </c>
      <c r="J217" s="40">
        <v>184.06666666666675</v>
      </c>
      <c r="K217" s="31">
        <v>176.9</v>
      </c>
      <c r="L217" s="31">
        <v>167.6</v>
      </c>
      <c r="M217" s="31">
        <v>98.425799999999995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254</v>
      </c>
      <c r="D218" s="40">
        <v>260.55</v>
      </c>
      <c r="E218" s="40">
        <v>242.10000000000002</v>
      </c>
      <c r="F218" s="40">
        <v>230.20000000000002</v>
      </c>
      <c r="G218" s="40">
        <v>211.75000000000003</v>
      </c>
      <c r="H218" s="40">
        <v>272.45000000000005</v>
      </c>
      <c r="I218" s="40">
        <v>290.89999999999998</v>
      </c>
      <c r="J218" s="40">
        <v>302.8</v>
      </c>
      <c r="K218" s="31">
        <v>279</v>
      </c>
      <c r="L218" s="31">
        <v>248.65</v>
      </c>
      <c r="M218" s="31">
        <v>1075.5366200000001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741.15</v>
      </c>
      <c r="D219" s="40">
        <v>746</v>
      </c>
      <c r="E219" s="40">
        <v>734.1</v>
      </c>
      <c r="F219" s="40">
        <v>727.05000000000007</v>
      </c>
      <c r="G219" s="40">
        <v>715.15000000000009</v>
      </c>
      <c r="H219" s="40">
        <v>753.05</v>
      </c>
      <c r="I219" s="40">
        <v>764.95</v>
      </c>
      <c r="J219" s="40">
        <v>771.99999999999989</v>
      </c>
      <c r="K219" s="31">
        <v>757.9</v>
      </c>
      <c r="L219" s="31">
        <v>738.95</v>
      </c>
      <c r="M219" s="31">
        <v>141.23214999999999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1408.45</v>
      </c>
      <c r="D220" s="40">
        <v>1402.3666666666668</v>
      </c>
      <c r="E220" s="40">
        <v>1386.3833333333337</v>
      </c>
      <c r="F220" s="40">
        <v>1364.3166666666668</v>
      </c>
      <c r="G220" s="40">
        <v>1348.3333333333337</v>
      </c>
      <c r="H220" s="40">
        <v>1424.4333333333336</v>
      </c>
      <c r="I220" s="40">
        <v>1440.4166666666667</v>
      </c>
      <c r="J220" s="40">
        <v>1462.4833333333336</v>
      </c>
      <c r="K220" s="31">
        <v>1418.35</v>
      </c>
      <c r="L220" s="31">
        <v>1380.3</v>
      </c>
      <c r="M220" s="31">
        <v>6.5819999999999999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578.04999999999995</v>
      </c>
      <c r="D221" s="40">
        <v>576</v>
      </c>
      <c r="E221" s="40">
        <v>571.04999999999995</v>
      </c>
      <c r="F221" s="40">
        <v>564.04999999999995</v>
      </c>
      <c r="G221" s="40">
        <v>559.09999999999991</v>
      </c>
      <c r="H221" s="40">
        <v>583</v>
      </c>
      <c r="I221" s="40">
        <v>587.95000000000005</v>
      </c>
      <c r="J221" s="40">
        <v>594.95000000000005</v>
      </c>
      <c r="K221" s="31">
        <v>580.95000000000005</v>
      </c>
      <c r="L221" s="31">
        <v>569</v>
      </c>
      <c r="M221" s="31">
        <v>15.32681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253.45</v>
      </c>
      <c r="D222" s="40">
        <v>255.23333333333335</v>
      </c>
      <c r="E222" s="40">
        <v>249.4666666666667</v>
      </c>
      <c r="F222" s="40">
        <v>245.48333333333335</v>
      </c>
      <c r="G222" s="40">
        <v>239.7166666666667</v>
      </c>
      <c r="H222" s="40">
        <v>259.2166666666667</v>
      </c>
      <c r="I222" s="40">
        <v>264.98333333333335</v>
      </c>
      <c r="J222" s="40">
        <v>268.9666666666667</v>
      </c>
      <c r="K222" s="31">
        <v>261</v>
      </c>
      <c r="L222" s="31">
        <v>251.25</v>
      </c>
      <c r="M222" s="31">
        <v>3.2763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49.4</v>
      </c>
      <c r="D223" s="40">
        <v>50.083333333333336</v>
      </c>
      <c r="E223" s="40">
        <v>48.31666666666667</v>
      </c>
      <c r="F223" s="40">
        <v>47.233333333333334</v>
      </c>
      <c r="G223" s="40">
        <v>45.466666666666669</v>
      </c>
      <c r="H223" s="40">
        <v>51.166666666666671</v>
      </c>
      <c r="I223" s="40">
        <v>52.933333333333337</v>
      </c>
      <c r="J223" s="40">
        <v>54.016666666666673</v>
      </c>
      <c r="K223" s="31">
        <v>51.85</v>
      </c>
      <c r="L223" s="31">
        <v>49</v>
      </c>
      <c r="M223" s="31">
        <v>89.492620000000002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14.7</v>
      </c>
      <c r="D224" s="40">
        <v>14.816666666666668</v>
      </c>
      <c r="E224" s="40">
        <v>14.183333333333337</v>
      </c>
      <c r="F224" s="40">
        <v>13.66666666666667</v>
      </c>
      <c r="G224" s="40">
        <v>13.033333333333339</v>
      </c>
      <c r="H224" s="40">
        <v>15.333333333333336</v>
      </c>
      <c r="I224" s="40">
        <v>15.966666666666665</v>
      </c>
      <c r="J224" s="40">
        <v>16.483333333333334</v>
      </c>
      <c r="K224" s="31">
        <v>15.45</v>
      </c>
      <c r="L224" s="31">
        <v>14.3</v>
      </c>
      <c r="M224" s="31">
        <v>3169.5613499999999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51.8</v>
      </c>
      <c r="D225" s="40">
        <v>52.366666666666667</v>
      </c>
      <c r="E225" s="40">
        <v>50.233333333333334</v>
      </c>
      <c r="F225" s="40">
        <v>48.666666666666664</v>
      </c>
      <c r="G225" s="40">
        <v>46.533333333333331</v>
      </c>
      <c r="H225" s="40">
        <v>53.933333333333337</v>
      </c>
      <c r="I225" s="40">
        <v>56.066666666666677</v>
      </c>
      <c r="J225" s="40">
        <v>57.63333333333334</v>
      </c>
      <c r="K225" s="31">
        <v>54.5</v>
      </c>
      <c r="L225" s="31">
        <v>50.8</v>
      </c>
      <c r="M225" s="31">
        <v>49.807929999999999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49.7</v>
      </c>
      <c r="D226" s="40">
        <v>49.966666666666669</v>
      </c>
      <c r="E226" s="40">
        <v>49.083333333333336</v>
      </c>
      <c r="F226" s="40">
        <v>48.466666666666669</v>
      </c>
      <c r="G226" s="40">
        <v>47.583333333333336</v>
      </c>
      <c r="H226" s="40">
        <v>50.583333333333336</v>
      </c>
      <c r="I226" s="40">
        <v>51.466666666666661</v>
      </c>
      <c r="J226" s="40">
        <v>52.083333333333336</v>
      </c>
      <c r="K226" s="31">
        <v>50.85</v>
      </c>
      <c r="L226" s="31">
        <v>49.35</v>
      </c>
      <c r="M226" s="31">
        <v>136.82974999999999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265.89999999999998</v>
      </c>
      <c r="D227" s="40">
        <v>263.18333333333334</v>
      </c>
      <c r="E227" s="40">
        <v>258.81666666666666</v>
      </c>
      <c r="F227" s="40">
        <v>251.73333333333335</v>
      </c>
      <c r="G227" s="40">
        <v>247.36666666666667</v>
      </c>
      <c r="H227" s="40">
        <v>270.26666666666665</v>
      </c>
      <c r="I227" s="40">
        <v>274.63333333333333</v>
      </c>
      <c r="J227" s="40">
        <v>281.71666666666664</v>
      </c>
      <c r="K227" s="31">
        <v>267.55</v>
      </c>
      <c r="L227" s="31">
        <v>256.10000000000002</v>
      </c>
      <c r="M227" s="31">
        <v>268.64346999999998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1170.1500000000001</v>
      </c>
      <c r="D228" s="40">
        <v>1172.7333333333333</v>
      </c>
      <c r="E228" s="40">
        <v>1152.4666666666667</v>
      </c>
      <c r="F228" s="40">
        <v>1134.7833333333333</v>
      </c>
      <c r="G228" s="40">
        <v>1114.5166666666667</v>
      </c>
      <c r="H228" s="40">
        <v>1190.4166666666667</v>
      </c>
      <c r="I228" s="40">
        <v>1210.6833333333336</v>
      </c>
      <c r="J228" s="40">
        <v>1228.3666666666668</v>
      </c>
      <c r="K228" s="31">
        <v>1193</v>
      </c>
      <c r="L228" s="31">
        <v>1155.05</v>
      </c>
      <c r="M228" s="31">
        <v>0.1018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497.5</v>
      </c>
      <c r="D229" s="40">
        <v>495.90000000000003</v>
      </c>
      <c r="E229" s="40">
        <v>492.30000000000007</v>
      </c>
      <c r="F229" s="40">
        <v>487.1</v>
      </c>
      <c r="G229" s="40">
        <v>483.50000000000006</v>
      </c>
      <c r="H229" s="40">
        <v>501.10000000000008</v>
      </c>
      <c r="I229" s="40">
        <v>504.7000000000001</v>
      </c>
      <c r="J229" s="40">
        <v>509.90000000000009</v>
      </c>
      <c r="K229" s="31">
        <v>499.5</v>
      </c>
      <c r="L229" s="31">
        <v>490.7</v>
      </c>
      <c r="M229" s="31">
        <v>18.010770000000001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299.3</v>
      </c>
      <c r="D230" s="40">
        <v>300.78333333333336</v>
      </c>
      <c r="E230" s="40">
        <v>290.51666666666671</v>
      </c>
      <c r="F230" s="40">
        <v>281.73333333333335</v>
      </c>
      <c r="G230" s="40">
        <v>271.4666666666667</v>
      </c>
      <c r="H230" s="40">
        <v>309.56666666666672</v>
      </c>
      <c r="I230" s="40">
        <v>319.83333333333337</v>
      </c>
      <c r="J230" s="40">
        <v>328.61666666666673</v>
      </c>
      <c r="K230" s="31">
        <v>311.05</v>
      </c>
      <c r="L230" s="31">
        <v>292</v>
      </c>
      <c r="M230" s="31">
        <v>16.364260000000002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1427.95</v>
      </c>
      <c r="D231" s="40">
        <v>1479.6166666666668</v>
      </c>
      <c r="E231" s="40">
        <v>1349.4333333333336</v>
      </c>
      <c r="F231" s="40">
        <v>1270.9166666666667</v>
      </c>
      <c r="G231" s="40">
        <v>1140.7333333333336</v>
      </c>
      <c r="H231" s="40">
        <v>1558.1333333333337</v>
      </c>
      <c r="I231" s="40">
        <v>1688.3166666666671</v>
      </c>
      <c r="J231" s="40">
        <v>1766.8333333333337</v>
      </c>
      <c r="K231" s="31">
        <v>1609.8</v>
      </c>
      <c r="L231" s="31">
        <v>1401.1</v>
      </c>
      <c r="M231" s="31">
        <v>41.558480000000003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195.05</v>
      </c>
      <c r="D232" s="40">
        <v>197.53333333333333</v>
      </c>
      <c r="E232" s="40">
        <v>192.06666666666666</v>
      </c>
      <c r="F232" s="40">
        <v>189.08333333333334</v>
      </c>
      <c r="G232" s="40">
        <v>183.61666666666667</v>
      </c>
      <c r="H232" s="40">
        <v>200.51666666666665</v>
      </c>
      <c r="I232" s="40">
        <v>205.98333333333329</v>
      </c>
      <c r="J232" s="40">
        <v>208.96666666666664</v>
      </c>
      <c r="K232" s="31">
        <v>203</v>
      </c>
      <c r="L232" s="31">
        <v>194.55</v>
      </c>
      <c r="M232" s="31">
        <v>42.44556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190.5</v>
      </c>
      <c r="D233" s="40">
        <v>191.68333333333331</v>
      </c>
      <c r="E233" s="40">
        <v>188.56666666666661</v>
      </c>
      <c r="F233" s="40">
        <v>186.6333333333333</v>
      </c>
      <c r="G233" s="40">
        <v>183.51666666666659</v>
      </c>
      <c r="H233" s="40">
        <v>193.61666666666662</v>
      </c>
      <c r="I233" s="40">
        <v>196.73333333333335</v>
      </c>
      <c r="J233" s="40">
        <v>198.66666666666663</v>
      </c>
      <c r="K233" s="31">
        <v>194.8</v>
      </c>
      <c r="L233" s="31">
        <v>189.75</v>
      </c>
      <c r="M233" s="31">
        <v>7.1882999999999999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7130.45</v>
      </c>
      <c r="D234" s="40">
        <v>7150.8166666666666</v>
      </c>
      <c r="E234" s="40">
        <v>7081.6333333333332</v>
      </c>
      <c r="F234" s="40">
        <v>7032.8166666666666</v>
      </c>
      <c r="G234" s="40">
        <v>6963.6333333333332</v>
      </c>
      <c r="H234" s="40">
        <v>7199.6333333333332</v>
      </c>
      <c r="I234" s="40">
        <v>7268.8166666666657</v>
      </c>
      <c r="J234" s="40">
        <v>7317.6333333333332</v>
      </c>
      <c r="K234" s="31">
        <v>7220</v>
      </c>
      <c r="L234" s="31">
        <v>7102</v>
      </c>
      <c r="M234" s="31">
        <v>0.31120999999999999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149.30000000000001</v>
      </c>
      <c r="D235" s="40">
        <v>150.69999999999999</v>
      </c>
      <c r="E235" s="40">
        <v>146.79999999999998</v>
      </c>
      <c r="F235" s="40">
        <v>144.29999999999998</v>
      </c>
      <c r="G235" s="40">
        <v>140.39999999999998</v>
      </c>
      <c r="H235" s="40">
        <v>153.19999999999999</v>
      </c>
      <c r="I235" s="40">
        <v>157.09999999999997</v>
      </c>
      <c r="J235" s="40">
        <v>159.6</v>
      </c>
      <c r="K235" s="31">
        <v>154.6</v>
      </c>
      <c r="L235" s="31">
        <v>148.19999999999999</v>
      </c>
      <c r="M235" s="31">
        <v>21.546569999999999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1965.6</v>
      </c>
      <c r="D236" s="40">
        <v>1969.5</v>
      </c>
      <c r="E236" s="40">
        <v>1944.65</v>
      </c>
      <c r="F236" s="40">
        <v>1923.7</v>
      </c>
      <c r="G236" s="40">
        <v>1898.8500000000001</v>
      </c>
      <c r="H236" s="40">
        <v>1990.45</v>
      </c>
      <c r="I236" s="40">
        <v>2015.3</v>
      </c>
      <c r="J236" s="40">
        <v>2036.25</v>
      </c>
      <c r="K236" s="31">
        <v>1994.35</v>
      </c>
      <c r="L236" s="31">
        <v>1948.55</v>
      </c>
      <c r="M236" s="31">
        <v>4.84056</v>
      </c>
      <c r="N236" s="1"/>
      <c r="O236" s="1"/>
    </row>
    <row r="237" spans="1:15" ht="12.75" customHeight="1">
      <c r="A237" s="31">
        <v>227</v>
      </c>
      <c r="B237" s="31" t="s">
        <v>850</v>
      </c>
      <c r="C237" s="31">
        <v>2041.45</v>
      </c>
      <c r="D237" s="40">
        <v>2039.9833333333333</v>
      </c>
      <c r="E237" s="40">
        <v>2015.0166666666669</v>
      </c>
      <c r="F237" s="40">
        <v>1988.5833333333335</v>
      </c>
      <c r="G237" s="40">
        <v>1963.616666666667</v>
      </c>
      <c r="H237" s="40">
        <v>2066.416666666667</v>
      </c>
      <c r="I237" s="40">
        <v>2091.3833333333332</v>
      </c>
      <c r="J237" s="40">
        <v>2117.8166666666666</v>
      </c>
      <c r="K237" s="31">
        <v>2064.9499999999998</v>
      </c>
      <c r="L237" s="31">
        <v>2013.55</v>
      </c>
      <c r="M237" s="31">
        <v>0.37078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428.05</v>
      </c>
      <c r="D238" s="40">
        <v>432.56666666666666</v>
      </c>
      <c r="E238" s="40">
        <v>421.48333333333335</v>
      </c>
      <c r="F238" s="40">
        <v>414.91666666666669</v>
      </c>
      <c r="G238" s="40">
        <v>403.83333333333337</v>
      </c>
      <c r="H238" s="40">
        <v>439.13333333333333</v>
      </c>
      <c r="I238" s="40">
        <v>450.2166666666667</v>
      </c>
      <c r="J238" s="40">
        <v>456.7833333333333</v>
      </c>
      <c r="K238" s="31">
        <v>443.65</v>
      </c>
      <c r="L238" s="31">
        <v>426</v>
      </c>
      <c r="M238" s="31">
        <v>1.06884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928.3</v>
      </c>
      <c r="D239" s="40">
        <v>932.93333333333339</v>
      </c>
      <c r="E239" s="40">
        <v>916.51666666666677</v>
      </c>
      <c r="F239" s="40">
        <v>904.73333333333335</v>
      </c>
      <c r="G239" s="40">
        <v>888.31666666666672</v>
      </c>
      <c r="H239" s="40">
        <v>944.71666666666681</v>
      </c>
      <c r="I239" s="40">
        <v>961.13333333333333</v>
      </c>
      <c r="J239" s="40">
        <v>972.91666666666686</v>
      </c>
      <c r="K239" s="31">
        <v>949.35</v>
      </c>
      <c r="L239" s="31">
        <v>921.15</v>
      </c>
      <c r="M239" s="31">
        <v>24.57432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264.95</v>
      </c>
      <c r="D240" s="40">
        <v>265.93333333333334</v>
      </c>
      <c r="E240" s="40">
        <v>262.51666666666665</v>
      </c>
      <c r="F240" s="40">
        <v>260.08333333333331</v>
      </c>
      <c r="G240" s="40">
        <v>256.66666666666663</v>
      </c>
      <c r="H240" s="40">
        <v>268.36666666666667</v>
      </c>
      <c r="I240" s="40">
        <v>271.7833333333333</v>
      </c>
      <c r="J240" s="40">
        <v>274.2166666666667</v>
      </c>
      <c r="K240" s="31">
        <v>269.35000000000002</v>
      </c>
      <c r="L240" s="31">
        <v>263.5</v>
      </c>
      <c r="M240" s="31">
        <v>29.401109999999999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40</v>
      </c>
      <c r="D241" s="40">
        <v>40.699999999999996</v>
      </c>
      <c r="E241" s="40">
        <v>39.199999999999989</v>
      </c>
      <c r="F241" s="40">
        <v>38.399999999999991</v>
      </c>
      <c r="G241" s="40">
        <v>36.899999999999984</v>
      </c>
      <c r="H241" s="40">
        <v>41.499999999999993</v>
      </c>
      <c r="I241" s="40">
        <v>43.000000000000007</v>
      </c>
      <c r="J241" s="40">
        <v>43.8</v>
      </c>
      <c r="K241" s="31">
        <v>42.2</v>
      </c>
      <c r="L241" s="31">
        <v>39.9</v>
      </c>
      <c r="M241" s="31">
        <v>77.27561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1771.6</v>
      </c>
      <c r="D242" s="40">
        <v>1769.0666666666666</v>
      </c>
      <c r="E242" s="40">
        <v>1760.5333333333333</v>
      </c>
      <c r="F242" s="40">
        <v>1749.4666666666667</v>
      </c>
      <c r="G242" s="40">
        <v>1740.9333333333334</v>
      </c>
      <c r="H242" s="40">
        <v>1780.1333333333332</v>
      </c>
      <c r="I242" s="40">
        <v>1788.6666666666665</v>
      </c>
      <c r="J242" s="40">
        <v>1799.7333333333331</v>
      </c>
      <c r="K242" s="31">
        <v>1777.6</v>
      </c>
      <c r="L242" s="31">
        <v>1758</v>
      </c>
      <c r="M242" s="31">
        <v>44.810310000000001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1181.2</v>
      </c>
      <c r="D243" s="40">
        <v>1187.5333333333333</v>
      </c>
      <c r="E243" s="40">
        <v>1166.0666666666666</v>
      </c>
      <c r="F243" s="40">
        <v>1150.9333333333334</v>
      </c>
      <c r="G243" s="40">
        <v>1129.4666666666667</v>
      </c>
      <c r="H243" s="40">
        <v>1202.6666666666665</v>
      </c>
      <c r="I243" s="40">
        <v>1224.1333333333332</v>
      </c>
      <c r="J243" s="40">
        <v>1239.2666666666664</v>
      </c>
      <c r="K243" s="31">
        <v>1209</v>
      </c>
      <c r="L243" s="31">
        <v>1172.4000000000001</v>
      </c>
      <c r="M243" s="31">
        <v>0.13244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394.25</v>
      </c>
      <c r="D244" s="40">
        <v>398.48333333333335</v>
      </c>
      <c r="E244" s="40">
        <v>381.4666666666667</v>
      </c>
      <c r="F244" s="40">
        <v>368.68333333333334</v>
      </c>
      <c r="G244" s="40">
        <v>351.66666666666669</v>
      </c>
      <c r="H244" s="40">
        <v>411.26666666666671</v>
      </c>
      <c r="I244" s="40">
        <v>428.28333333333336</v>
      </c>
      <c r="J244" s="40">
        <v>441.06666666666672</v>
      </c>
      <c r="K244" s="31">
        <v>415.5</v>
      </c>
      <c r="L244" s="31">
        <v>385.7</v>
      </c>
      <c r="M244" s="31">
        <v>7.1024000000000003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714.15</v>
      </c>
      <c r="D245" s="40">
        <v>709.69999999999993</v>
      </c>
      <c r="E245" s="40">
        <v>695.74999999999989</v>
      </c>
      <c r="F245" s="40">
        <v>677.34999999999991</v>
      </c>
      <c r="G245" s="40">
        <v>663.39999999999986</v>
      </c>
      <c r="H245" s="40">
        <v>728.09999999999991</v>
      </c>
      <c r="I245" s="40">
        <v>742.05</v>
      </c>
      <c r="J245" s="40">
        <v>760.44999999999993</v>
      </c>
      <c r="K245" s="31">
        <v>723.65</v>
      </c>
      <c r="L245" s="31">
        <v>691.3</v>
      </c>
      <c r="M245" s="31">
        <v>6.9408300000000001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21.1</v>
      </c>
      <c r="D246" s="40">
        <v>21.25</v>
      </c>
      <c r="E246" s="40">
        <v>20.75</v>
      </c>
      <c r="F246" s="40">
        <v>20.399999999999999</v>
      </c>
      <c r="G246" s="40">
        <v>19.899999999999999</v>
      </c>
      <c r="H246" s="40">
        <v>21.6</v>
      </c>
      <c r="I246" s="40">
        <v>22.1</v>
      </c>
      <c r="J246" s="40">
        <v>22.450000000000003</v>
      </c>
      <c r="K246" s="31">
        <v>21.75</v>
      </c>
      <c r="L246" s="31">
        <v>20.9</v>
      </c>
      <c r="M246" s="31">
        <v>43.73856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115.75</v>
      </c>
      <c r="D247" s="40">
        <v>116.11666666666667</v>
      </c>
      <c r="E247" s="40">
        <v>115.08333333333334</v>
      </c>
      <c r="F247" s="40">
        <v>114.41666666666667</v>
      </c>
      <c r="G247" s="40">
        <v>113.38333333333334</v>
      </c>
      <c r="H247" s="40">
        <v>116.78333333333335</v>
      </c>
      <c r="I247" s="40">
        <v>117.81666666666668</v>
      </c>
      <c r="J247" s="40">
        <v>118.48333333333335</v>
      </c>
      <c r="K247" s="31">
        <v>117.15</v>
      </c>
      <c r="L247" s="31">
        <v>115.45</v>
      </c>
      <c r="M247" s="31">
        <v>106.33707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454.45</v>
      </c>
      <c r="D248" s="40">
        <v>455.75</v>
      </c>
      <c r="E248" s="40">
        <v>448.7</v>
      </c>
      <c r="F248" s="40">
        <v>442.95</v>
      </c>
      <c r="G248" s="40">
        <v>435.9</v>
      </c>
      <c r="H248" s="40">
        <v>461.5</v>
      </c>
      <c r="I248" s="40">
        <v>468.54999999999995</v>
      </c>
      <c r="J248" s="40">
        <v>474.3</v>
      </c>
      <c r="K248" s="31">
        <v>462.8</v>
      </c>
      <c r="L248" s="31">
        <v>450</v>
      </c>
      <c r="M248" s="31">
        <v>1.66408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1974.85</v>
      </c>
      <c r="D249" s="40">
        <v>1990.9833333333333</v>
      </c>
      <c r="E249" s="40">
        <v>1954.0666666666666</v>
      </c>
      <c r="F249" s="40">
        <v>1933.2833333333333</v>
      </c>
      <c r="G249" s="40">
        <v>1896.3666666666666</v>
      </c>
      <c r="H249" s="40">
        <v>2011.7666666666667</v>
      </c>
      <c r="I249" s="40">
        <v>2048.6833333333334</v>
      </c>
      <c r="J249" s="40">
        <v>2069.4666666666667</v>
      </c>
      <c r="K249" s="31">
        <v>2027.9</v>
      </c>
      <c r="L249" s="31">
        <v>1970.2</v>
      </c>
      <c r="M249" s="31">
        <v>4.7254100000000001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206.8</v>
      </c>
      <c r="D250" s="40">
        <v>209.68333333333331</v>
      </c>
      <c r="E250" s="40">
        <v>202.16666666666663</v>
      </c>
      <c r="F250" s="40">
        <v>197.53333333333333</v>
      </c>
      <c r="G250" s="40">
        <v>190.01666666666665</v>
      </c>
      <c r="H250" s="40">
        <v>214.31666666666661</v>
      </c>
      <c r="I250" s="40">
        <v>221.83333333333331</v>
      </c>
      <c r="J250" s="40">
        <v>226.46666666666658</v>
      </c>
      <c r="K250" s="31">
        <v>217.2</v>
      </c>
      <c r="L250" s="31">
        <v>205.05</v>
      </c>
      <c r="M250" s="31">
        <v>14.959020000000001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45.8</v>
      </c>
      <c r="D251" s="40">
        <v>46.1</v>
      </c>
      <c r="E251" s="40">
        <v>45.400000000000006</v>
      </c>
      <c r="F251" s="40">
        <v>45.000000000000007</v>
      </c>
      <c r="G251" s="40">
        <v>44.300000000000011</v>
      </c>
      <c r="H251" s="40">
        <v>46.5</v>
      </c>
      <c r="I251" s="40">
        <v>47.2</v>
      </c>
      <c r="J251" s="40">
        <v>47.599999999999994</v>
      </c>
      <c r="K251" s="31">
        <v>46.8</v>
      </c>
      <c r="L251" s="31">
        <v>45.7</v>
      </c>
      <c r="M251" s="31">
        <v>11.962899999999999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852.15</v>
      </c>
      <c r="D252" s="40">
        <v>851.43333333333328</v>
      </c>
      <c r="E252" s="40">
        <v>842.06666666666661</v>
      </c>
      <c r="F252" s="40">
        <v>831.98333333333335</v>
      </c>
      <c r="G252" s="40">
        <v>822.61666666666667</v>
      </c>
      <c r="H252" s="40">
        <v>861.51666666666654</v>
      </c>
      <c r="I252" s="40">
        <v>870.8833333333331</v>
      </c>
      <c r="J252" s="40">
        <v>880.96666666666647</v>
      </c>
      <c r="K252" s="31">
        <v>860.8</v>
      </c>
      <c r="L252" s="31">
        <v>841.35</v>
      </c>
      <c r="M252" s="31">
        <v>29.184740000000001</v>
      </c>
      <c r="N252" s="1"/>
      <c r="O252" s="1"/>
    </row>
    <row r="253" spans="1:15" ht="12.75" customHeight="1">
      <c r="A253" s="31">
        <v>243</v>
      </c>
      <c r="B253" s="31" t="s">
        <v>843</v>
      </c>
      <c r="C253" s="31">
        <v>23.05</v>
      </c>
      <c r="D253" s="40">
        <v>23.099999999999998</v>
      </c>
      <c r="E253" s="40">
        <v>22.749999999999996</v>
      </c>
      <c r="F253" s="40">
        <v>22.45</v>
      </c>
      <c r="G253" s="40">
        <v>22.099999999999998</v>
      </c>
      <c r="H253" s="40">
        <v>23.399999999999995</v>
      </c>
      <c r="I253" s="40">
        <v>23.749999999999996</v>
      </c>
      <c r="J253" s="40">
        <v>24.049999999999994</v>
      </c>
      <c r="K253" s="31">
        <v>23.45</v>
      </c>
      <c r="L253" s="31">
        <v>22.8</v>
      </c>
      <c r="M253" s="31">
        <v>91.573040000000006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782.55</v>
      </c>
      <c r="D254" s="40">
        <v>783.4</v>
      </c>
      <c r="E254" s="40">
        <v>774.15</v>
      </c>
      <c r="F254" s="40">
        <v>765.75</v>
      </c>
      <c r="G254" s="40">
        <v>756.5</v>
      </c>
      <c r="H254" s="40">
        <v>791.8</v>
      </c>
      <c r="I254" s="40">
        <v>801.05</v>
      </c>
      <c r="J254" s="40">
        <v>809.44999999999993</v>
      </c>
      <c r="K254" s="31">
        <v>792.65</v>
      </c>
      <c r="L254" s="31">
        <v>775</v>
      </c>
      <c r="M254" s="31">
        <v>3.5745100000000001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222.9</v>
      </c>
      <c r="D255" s="40">
        <v>223.28333333333333</v>
      </c>
      <c r="E255" s="40">
        <v>220.41666666666666</v>
      </c>
      <c r="F255" s="40">
        <v>217.93333333333334</v>
      </c>
      <c r="G255" s="40">
        <v>215.06666666666666</v>
      </c>
      <c r="H255" s="40">
        <v>225.76666666666665</v>
      </c>
      <c r="I255" s="40">
        <v>228.63333333333333</v>
      </c>
      <c r="J255" s="40">
        <v>231.11666666666665</v>
      </c>
      <c r="K255" s="31">
        <v>226.15</v>
      </c>
      <c r="L255" s="31">
        <v>220.8</v>
      </c>
      <c r="M255" s="31">
        <v>241.99205000000001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116.55</v>
      </c>
      <c r="D256" s="40">
        <v>117.41666666666667</v>
      </c>
      <c r="E256" s="40">
        <v>115.28333333333335</v>
      </c>
      <c r="F256" s="40">
        <v>114.01666666666668</v>
      </c>
      <c r="G256" s="40">
        <v>111.88333333333335</v>
      </c>
      <c r="H256" s="40">
        <v>118.68333333333334</v>
      </c>
      <c r="I256" s="40">
        <v>120.81666666666666</v>
      </c>
      <c r="J256" s="40">
        <v>122.08333333333333</v>
      </c>
      <c r="K256" s="31">
        <v>119.55</v>
      </c>
      <c r="L256" s="31">
        <v>116.15</v>
      </c>
      <c r="M256" s="31">
        <v>1.9783500000000001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106.4</v>
      </c>
      <c r="D257" s="40">
        <v>107.46666666666665</v>
      </c>
      <c r="E257" s="40">
        <v>104.18333333333331</v>
      </c>
      <c r="F257" s="40">
        <v>101.96666666666665</v>
      </c>
      <c r="G257" s="40">
        <v>98.683333333333309</v>
      </c>
      <c r="H257" s="40">
        <v>109.68333333333331</v>
      </c>
      <c r="I257" s="40">
        <v>112.96666666666664</v>
      </c>
      <c r="J257" s="40">
        <v>115.18333333333331</v>
      </c>
      <c r="K257" s="31">
        <v>110.75</v>
      </c>
      <c r="L257" s="31">
        <v>105.25</v>
      </c>
      <c r="M257" s="31">
        <v>6.20946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1602.75</v>
      </c>
      <c r="D258" s="40">
        <v>1596.2166666666665</v>
      </c>
      <c r="E258" s="40">
        <v>1572.5333333333328</v>
      </c>
      <c r="F258" s="40">
        <v>1542.3166666666664</v>
      </c>
      <c r="G258" s="40">
        <v>1518.6333333333328</v>
      </c>
      <c r="H258" s="40">
        <v>1626.4333333333329</v>
      </c>
      <c r="I258" s="40">
        <v>1650.1166666666668</v>
      </c>
      <c r="J258" s="40">
        <v>1680.333333333333</v>
      </c>
      <c r="K258" s="31">
        <v>1619.9</v>
      </c>
      <c r="L258" s="31">
        <v>1566</v>
      </c>
      <c r="M258" s="31">
        <v>1.1473500000000001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2002.5</v>
      </c>
      <c r="D259" s="40">
        <v>2010.8</v>
      </c>
      <c r="E259" s="40">
        <v>1976.6</v>
      </c>
      <c r="F259" s="40">
        <v>1950.7</v>
      </c>
      <c r="G259" s="40">
        <v>1916.5</v>
      </c>
      <c r="H259" s="40">
        <v>2036.6999999999998</v>
      </c>
      <c r="I259" s="40">
        <v>2070.9</v>
      </c>
      <c r="J259" s="40">
        <v>2096.7999999999997</v>
      </c>
      <c r="K259" s="31">
        <v>2045</v>
      </c>
      <c r="L259" s="31">
        <v>1984.9</v>
      </c>
      <c r="M259" s="31">
        <v>6.8629999999999997E-2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100.05</v>
      </c>
      <c r="D260" s="40">
        <v>100.56666666666666</v>
      </c>
      <c r="E260" s="40">
        <v>98.48333333333332</v>
      </c>
      <c r="F260" s="40">
        <v>96.916666666666657</v>
      </c>
      <c r="G260" s="40">
        <v>94.833333333333314</v>
      </c>
      <c r="H260" s="40">
        <v>102.13333333333333</v>
      </c>
      <c r="I260" s="40">
        <v>104.21666666666667</v>
      </c>
      <c r="J260" s="40">
        <v>105.78333333333333</v>
      </c>
      <c r="K260" s="31">
        <v>102.65</v>
      </c>
      <c r="L260" s="31">
        <v>99</v>
      </c>
      <c r="M260" s="31">
        <v>10.85102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395</v>
      </c>
      <c r="D261" s="40">
        <v>396.35000000000008</v>
      </c>
      <c r="E261" s="40">
        <v>390.75000000000017</v>
      </c>
      <c r="F261" s="40">
        <v>386.50000000000011</v>
      </c>
      <c r="G261" s="40">
        <v>380.9000000000002</v>
      </c>
      <c r="H261" s="40">
        <v>400.60000000000014</v>
      </c>
      <c r="I261" s="40">
        <v>406.20000000000005</v>
      </c>
      <c r="J261" s="40">
        <v>410.4500000000001</v>
      </c>
      <c r="K261" s="31">
        <v>401.95</v>
      </c>
      <c r="L261" s="31">
        <v>392.1</v>
      </c>
      <c r="M261" s="31">
        <v>47.302869999999999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3570.85</v>
      </c>
      <c r="D262" s="40">
        <v>3538.4166666666665</v>
      </c>
      <c r="E262" s="40">
        <v>3451.833333333333</v>
      </c>
      <c r="F262" s="40">
        <v>3332.8166666666666</v>
      </c>
      <c r="G262" s="40">
        <v>3246.2333333333331</v>
      </c>
      <c r="H262" s="40">
        <v>3657.4333333333329</v>
      </c>
      <c r="I262" s="40">
        <v>3744.016666666666</v>
      </c>
      <c r="J262" s="40">
        <v>3863.0333333333328</v>
      </c>
      <c r="K262" s="31">
        <v>3625</v>
      </c>
      <c r="L262" s="31">
        <v>3419.4</v>
      </c>
      <c r="M262" s="31">
        <v>2.1230500000000001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587.04999999999995</v>
      </c>
      <c r="D263" s="40">
        <v>585.81666666666672</v>
      </c>
      <c r="E263" s="40">
        <v>577.68333333333339</v>
      </c>
      <c r="F263" s="40">
        <v>568.31666666666672</v>
      </c>
      <c r="G263" s="40">
        <v>560.18333333333339</v>
      </c>
      <c r="H263" s="40">
        <v>595.18333333333339</v>
      </c>
      <c r="I263" s="40">
        <v>603.31666666666683</v>
      </c>
      <c r="J263" s="40">
        <v>612.68333333333339</v>
      </c>
      <c r="K263" s="31">
        <v>593.95000000000005</v>
      </c>
      <c r="L263" s="31">
        <v>576.45000000000005</v>
      </c>
      <c r="M263" s="31">
        <v>2.5221399999999998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208.75</v>
      </c>
      <c r="D264" s="40">
        <v>210.71666666666667</v>
      </c>
      <c r="E264" s="40">
        <v>206.03333333333333</v>
      </c>
      <c r="F264" s="40">
        <v>203.31666666666666</v>
      </c>
      <c r="G264" s="40">
        <v>198.63333333333333</v>
      </c>
      <c r="H264" s="40">
        <v>213.43333333333334</v>
      </c>
      <c r="I264" s="40">
        <v>218.11666666666667</v>
      </c>
      <c r="J264" s="40">
        <v>220.83333333333334</v>
      </c>
      <c r="K264" s="31">
        <v>215.4</v>
      </c>
      <c r="L264" s="31">
        <v>208</v>
      </c>
      <c r="M264" s="31">
        <v>3.9171900000000002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141.55000000000001</v>
      </c>
      <c r="D265" s="40">
        <v>141.11666666666667</v>
      </c>
      <c r="E265" s="40">
        <v>140.23333333333335</v>
      </c>
      <c r="F265" s="40">
        <v>138.91666666666669</v>
      </c>
      <c r="G265" s="40">
        <v>138.03333333333336</v>
      </c>
      <c r="H265" s="40">
        <v>142.43333333333334</v>
      </c>
      <c r="I265" s="40">
        <v>143.31666666666666</v>
      </c>
      <c r="J265" s="40">
        <v>144.63333333333333</v>
      </c>
      <c r="K265" s="31">
        <v>142</v>
      </c>
      <c r="L265" s="31">
        <v>139.80000000000001</v>
      </c>
      <c r="M265" s="31">
        <v>6.8456400000000004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71.7</v>
      </c>
      <c r="D266" s="40">
        <v>72.333333333333329</v>
      </c>
      <c r="E266" s="40">
        <v>70.86666666666666</v>
      </c>
      <c r="F266" s="40">
        <v>70.033333333333331</v>
      </c>
      <c r="G266" s="40">
        <v>68.566666666666663</v>
      </c>
      <c r="H266" s="40">
        <v>73.166666666666657</v>
      </c>
      <c r="I266" s="40">
        <v>74.633333333333326</v>
      </c>
      <c r="J266" s="40">
        <v>75.466666666666654</v>
      </c>
      <c r="K266" s="31">
        <v>73.8</v>
      </c>
      <c r="L266" s="31">
        <v>71.5</v>
      </c>
      <c r="M266" s="31">
        <v>24.80951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184.05</v>
      </c>
      <c r="D267" s="40">
        <v>185.78333333333333</v>
      </c>
      <c r="E267" s="40">
        <v>180.56666666666666</v>
      </c>
      <c r="F267" s="40">
        <v>177.08333333333334</v>
      </c>
      <c r="G267" s="40">
        <v>171.86666666666667</v>
      </c>
      <c r="H267" s="40">
        <v>189.26666666666665</v>
      </c>
      <c r="I267" s="40">
        <v>194.48333333333329</v>
      </c>
      <c r="J267" s="40">
        <v>197.96666666666664</v>
      </c>
      <c r="K267" s="31">
        <v>191</v>
      </c>
      <c r="L267" s="31">
        <v>182.3</v>
      </c>
      <c r="M267" s="31">
        <v>10.68886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329.35</v>
      </c>
      <c r="D268" s="40">
        <v>329.9</v>
      </c>
      <c r="E268" s="40">
        <v>322.59999999999997</v>
      </c>
      <c r="F268" s="40">
        <v>315.84999999999997</v>
      </c>
      <c r="G268" s="40">
        <v>308.54999999999995</v>
      </c>
      <c r="H268" s="40">
        <v>336.65</v>
      </c>
      <c r="I268" s="40">
        <v>343.94999999999993</v>
      </c>
      <c r="J268" s="40">
        <v>350.7</v>
      </c>
      <c r="K268" s="31">
        <v>337.2</v>
      </c>
      <c r="L268" s="31">
        <v>323.14999999999998</v>
      </c>
      <c r="M268" s="31">
        <v>1.7195100000000001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294.64999999999998</v>
      </c>
      <c r="D269" s="40">
        <v>291.58333333333331</v>
      </c>
      <c r="E269" s="40">
        <v>283.16666666666663</v>
      </c>
      <c r="F269" s="40">
        <v>271.68333333333334</v>
      </c>
      <c r="G269" s="40">
        <v>263.26666666666665</v>
      </c>
      <c r="H269" s="40">
        <v>303.06666666666661</v>
      </c>
      <c r="I269" s="40">
        <v>311.48333333333323</v>
      </c>
      <c r="J269" s="40">
        <v>322.96666666666658</v>
      </c>
      <c r="K269" s="31">
        <v>300</v>
      </c>
      <c r="L269" s="31">
        <v>280.10000000000002</v>
      </c>
      <c r="M269" s="31">
        <v>4.4630400000000003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662.15</v>
      </c>
      <c r="D270" s="40">
        <v>660.61666666666667</v>
      </c>
      <c r="E270" s="40">
        <v>655.0333333333333</v>
      </c>
      <c r="F270" s="40">
        <v>647.91666666666663</v>
      </c>
      <c r="G270" s="40">
        <v>642.33333333333326</v>
      </c>
      <c r="H270" s="40">
        <v>667.73333333333335</v>
      </c>
      <c r="I270" s="40">
        <v>673.31666666666661</v>
      </c>
      <c r="J270" s="40">
        <v>680.43333333333339</v>
      </c>
      <c r="K270" s="31">
        <v>666.2</v>
      </c>
      <c r="L270" s="31">
        <v>653.5</v>
      </c>
      <c r="M270" s="31">
        <v>24.745950000000001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3673.2</v>
      </c>
      <c r="D271" s="40">
        <v>3683.6833333333329</v>
      </c>
      <c r="E271" s="40">
        <v>3638.3666666666659</v>
      </c>
      <c r="F271" s="40">
        <v>3603.5333333333328</v>
      </c>
      <c r="G271" s="40">
        <v>3558.2166666666658</v>
      </c>
      <c r="H271" s="40">
        <v>3718.516666666666</v>
      </c>
      <c r="I271" s="40">
        <v>3763.8333333333326</v>
      </c>
      <c r="J271" s="40">
        <v>3798.6666666666661</v>
      </c>
      <c r="K271" s="31">
        <v>3729</v>
      </c>
      <c r="L271" s="31">
        <v>3648.85</v>
      </c>
      <c r="M271" s="31">
        <v>2.1771500000000001</v>
      </c>
      <c r="N271" s="1"/>
      <c r="O271" s="1"/>
    </row>
    <row r="272" spans="1:15" ht="12.75" customHeight="1">
      <c r="A272" s="31">
        <v>262</v>
      </c>
      <c r="B272" s="31" t="s">
        <v>851</v>
      </c>
      <c r="C272" s="31">
        <v>564.04999999999995</v>
      </c>
      <c r="D272" s="40">
        <v>569.38333333333333</v>
      </c>
      <c r="E272" s="40">
        <v>555.66666666666663</v>
      </c>
      <c r="F272" s="40">
        <v>547.2833333333333</v>
      </c>
      <c r="G272" s="40">
        <v>533.56666666666661</v>
      </c>
      <c r="H272" s="40">
        <v>577.76666666666665</v>
      </c>
      <c r="I272" s="40">
        <v>591.48333333333335</v>
      </c>
      <c r="J272" s="40">
        <v>599.86666666666667</v>
      </c>
      <c r="K272" s="31">
        <v>583.1</v>
      </c>
      <c r="L272" s="31">
        <v>561</v>
      </c>
      <c r="M272" s="31">
        <v>3.3228</v>
      </c>
      <c r="N272" s="1"/>
      <c r="O272" s="1"/>
    </row>
    <row r="273" spans="1:15" ht="12.75" customHeight="1">
      <c r="A273" s="31">
        <v>263</v>
      </c>
      <c r="B273" s="31" t="s">
        <v>852</v>
      </c>
      <c r="C273" s="31">
        <v>600.35</v>
      </c>
      <c r="D273" s="40">
        <v>597.38333333333333</v>
      </c>
      <c r="E273" s="40">
        <v>592.76666666666665</v>
      </c>
      <c r="F273" s="40">
        <v>585.18333333333328</v>
      </c>
      <c r="G273" s="40">
        <v>580.56666666666661</v>
      </c>
      <c r="H273" s="40">
        <v>604.9666666666667</v>
      </c>
      <c r="I273" s="40">
        <v>609.58333333333326</v>
      </c>
      <c r="J273" s="40">
        <v>617.16666666666674</v>
      </c>
      <c r="K273" s="31">
        <v>602</v>
      </c>
      <c r="L273" s="31">
        <v>589.79999999999995</v>
      </c>
      <c r="M273" s="31">
        <v>1.6104000000000001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811.5</v>
      </c>
      <c r="D274" s="40">
        <v>824.26666666666677</v>
      </c>
      <c r="E274" s="40">
        <v>792.23333333333358</v>
      </c>
      <c r="F274" s="40">
        <v>772.96666666666681</v>
      </c>
      <c r="G274" s="40">
        <v>740.93333333333362</v>
      </c>
      <c r="H274" s="40">
        <v>843.53333333333353</v>
      </c>
      <c r="I274" s="40">
        <v>875.56666666666661</v>
      </c>
      <c r="J274" s="40">
        <v>894.83333333333348</v>
      </c>
      <c r="K274" s="31">
        <v>856.3</v>
      </c>
      <c r="L274" s="31">
        <v>805</v>
      </c>
      <c r="M274" s="31">
        <v>7.1206399999999999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146.80000000000001</v>
      </c>
      <c r="D275" s="40">
        <v>148.28333333333333</v>
      </c>
      <c r="E275" s="40">
        <v>144.66666666666666</v>
      </c>
      <c r="F275" s="40">
        <v>142.53333333333333</v>
      </c>
      <c r="G275" s="40">
        <v>138.91666666666666</v>
      </c>
      <c r="H275" s="40">
        <v>150.41666666666666</v>
      </c>
      <c r="I275" s="40">
        <v>154.03333333333333</v>
      </c>
      <c r="J275" s="40">
        <v>156.16666666666666</v>
      </c>
      <c r="K275" s="31">
        <v>151.9</v>
      </c>
      <c r="L275" s="31">
        <v>146.15</v>
      </c>
      <c r="M275" s="31">
        <v>7.4713399999999996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1223.0999999999999</v>
      </c>
      <c r="D276" s="40">
        <v>1217.8833333333332</v>
      </c>
      <c r="E276" s="40">
        <v>1207.7666666666664</v>
      </c>
      <c r="F276" s="40">
        <v>1192.4333333333332</v>
      </c>
      <c r="G276" s="40">
        <v>1182.3166666666664</v>
      </c>
      <c r="H276" s="40">
        <v>1233.2166666666665</v>
      </c>
      <c r="I276" s="40">
        <v>1243.3333333333333</v>
      </c>
      <c r="J276" s="40">
        <v>1258.6666666666665</v>
      </c>
      <c r="K276" s="31">
        <v>1228</v>
      </c>
      <c r="L276" s="31">
        <v>1202.55</v>
      </c>
      <c r="M276" s="31">
        <v>1.60846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368.55</v>
      </c>
      <c r="D277" s="40">
        <v>369.56666666666666</v>
      </c>
      <c r="E277" s="40">
        <v>365.43333333333334</v>
      </c>
      <c r="F277" s="40">
        <v>362.31666666666666</v>
      </c>
      <c r="G277" s="40">
        <v>358.18333333333334</v>
      </c>
      <c r="H277" s="40">
        <v>372.68333333333334</v>
      </c>
      <c r="I277" s="40">
        <v>376.81666666666666</v>
      </c>
      <c r="J277" s="40">
        <v>379.93333333333334</v>
      </c>
      <c r="K277" s="31">
        <v>373.7</v>
      </c>
      <c r="L277" s="31">
        <v>366.45</v>
      </c>
      <c r="M277" s="31">
        <v>1.5542</v>
      </c>
      <c r="N277" s="1"/>
      <c r="O277" s="1"/>
    </row>
    <row r="278" spans="1:15" ht="12.75" customHeight="1">
      <c r="A278" s="31">
        <v>268</v>
      </c>
      <c r="B278" s="31" t="s">
        <v>853</v>
      </c>
      <c r="C278" s="31">
        <v>70.3</v>
      </c>
      <c r="D278" s="40">
        <v>69.966666666666669</v>
      </c>
      <c r="E278" s="40">
        <v>68.433333333333337</v>
      </c>
      <c r="F278" s="40">
        <v>66.566666666666663</v>
      </c>
      <c r="G278" s="40">
        <v>65.033333333333331</v>
      </c>
      <c r="H278" s="40">
        <v>71.833333333333343</v>
      </c>
      <c r="I278" s="40">
        <v>73.366666666666674</v>
      </c>
      <c r="J278" s="40">
        <v>75.233333333333348</v>
      </c>
      <c r="K278" s="31">
        <v>71.5</v>
      </c>
      <c r="L278" s="31">
        <v>68.099999999999994</v>
      </c>
      <c r="M278" s="31">
        <v>13.640359999999999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582.70000000000005</v>
      </c>
      <c r="D279" s="40">
        <v>582.56666666666672</v>
      </c>
      <c r="E279" s="40">
        <v>575.13333333333344</v>
      </c>
      <c r="F279" s="40">
        <v>567.56666666666672</v>
      </c>
      <c r="G279" s="40">
        <v>560.13333333333344</v>
      </c>
      <c r="H279" s="40">
        <v>590.13333333333344</v>
      </c>
      <c r="I279" s="40">
        <v>597.56666666666661</v>
      </c>
      <c r="J279" s="40">
        <v>605.13333333333344</v>
      </c>
      <c r="K279" s="31">
        <v>590</v>
      </c>
      <c r="L279" s="31">
        <v>575</v>
      </c>
      <c r="M279" s="31">
        <v>1.0847599999999999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48.2</v>
      </c>
      <c r="D280" s="40">
        <v>48.316666666666663</v>
      </c>
      <c r="E280" s="40">
        <v>47.583333333333329</v>
      </c>
      <c r="F280" s="40">
        <v>46.966666666666669</v>
      </c>
      <c r="G280" s="40">
        <v>46.233333333333334</v>
      </c>
      <c r="H280" s="40">
        <v>48.933333333333323</v>
      </c>
      <c r="I280" s="40">
        <v>49.666666666666657</v>
      </c>
      <c r="J280" s="40">
        <v>50.283333333333317</v>
      </c>
      <c r="K280" s="31">
        <v>49.05</v>
      </c>
      <c r="L280" s="31">
        <v>47.7</v>
      </c>
      <c r="M280" s="31">
        <v>21.487919999999999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454.25</v>
      </c>
      <c r="D281" s="40">
        <v>456.43333333333334</v>
      </c>
      <c r="E281" s="40">
        <v>448.06666666666666</v>
      </c>
      <c r="F281" s="40">
        <v>441.88333333333333</v>
      </c>
      <c r="G281" s="40">
        <v>433.51666666666665</v>
      </c>
      <c r="H281" s="40">
        <v>462.61666666666667</v>
      </c>
      <c r="I281" s="40">
        <v>470.98333333333335</v>
      </c>
      <c r="J281" s="40">
        <v>477.16666666666669</v>
      </c>
      <c r="K281" s="31">
        <v>464.8</v>
      </c>
      <c r="L281" s="31">
        <v>450.25</v>
      </c>
      <c r="M281" s="31">
        <v>3.6581999999999999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1119.3</v>
      </c>
      <c r="D282" s="40">
        <v>1122.1000000000001</v>
      </c>
      <c r="E282" s="40">
        <v>1097.2000000000003</v>
      </c>
      <c r="F282" s="40">
        <v>1075.1000000000001</v>
      </c>
      <c r="G282" s="40">
        <v>1050.2000000000003</v>
      </c>
      <c r="H282" s="40">
        <v>1144.2000000000003</v>
      </c>
      <c r="I282" s="40">
        <v>1169.1000000000004</v>
      </c>
      <c r="J282" s="40">
        <v>1191.2000000000003</v>
      </c>
      <c r="K282" s="31">
        <v>1147</v>
      </c>
      <c r="L282" s="31">
        <v>1100</v>
      </c>
      <c r="M282" s="31">
        <v>1.8431599999999999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289.05</v>
      </c>
      <c r="D283" s="40">
        <v>287.4666666666667</v>
      </c>
      <c r="E283" s="40">
        <v>281.83333333333337</v>
      </c>
      <c r="F283" s="40">
        <v>274.61666666666667</v>
      </c>
      <c r="G283" s="40">
        <v>268.98333333333335</v>
      </c>
      <c r="H283" s="40">
        <v>294.68333333333339</v>
      </c>
      <c r="I283" s="40">
        <v>300.31666666666672</v>
      </c>
      <c r="J283" s="40">
        <v>307.53333333333342</v>
      </c>
      <c r="K283" s="31">
        <v>293.10000000000002</v>
      </c>
      <c r="L283" s="31">
        <v>280.25</v>
      </c>
      <c r="M283" s="31">
        <v>4.2555300000000003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1860.75</v>
      </c>
      <c r="D284" s="40">
        <v>1867.5333333333335</v>
      </c>
      <c r="E284" s="40">
        <v>1844.116666666667</v>
      </c>
      <c r="F284" s="40">
        <v>1827.4833333333336</v>
      </c>
      <c r="G284" s="40">
        <v>1804.0666666666671</v>
      </c>
      <c r="H284" s="40">
        <v>1884.166666666667</v>
      </c>
      <c r="I284" s="40">
        <v>1907.5833333333335</v>
      </c>
      <c r="J284" s="40">
        <v>1924.2166666666669</v>
      </c>
      <c r="K284" s="31">
        <v>1890.95</v>
      </c>
      <c r="L284" s="31">
        <v>1850.9</v>
      </c>
      <c r="M284" s="31">
        <v>30.544619999999998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505.25</v>
      </c>
      <c r="D285" s="40">
        <v>506.34999999999997</v>
      </c>
      <c r="E285" s="40">
        <v>495.79999999999995</v>
      </c>
      <c r="F285" s="40">
        <v>486.34999999999997</v>
      </c>
      <c r="G285" s="40">
        <v>475.79999999999995</v>
      </c>
      <c r="H285" s="40">
        <v>515.79999999999995</v>
      </c>
      <c r="I285" s="40">
        <v>526.35</v>
      </c>
      <c r="J285" s="40">
        <v>535.79999999999995</v>
      </c>
      <c r="K285" s="31">
        <v>516.9</v>
      </c>
      <c r="L285" s="31">
        <v>496.9</v>
      </c>
      <c r="M285" s="31">
        <v>8.2543399999999991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604.4</v>
      </c>
      <c r="D286" s="40">
        <v>593.98333333333335</v>
      </c>
      <c r="E286" s="40">
        <v>572.9666666666667</v>
      </c>
      <c r="F286" s="40">
        <v>541.5333333333333</v>
      </c>
      <c r="G286" s="40">
        <v>520.51666666666665</v>
      </c>
      <c r="H286" s="40">
        <v>625.41666666666674</v>
      </c>
      <c r="I286" s="40">
        <v>646.43333333333339</v>
      </c>
      <c r="J286" s="40">
        <v>677.86666666666679</v>
      </c>
      <c r="K286" s="31">
        <v>615</v>
      </c>
      <c r="L286" s="31">
        <v>562.54999999999995</v>
      </c>
      <c r="M286" s="31">
        <v>9.8899000000000008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248.15</v>
      </c>
      <c r="D287" s="40">
        <v>250.68333333333331</v>
      </c>
      <c r="E287" s="40">
        <v>244.46666666666664</v>
      </c>
      <c r="F287" s="40">
        <v>240.78333333333333</v>
      </c>
      <c r="G287" s="40">
        <v>234.56666666666666</v>
      </c>
      <c r="H287" s="40">
        <v>254.36666666666662</v>
      </c>
      <c r="I287" s="40">
        <v>260.58333333333326</v>
      </c>
      <c r="J287" s="40">
        <v>264.26666666666659</v>
      </c>
      <c r="K287" s="31">
        <v>256.89999999999998</v>
      </c>
      <c r="L287" s="31">
        <v>247</v>
      </c>
      <c r="M287" s="31">
        <v>2.5617399999999999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1280.7</v>
      </c>
      <c r="D288" s="40">
        <v>1293.2166666666667</v>
      </c>
      <c r="E288" s="40">
        <v>1262.4833333333333</v>
      </c>
      <c r="F288" s="40">
        <v>1244.2666666666667</v>
      </c>
      <c r="G288" s="40">
        <v>1213.5333333333333</v>
      </c>
      <c r="H288" s="40">
        <v>1311.4333333333334</v>
      </c>
      <c r="I288" s="40">
        <v>1342.166666666667</v>
      </c>
      <c r="J288" s="40">
        <v>1360.3833333333334</v>
      </c>
      <c r="K288" s="31">
        <v>1323.95</v>
      </c>
      <c r="L288" s="31">
        <v>1275</v>
      </c>
      <c r="M288" s="31">
        <v>8.7489999999999998E-2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502.6</v>
      </c>
      <c r="D289" s="40">
        <v>503.15000000000003</v>
      </c>
      <c r="E289" s="40">
        <v>499.25000000000006</v>
      </c>
      <c r="F289" s="40">
        <v>495.90000000000003</v>
      </c>
      <c r="G289" s="40">
        <v>492.00000000000006</v>
      </c>
      <c r="H289" s="40">
        <v>506.50000000000006</v>
      </c>
      <c r="I289" s="40">
        <v>510.40000000000003</v>
      </c>
      <c r="J289" s="40">
        <v>513.75</v>
      </c>
      <c r="K289" s="31">
        <v>507.05</v>
      </c>
      <c r="L289" s="31">
        <v>499.8</v>
      </c>
      <c r="M289" s="31">
        <v>0.54051000000000005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80</v>
      </c>
      <c r="D290" s="40">
        <v>80.266666666666666</v>
      </c>
      <c r="E290" s="40">
        <v>79.233333333333334</v>
      </c>
      <c r="F290" s="40">
        <v>78.466666666666669</v>
      </c>
      <c r="G290" s="40">
        <v>77.433333333333337</v>
      </c>
      <c r="H290" s="40">
        <v>81.033333333333331</v>
      </c>
      <c r="I290" s="40">
        <v>82.066666666666663</v>
      </c>
      <c r="J290" s="40">
        <v>82.833333333333329</v>
      </c>
      <c r="K290" s="31">
        <v>81.3</v>
      </c>
      <c r="L290" s="31">
        <v>79.5</v>
      </c>
      <c r="M290" s="31">
        <v>39.542920000000002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3525.7</v>
      </c>
      <c r="D291" s="40">
        <v>3495.6833333333329</v>
      </c>
      <c r="E291" s="40">
        <v>3457.0666666666657</v>
      </c>
      <c r="F291" s="40">
        <v>3388.4333333333329</v>
      </c>
      <c r="G291" s="40">
        <v>3349.8166666666657</v>
      </c>
      <c r="H291" s="40">
        <v>3564.3166666666657</v>
      </c>
      <c r="I291" s="40">
        <v>3602.9333333333334</v>
      </c>
      <c r="J291" s="40">
        <v>3671.5666666666657</v>
      </c>
      <c r="K291" s="31">
        <v>3534.3</v>
      </c>
      <c r="L291" s="31">
        <v>3427.05</v>
      </c>
      <c r="M291" s="31">
        <v>1.6466700000000001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406.15</v>
      </c>
      <c r="D292" s="40">
        <v>408.25</v>
      </c>
      <c r="E292" s="40">
        <v>397.9</v>
      </c>
      <c r="F292" s="40">
        <v>389.65</v>
      </c>
      <c r="G292" s="40">
        <v>379.29999999999995</v>
      </c>
      <c r="H292" s="40">
        <v>416.5</v>
      </c>
      <c r="I292" s="40">
        <v>426.85</v>
      </c>
      <c r="J292" s="40">
        <v>435.1</v>
      </c>
      <c r="K292" s="31">
        <v>418.6</v>
      </c>
      <c r="L292" s="31">
        <v>400</v>
      </c>
      <c r="M292" s="31">
        <v>4.4203900000000003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505.2</v>
      </c>
      <c r="D293" s="40">
        <v>508.40000000000003</v>
      </c>
      <c r="E293" s="40">
        <v>498.80000000000007</v>
      </c>
      <c r="F293" s="40">
        <v>492.40000000000003</v>
      </c>
      <c r="G293" s="40">
        <v>482.80000000000007</v>
      </c>
      <c r="H293" s="40">
        <v>514.80000000000007</v>
      </c>
      <c r="I293" s="40">
        <v>524.40000000000009</v>
      </c>
      <c r="J293" s="40">
        <v>530.80000000000007</v>
      </c>
      <c r="K293" s="31">
        <v>518</v>
      </c>
      <c r="L293" s="31">
        <v>502</v>
      </c>
      <c r="M293" s="31">
        <v>9.3431599999999992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9108.25</v>
      </c>
      <c r="D294" s="40">
        <v>9133.3000000000011</v>
      </c>
      <c r="E294" s="40">
        <v>9029.9500000000025</v>
      </c>
      <c r="F294" s="40">
        <v>8951.6500000000015</v>
      </c>
      <c r="G294" s="40">
        <v>8848.3000000000029</v>
      </c>
      <c r="H294" s="40">
        <v>9211.6000000000022</v>
      </c>
      <c r="I294" s="40">
        <v>9314.9500000000007</v>
      </c>
      <c r="J294" s="40">
        <v>9393.2500000000018</v>
      </c>
      <c r="K294" s="31">
        <v>9236.65</v>
      </c>
      <c r="L294" s="31">
        <v>9055</v>
      </c>
      <c r="M294" s="31">
        <v>3.8390000000000001E-2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47</v>
      </c>
      <c r="D295" s="40">
        <v>47.85</v>
      </c>
      <c r="E295" s="40">
        <v>45.7</v>
      </c>
      <c r="F295" s="40">
        <v>44.4</v>
      </c>
      <c r="G295" s="40">
        <v>42.25</v>
      </c>
      <c r="H295" s="40">
        <v>49.150000000000006</v>
      </c>
      <c r="I295" s="40">
        <v>51.3</v>
      </c>
      <c r="J295" s="40">
        <v>52.600000000000009</v>
      </c>
      <c r="K295" s="31">
        <v>50</v>
      </c>
      <c r="L295" s="31">
        <v>46.55</v>
      </c>
      <c r="M295" s="31">
        <v>26.524930000000001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376.15</v>
      </c>
      <c r="D296" s="40">
        <v>378.61666666666662</v>
      </c>
      <c r="E296" s="40">
        <v>371.03333333333325</v>
      </c>
      <c r="F296" s="40">
        <v>365.91666666666663</v>
      </c>
      <c r="G296" s="40">
        <v>358.33333333333326</v>
      </c>
      <c r="H296" s="40">
        <v>383.73333333333323</v>
      </c>
      <c r="I296" s="40">
        <v>391.31666666666661</v>
      </c>
      <c r="J296" s="40">
        <v>396.43333333333322</v>
      </c>
      <c r="K296" s="31">
        <v>386.2</v>
      </c>
      <c r="L296" s="31">
        <v>373.5</v>
      </c>
      <c r="M296" s="31">
        <v>20.595459999999999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2436.6</v>
      </c>
      <c r="D297" s="40">
        <v>2461.9166666666665</v>
      </c>
      <c r="E297" s="40">
        <v>2399.9333333333329</v>
      </c>
      <c r="F297" s="40">
        <v>2363.2666666666664</v>
      </c>
      <c r="G297" s="40">
        <v>2301.2833333333328</v>
      </c>
      <c r="H297" s="40">
        <v>2498.583333333333</v>
      </c>
      <c r="I297" s="40">
        <v>2560.5666666666666</v>
      </c>
      <c r="J297" s="40">
        <v>2597.2333333333331</v>
      </c>
      <c r="K297" s="31">
        <v>2523.9</v>
      </c>
      <c r="L297" s="31">
        <v>2425.25</v>
      </c>
      <c r="M297" s="31">
        <v>0.69521999999999995</v>
      </c>
      <c r="N297" s="1"/>
      <c r="O297" s="1"/>
    </row>
    <row r="298" spans="1:15" ht="12.75" customHeight="1">
      <c r="A298" s="31">
        <v>288</v>
      </c>
      <c r="B298" s="31" t="s">
        <v>854</v>
      </c>
      <c r="C298" s="31">
        <v>1262.9000000000001</v>
      </c>
      <c r="D298" s="40">
        <v>1285.2166666666667</v>
      </c>
      <c r="E298" s="40">
        <v>1230.0833333333335</v>
      </c>
      <c r="F298" s="40">
        <v>1197.2666666666669</v>
      </c>
      <c r="G298" s="40">
        <v>1142.1333333333337</v>
      </c>
      <c r="H298" s="40">
        <v>1318.0333333333333</v>
      </c>
      <c r="I298" s="40">
        <v>1373.1666666666665</v>
      </c>
      <c r="J298" s="40">
        <v>1405.9833333333331</v>
      </c>
      <c r="K298" s="31">
        <v>1340.35</v>
      </c>
      <c r="L298" s="31">
        <v>1252.4000000000001</v>
      </c>
      <c r="M298" s="31">
        <v>6.20946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1873.9</v>
      </c>
      <c r="D299" s="40">
        <v>1882.7333333333333</v>
      </c>
      <c r="E299" s="40">
        <v>1857.4666666666667</v>
      </c>
      <c r="F299" s="40">
        <v>1841.0333333333333</v>
      </c>
      <c r="G299" s="40">
        <v>1815.7666666666667</v>
      </c>
      <c r="H299" s="40">
        <v>1899.1666666666667</v>
      </c>
      <c r="I299" s="40">
        <v>1924.4333333333336</v>
      </c>
      <c r="J299" s="40">
        <v>1940.8666666666668</v>
      </c>
      <c r="K299" s="31">
        <v>1908</v>
      </c>
      <c r="L299" s="31">
        <v>1866.3</v>
      </c>
      <c r="M299" s="31">
        <v>24.699020000000001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6839.55</v>
      </c>
      <c r="D300" s="40">
        <v>6803.5666666666657</v>
      </c>
      <c r="E300" s="40">
        <v>6757.1333333333314</v>
      </c>
      <c r="F300" s="40">
        <v>6674.7166666666653</v>
      </c>
      <c r="G300" s="40">
        <v>6628.283333333331</v>
      </c>
      <c r="H300" s="40">
        <v>6885.9833333333318</v>
      </c>
      <c r="I300" s="40">
        <v>6932.4166666666661</v>
      </c>
      <c r="J300" s="40">
        <v>7014.8333333333321</v>
      </c>
      <c r="K300" s="31">
        <v>6850</v>
      </c>
      <c r="L300" s="31">
        <v>6721.15</v>
      </c>
      <c r="M300" s="31">
        <v>3.5553699999999999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5523</v>
      </c>
      <c r="D301" s="40">
        <v>5507.6500000000005</v>
      </c>
      <c r="E301" s="40">
        <v>5443.3000000000011</v>
      </c>
      <c r="F301" s="40">
        <v>5363.6</v>
      </c>
      <c r="G301" s="40">
        <v>5299.2500000000009</v>
      </c>
      <c r="H301" s="40">
        <v>5587.3500000000013</v>
      </c>
      <c r="I301" s="40">
        <v>5651.7000000000016</v>
      </c>
      <c r="J301" s="40">
        <v>5731.4000000000015</v>
      </c>
      <c r="K301" s="31">
        <v>5572</v>
      </c>
      <c r="L301" s="31">
        <v>5427.95</v>
      </c>
      <c r="M301" s="31">
        <v>3.0417000000000001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903.4</v>
      </c>
      <c r="D302" s="40">
        <v>908.6</v>
      </c>
      <c r="E302" s="40">
        <v>892.30000000000007</v>
      </c>
      <c r="F302" s="40">
        <v>881.2</v>
      </c>
      <c r="G302" s="40">
        <v>864.90000000000009</v>
      </c>
      <c r="H302" s="40">
        <v>919.7</v>
      </c>
      <c r="I302" s="40">
        <v>936</v>
      </c>
      <c r="J302" s="40">
        <v>947.1</v>
      </c>
      <c r="K302" s="31">
        <v>924.9</v>
      </c>
      <c r="L302" s="31">
        <v>897.5</v>
      </c>
      <c r="M302" s="31">
        <v>8.0424699999999998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3753.75</v>
      </c>
      <c r="D303" s="40">
        <v>3734.9666666666667</v>
      </c>
      <c r="E303" s="40">
        <v>3692.9333333333334</v>
      </c>
      <c r="F303" s="40">
        <v>3632.1166666666668</v>
      </c>
      <c r="G303" s="40">
        <v>3590.0833333333335</v>
      </c>
      <c r="H303" s="40">
        <v>3795.7833333333333</v>
      </c>
      <c r="I303" s="40">
        <v>3837.8166666666671</v>
      </c>
      <c r="J303" s="40">
        <v>3898.6333333333332</v>
      </c>
      <c r="K303" s="31">
        <v>3777</v>
      </c>
      <c r="L303" s="31">
        <v>3674.15</v>
      </c>
      <c r="M303" s="31">
        <v>0.42187999999999998</v>
      </c>
      <c r="N303" s="1"/>
      <c r="O303" s="1"/>
    </row>
    <row r="304" spans="1:15" ht="12.75" customHeight="1">
      <c r="A304" s="31">
        <v>294</v>
      </c>
      <c r="B304" s="31" t="s">
        <v>855</v>
      </c>
      <c r="C304" s="31">
        <v>412.6</v>
      </c>
      <c r="D304" s="40">
        <v>415.45</v>
      </c>
      <c r="E304" s="40">
        <v>407.65</v>
      </c>
      <c r="F304" s="40">
        <v>402.7</v>
      </c>
      <c r="G304" s="40">
        <v>394.9</v>
      </c>
      <c r="H304" s="40">
        <v>420.4</v>
      </c>
      <c r="I304" s="40">
        <v>428.20000000000005</v>
      </c>
      <c r="J304" s="40">
        <v>433.15</v>
      </c>
      <c r="K304" s="31">
        <v>423.25</v>
      </c>
      <c r="L304" s="31">
        <v>410.5</v>
      </c>
      <c r="M304" s="31">
        <v>3.8906999999999998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853.3</v>
      </c>
      <c r="D305" s="40">
        <v>853.91666666666663</v>
      </c>
      <c r="E305" s="40">
        <v>845.58333333333326</v>
      </c>
      <c r="F305" s="40">
        <v>837.86666666666667</v>
      </c>
      <c r="G305" s="40">
        <v>829.5333333333333</v>
      </c>
      <c r="H305" s="40">
        <v>861.63333333333321</v>
      </c>
      <c r="I305" s="40">
        <v>869.96666666666647</v>
      </c>
      <c r="J305" s="40">
        <v>877.68333333333317</v>
      </c>
      <c r="K305" s="31">
        <v>862.25</v>
      </c>
      <c r="L305" s="31">
        <v>846.2</v>
      </c>
      <c r="M305" s="31">
        <v>39.652850000000001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156.85</v>
      </c>
      <c r="D306" s="40">
        <v>157.28333333333333</v>
      </c>
      <c r="E306" s="40">
        <v>155.11666666666667</v>
      </c>
      <c r="F306" s="40">
        <v>153.38333333333335</v>
      </c>
      <c r="G306" s="40">
        <v>151.2166666666667</v>
      </c>
      <c r="H306" s="40">
        <v>159.01666666666665</v>
      </c>
      <c r="I306" s="40">
        <v>161.18333333333334</v>
      </c>
      <c r="J306" s="40">
        <v>162.91666666666663</v>
      </c>
      <c r="K306" s="31">
        <v>159.44999999999999</v>
      </c>
      <c r="L306" s="31">
        <v>155.55000000000001</v>
      </c>
      <c r="M306" s="31">
        <v>40.289729999999999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19.899999999999999</v>
      </c>
      <c r="D307" s="40">
        <v>20.083333333333332</v>
      </c>
      <c r="E307" s="40">
        <v>19.566666666666663</v>
      </c>
      <c r="F307" s="40">
        <v>19.233333333333331</v>
      </c>
      <c r="G307" s="40">
        <v>18.716666666666661</v>
      </c>
      <c r="H307" s="40">
        <v>20.416666666666664</v>
      </c>
      <c r="I307" s="40">
        <v>20.933333333333337</v>
      </c>
      <c r="J307" s="40">
        <v>21.266666666666666</v>
      </c>
      <c r="K307" s="31">
        <v>20.6</v>
      </c>
      <c r="L307" s="31">
        <v>19.75</v>
      </c>
      <c r="M307" s="31">
        <v>45.546439999999997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239.25</v>
      </c>
      <c r="D308" s="40">
        <v>239.85</v>
      </c>
      <c r="E308" s="40">
        <v>236.75</v>
      </c>
      <c r="F308" s="40">
        <v>234.25</v>
      </c>
      <c r="G308" s="40">
        <v>231.15</v>
      </c>
      <c r="H308" s="40">
        <v>242.35</v>
      </c>
      <c r="I308" s="40">
        <v>245.44999999999996</v>
      </c>
      <c r="J308" s="40">
        <v>247.95</v>
      </c>
      <c r="K308" s="31">
        <v>242.95</v>
      </c>
      <c r="L308" s="31">
        <v>237.35</v>
      </c>
      <c r="M308" s="31">
        <v>1.08873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674.9</v>
      </c>
      <c r="D309" s="40">
        <v>675.08333333333337</v>
      </c>
      <c r="E309" s="40">
        <v>655.16666666666674</v>
      </c>
      <c r="F309" s="40">
        <v>635.43333333333339</v>
      </c>
      <c r="G309" s="40">
        <v>615.51666666666677</v>
      </c>
      <c r="H309" s="40">
        <v>694.81666666666672</v>
      </c>
      <c r="I309" s="40">
        <v>714.73333333333346</v>
      </c>
      <c r="J309" s="40">
        <v>734.4666666666667</v>
      </c>
      <c r="K309" s="31">
        <v>695</v>
      </c>
      <c r="L309" s="31">
        <v>655.35</v>
      </c>
      <c r="M309" s="31">
        <v>3.20688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170.3</v>
      </c>
      <c r="D310" s="40">
        <v>170.21666666666667</v>
      </c>
      <c r="E310" s="40">
        <v>168.08333333333334</v>
      </c>
      <c r="F310" s="40">
        <v>165.86666666666667</v>
      </c>
      <c r="G310" s="40">
        <v>163.73333333333335</v>
      </c>
      <c r="H310" s="40">
        <v>172.43333333333334</v>
      </c>
      <c r="I310" s="40">
        <v>174.56666666666666</v>
      </c>
      <c r="J310" s="40">
        <v>176.78333333333333</v>
      </c>
      <c r="K310" s="31">
        <v>172.35</v>
      </c>
      <c r="L310" s="31">
        <v>168</v>
      </c>
      <c r="M310" s="31">
        <v>20.807410000000001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509.5</v>
      </c>
      <c r="D311" s="40">
        <v>510.9666666666667</v>
      </c>
      <c r="E311" s="40">
        <v>506.93333333333339</v>
      </c>
      <c r="F311" s="40">
        <v>504.36666666666667</v>
      </c>
      <c r="G311" s="40">
        <v>500.33333333333337</v>
      </c>
      <c r="H311" s="40">
        <v>513.53333333333342</v>
      </c>
      <c r="I311" s="40">
        <v>517.56666666666672</v>
      </c>
      <c r="J311" s="40">
        <v>520.13333333333344</v>
      </c>
      <c r="K311" s="31">
        <v>515</v>
      </c>
      <c r="L311" s="31">
        <v>508.4</v>
      </c>
      <c r="M311" s="31">
        <v>5.6034300000000004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7450.8</v>
      </c>
      <c r="D312" s="40">
        <v>7492.5999999999995</v>
      </c>
      <c r="E312" s="40">
        <v>7364.1999999999989</v>
      </c>
      <c r="F312" s="40">
        <v>7277.5999999999995</v>
      </c>
      <c r="G312" s="40">
        <v>7149.1999999999989</v>
      </c>
      <c r="H312" s="40">
        <v>7579.1999999999989</v>
      </c>
      <c r="I312" s="40">
        <v>7707.5999999999985</v>
      </c>
      <c r="J312" s="40">
        <v>7794.1999999999989</v>
      </c>
      <c r="K312" s="31">
        <v>7621</v>
      </c>
      <c r="L312" s="31">
        <v>7406</v>
      </c>
      <c r="M312" s="31">
        <v>5.9558200000000001</v>
      </c>
      <c r="N312" s="1"/>
      <c r="O312" s="1"/>
    </row>
    <row r="313" spans="1:15" ht="12.75" customHeight="1">
      <c r="A313" s="31">
        <v>303</v>
      </c>
      <c r="B313" s="31" t="s">
        <v>856</v>
      </c>
      <c r="C313" s="31">
        <v>2705.9</v>
      </c>
      <c r="D313" s="40">
        <v>2737.6333333333332</v>
      </c>
      <c r="E313" s="40">
        <v>2650.2666666666664</v>
      </c>
      <c r="F313" s="40">
        <v>2594.6333333333332</v>
      </c>
      <c r="G313" s="40">
        <v>2507.2666666666664</v>
      </c>
      <c r="H313" s="40">
        <v>2793.2666666666664</v>
      </c>
      <c r="I313" s="40">
        <v>2880.6333333333332</v>
      </c>
      <c r="J313" s="40">
        <v>2936.2666666666664</v>
      </c>
      <c r="K313" s="31">
        <v>2825</v>
      </c>
      <c r="L313" s="31">
        <v>2682</v>
      </c>
      <c r="M313" s="31">
        <v>0.92306999999999995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392.7</v>
      </c>
      <c r="D314" s="40">
        <v>392.58333333333331</v>
      </c>
      <c r="E314" s="40">
        <v>388.21666666666664</v>
      </c>
      <c r="F314" s="40">
        <v>383.73333333333335</v>
      </c>
      <c r="G314" s="40">
        <v>379.36666666666667</v>
      </c>
      <c r="H314" s="40">
        <v>397.06666666666661</v>
      </c>
      <c r="I314" s="40">
        <v>401.43333333333328</v>
      </c>
      <c r="J314" s="40">
        <v>405.91666666666657</v>
      </c>
      <c r="K314" s="31">
        <v>396.95</v>
      </c>
      <c r="L314" s="31">
        <v>388.1</v>
      </c>
      <c r="M314" s="31">
        <v>16.34742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265.8</v>
      </c>
      <c r="D315" s="40">
        <v>266.71666666666664</v>
      </c>
      <c r="E315" s="40">
        <v>261.73333333333329</v>
      </c>
      <c r="F315" s="40">
        <v>257.66666666666663</v>
      </c>
      <c r="G315" s="40">
        <v>252.68333333333328</v>
      </c>
      <c r="H315" s="40">
        <v>270.7833333333333</v>
      </c>
      <c r="I315" s="40">
        <v>275.76666666666665</v>
      </c>
      <c r="J315" s="40">
        <v>279.83333333333331</v>
      </c>
      <c r="K315" s="31">
        <v>271.7</v>
      </c>
      <c r="L315" s="31">
        <v>262.64999999999998</v>
      </c>
      <c r="M315" s="31">
        <v>2.29617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922.4</v>
      </c>
      <c r="D316" s="40">
        <v>924.35</v>
      </c>
      <c r="E316" s="40">
        <v>916.05000000000007</v>
      </c>
      <c r="F316" s="40">
        <v>909.7</v>
      </c>
      <c r="G316" s="40">
        <v>901.40000000000009</v>
      </c>
      <c r="H316" s="40">
        <v>930.7</v>
      </c>
      <c r="I316" s="40">
        <v>939</v>
      </c>
      <c r="J316" s="40">
        <v>945.35</v>
      </c>
      <c r="K316" s="31">
        <v>932.65</v>
      </c>
      <c r="L316" s="31">
        <v>918</v>
      </c>
      <c r="M316" s="31">
        <v>8.1379199999999994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1709.25</v>
      </c>
      <c r="D317" s="40">
        <v>1725.3333333333333</v>
      </c>
      <c r="E317" s="40">
        <v>1670.9666666666665</v>
      </c>
      <c r="F317" s="40">
        <v>1632.6833333333332</v>
      </c>
      <c r="G317" s="40">
        <v>1578.3166666666664</v>
      </c>
      <c r="H317" s="40">
        <v>1763.6166666666666</v>
      </c>
      <c r="I317" s="40">
        <v>1817.9833333333333</v>
      </c>
      <c r="J317" s="40">
        <v>1856.2666666666667</v>
      </c>
      <c r="K317" s="31">
        <v>1779.7</v>
      </c>
      <c r="L317" s="31">
        <v>1687.05</v>
      </c>
      <c r="M317" s="31">
        <v>6.86911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3335.75</v>
      </c>
      <c r="D318" s="40">
        <v>3332.2333333333336</v>
      </c>
      <c r="E318" s="40">
        <v>3249.5166666666673</v>
      </c>
      <c r="F318" s="40">
        <v>3163.2833333333338</v>
      </c>
      <c r="G318" s="40">
        <v>3080.5666666666675</v>
      </c>
      <c r="H318" s="40">
        <v>3418.4666666666672</v>
      </c>
      <c r="I318" s="40">
        <v>3501.1833333333334</v>
      </c>
      <c r="J318" s="40">
        <v>3587.416666666667</v>
      </c>
      <c r="K318" s="31">
        <v>3414.95</v>
      </c>
      <c r="L318" s="31">
        <v>3246</v>
      </c>
      <c r="M318" s="31">
        <v>2.2225600000000001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976.75</v>
      </c>
      <c r="D319" s="40">
        <v>980.01666666666677</v>
      </c>
      <c r="E319" s="40">
        <v>971.03333333333353</v>
      </c>
      <c r="F319" s="40">
        <v>965.31666666666672</v>
      </c>
      <c r="G319" s="40">
        <v>956.33333333333348</v>
      </c>
      <c r="H319" s="40">
        <v>985.73333333333358</v>
      </c>
      <c r="I319" s="40">
        <v>994.71666666666692</v>
      </c>
      <c r="J319" s="40">
        <v>1000.4333333333336</v>
      </c>
      <c r="K319" s="31">
        <v>989</v>
      </c>
      <c r="L319" s="31">
        <v>974.3</v>
      </c>
      <c r="M319" s="31">
        <v>1.29556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890.15</v>
      </c>
      <c r="D320" s="40">
        <v>894.23333333333323</v>
      </c>
      <c r="E320" s="40">
        <v>882.01666666666642</v>
      </c>
      <c r="F320" s="40">
        <v>873.88333333333321</v>
      </c>
      <c r="G320" s="40">
        <v>861.6666666666664</v>
      </c>
      <c r="H320" s="40">
        <v>902.36666666666645</v>
      </c>
      <c r="I320" s="40">
        <v>914.58333333333337</v>
      </c>
      <c r="J320" s="40">
        <v>922.71666666666647</v>
      </c>
      <c r="K320" s="31">
        <v>906.45</v>
      </c>
      <c r="L320" s="31">
        <v>886.1</v>
      </c>
      <c r="M320" s="31">
        <v>6.4484399999999997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207.55</v>
      </c>
      <c r="D321" s="40">
        <v>208.26666666666665</v>
      </c>
      <c r="E321" s="40">
        <v>205.7833333333333</v>
      </c>
      <c r="F321" s="40">
        <v>204.01666666666665</v>
      </c>
      <c r="G321" s="40">
        <v>201.5333333333333</v>
      </c>
      <c r="H321" s="40">
        <v>210.0333333333333</v>
      </c>
      <c r="I321" s="40">
        <v>212.51666666666665</v>
      </c>
      <c r="J321" s="40">
        <v>214.2833333333333</v>
      </c>
      <c r="K321" s="31">
        <v>210.75</v>
      </c>
      <c r="L321" s="31">
        <v>206.5</v>
      </c>
      <c r="M321" s="31">
        <v>2.1645500000000002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184.75</v>
      </c>
      <c r="D322" s="40">
        <v>185.18333333333331</v>
      </c>
      <c r="E322" s="40">
        <v>183.36666666666662</v>
      </c>
      <c r="F322" s="40">
        <v>181.98333333333332</v>
      </c>
      <c r="G322" s="40">
        <v>180.16666666666663</v>
      </c>
      <c r="H322" s="40">
        <v>186.56666666666661</v>
      </c>
      <c r="I322" s="40">
        <v>188.38333333333327</v>
      </c>
      <c r="J322" s="40">
        <v>189.76666666666659</v>
      </c>
      <c r="K322" s="31">
        <v>187</v>
      </c>
      <c r="L322" s="31">
        <v>183.8</v>
      </c>
      <c r="M322" s="31">
        <v>1.24742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167.5</v>
      </c>
      <c r="D323" s="40">
        <v>168.56666666666666</v>
      </c>
      <c r="E323" s="40">
        <v>164.98333333333332</v>
      </c>
      <c r="F323" s="40">
        <v>162.46666666666667</v>
      </c>
      <c r="G323" s="40">
        <v>158.88333333333333</v>
      </c>
      <c r="H323" s="40">
        <v>171.08333333333331</v>
      </c>
      <c r="I323" s="40">
        <v>174.66666666666669</v>
      </c>
      <c r="J323" s="40">
        <v>177.18333333333331</v>
      </c>
      <c r="K323" s="31">
        <v>172.15</v>
      </c>
      <c r="L323" s="31">
        <v>166.05</v>
      </c>
      <c r="M323" s="31">
        <v>3.28674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1038.6500000000001</v>
      </c>
      <c r="D324" s="40">
        <v>1031.4333333333334</v>
      </c>
      <c r="E324" s="40">
        <v>1012.8666666666668</v>
      </c>
      <c r="F324" s="40">
        <v>987.08333333333337</v>
      </c>
      <c r="G324" s="40">
        <v>968.51666666666677</v>
      </c>
      <c r="H324" s="40">
        <v>1057.2166666666667</v>
      </c>
      <c r="I324" s="40">
        <v>1075.7833333333333</v>
      </c>
      <c r="J324" s="40">
        <v>1101.5666666666668</v>
      </c>
      <c r="K324" s="31">
        <v>1050</v>
      </c>
      <c r="L324" s="31">
        <v>1005.65</v>
      </c>
      <c r="M324" s="31">
        <v>14.419930000000001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4591.05</v>
      </c>
      <c r="D325" s="40">
        <v>4598.0166666666664</v>
      </c>
      <c r="E325" s="40">
        <v>4551.0333333333328</v>
      </c>
      <c r="F325" s="40">
        <v>4511.0166666666664</v>
      </c>
      <c r="G325" s="40">
        <v>4464.0333333333328</v>
      </c>
      <c r="H325" s="40">
        <v>4638.0333333333328</v>
      </c>
      <c r="I325" s="40">
        <v>4685.0166666666664</v>
      </c>
      <c r="J325" s="40">
        <v>4725.0333333333328</v>
      </c>
      <c r="K325" s="31">
        <v>4645</v>
      </c>
      <c r="L325" s="31">
        <v>4558</v>
      </c>
      <c r="M325" s="31">
        <v>4.5865900000000002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43.95</v>
      </c>
      <c r="D326" s="40">
        <v>44.5</v>
      </c>
      <c r="E326" s="40">
        <v>43.1</v>
      </c>
      <c r="F326" s="40">
        <v>42.25</v>
      </c>
      <c r="G326" s="40">
        <v>40.85</v>
      </c>
      <c r="H326" s="40">
        <v>45.35</v>
      </c>
      <c r="I326" s="40">
        <v>46.750000000000007</v>
      </c>
      <c r="J326" s="40">
        <v>47.6</v>
      </c>
      <c r="K326" s="31">
        <v>45.9</v>
      </c>
      <c r="L326" s="31">
        <v>43.65</v>
      </c>
      <c r="M326" s="31">
        <v>28.312429999999999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173.2</v>
      </c>
      <c r="D327" s="40">
        <v>173.08333333333334</v>
      </c>
      <c r="E327" s="40">
        <v>172.26666666666668</v>
      </c>
      <c r="F327" s="40">
        <v>171.33333333333334</v>
      </c>
      <c r="G327" s="40">
        <v>170.51666666666668</v>
      </c>
      <c r="H327" s="40">
        <v>174.01666666666668</v>
      </c>
      <c r="I327" s="40">
        <v>174.83333333333334</v>
      </c>
      <c r="J327" s="40">
        <v>175.76666666666668</v>
      </c>
      <c r="K327" s="31">
        <v>173.9</v>
      </c>
      <c r="L327" s="31">
        <v>172.15</v>
      </c>
      <c r="M327" s="31">
        <v>1.95699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979.8</v>
      </c>
      <c r="D328" s="40">
        <v>981.91666666666663</v>
      </c>
      <c r="E328" s="40">
        <v>949.0333333333333</v>
      </c>
      <c r="F328" s="40">
        <v>918.26666666666665</v>
      </c>
      <c r="G328" s="40">
        <v>885.38333333333333</v>
      </c>
      <c r="H328" s="40">
        <v>1012.6833333333333</v>
      </c>
      <c r="I328" s="40">
        <v>1045.5666666666666</v>
      </c>
      <c r="J328" s="40">
        <v>1076.3333333333333</v>
      </c>
      <c r="K328" s="31">
        <v>1014.8</v>
      </c>
      <c r="L328" s="31">
        <v>951.15</v>
      </c>
      <c r="M328" s="31">
        <v>11.996589999999999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3210.2</v>
      </c>
      <c r="D329" s="40">
        <v>3217.75</v>
      </c>
      <c r="E329" s="40">
        <v>3173.5</v>
      </c>
      <c r="F329" s="40">
        <v>3136.8</v>
      </c>
      <c r="G329" s="40">
        <v>3092.55</v>
      </c>
      <c r="H329" s="40">
        <v>3254.45</v>
      </c>
      <c r="I329" s="40">
        <v>3298.7</v>
      </c>
      <c r="J329" s="40">
        <v>3335.3999999999996</v>
      </c>
      <c r="K329" s="31">
        <v>3262</v>
      </c>
      <c r="L329" s="31">
        <v>3181.05</v>
      </c>
      <c r="M329" s="31">
        <v>3.9755500000000001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73306.45</v>
      </c>
      <c r="D330" s="40">
        <v>73568.366666666654</v>
      </c>
      <c r="E330" s="40">
        <v>72838.083333333314</v>
      </c>
      <c r="F330" s="40">
        <v>72369.71666666666</v>
      </c>
      <c r="G330" s="40">
        <v>71639.43333333332</v>
      </c>
      <c r="H330" s="40">
        <v>74036.733333333308</v>
      </c>
      <c r="I330" s="40">
        <v>74767.016666666663</v>
      </c>
      <c r="J330" s="40">
        <v>75235.383333333302</v>
      </c>
      <c r="K330" s="31">
        <v>74298.649999999994</v>
      </c>
      <c r="L330" s="31">
        <v>73100</v>
      </c>
      <c r="M330" s="31">
        <v>8.1809999999999994E-2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43.9</v>
      </c>
      <c r="D331" s="40">
        <v>44.233333333333327</v>
      </c>
      <c r="E331" s="40">
        <v>43.466666666666654</v>
      </c>
      <c r="F331" s="40">
        <v>43.033333333333324</v>
      </c>
      <c r="G331" s="40">
        <v>42.266666666666652</v>
      </c>
      <c r="H331" s="40">
        <v>44.666666666666657</v>
      </c>
      <c r="I331" s="40">
        <v>45.433333333333323</v>
      </c>
      <c r="J331" s="40">
        <v>45.86666666666666</v>
      </c>
      <c r="K331" s="31">
        <v>45</v>
      </c>
      <c r="L331" s="31">
        <v>43.8</v>
      </c>
      <c r="M331" s="31">
        <v>5.1569799999999999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1464.4</v>
      </c>
      <c r="D332" s="40">
        <v>1463.55</v>
      </c>
      <c r="E332" s="40">
        <v>1447.3</v>
      </c>
      <c r="F332" s="40">
        <v>1430.2</v>
      </c>
      <c r="G332" s="40">
        <v>1413.95</v>
      </c>
      <c r="H332" s="40">
        <v>1480.6499999999999</v>
      </c>
      <c r="I332" s="40">
        <v>1496.8999999999999</v>
      </c>
      <c r="J332" s="40">
        <v>1513.9999999999998</v>
      </c>
      <c r="K332" s="31">
        <v>1479.8</v>
      </c>
      <c r="L332" s="31">
        <v>1446.45</v>
      </c>
      <c r="M332" s="31">
        <v>5.47166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345.65</v>
      </c>
      <c r="D333" s="40">
        <v>349.61666666666662</v>
      </c>
      <c r="E333" s="40">
        <v>338.23333333333323</v>
      </c>
      <c r="F333" s="40">
        <v>330.81666666666661</v>
      </c>
      <c r="G333" s="40">
        <v>319.43333333333322</v>
      </c>
      <c r="H333" s="40">
        <v>357.03333333333325</v>
      </c>
      <c r="I333" s="40">
        <v>368.41666666666657</v>
      </c>
      <c r="J333" s="40">
        <v>375.83333333333326</v>
      </c>
      <c r="K333" s="31">
        <v>361</v>
      </c>
      <c r="L333" s="31">
        <v>342.2</v>
      </c>
      <c r="M333" s="31">
        <v>21.996420000000001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859.5</v>
      </c>
      <c r="D334" s="40">
        <v>864.1</v>
      </c>
      <c r="E334" s="40">
        <v>848.40000000000009</v>
      </c>
      <c r="F334" s="40">
        <v>837.30000000000007</v>
      </c>
      <c r="G334" s="40">
        <v>821.60000000000014</v>
      </c>
      <c r="H334" s="40">
        <v>875.2</v>
      </c>
      <c r="I334" s="40">
        <v>890.90000000000009</v>
      </c>
      <c r="J334" s="40">
        <v>902</v>
      </c>
      <c r="K334" s="31">
        <v>879.8</v>
      </c>
      <c r="L334" s="31">
        <v>853</v>
      </c>
      <c r="M334" s="31">
        <v>1.8321499999999999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100.8</v>
      </c>
      <c r="D335" s="40">
        <v>100.63333333333333</v>
      </c>
      <c r="E335" s="40">
        <v>99.466666666666654</v>
      </c>
      <c r="F335" s="40">
        <v>98.133333333333326</v>
      </c>
      <c r="G335" s="40">
        <v>96.966666666666654</v>
      </c>
      <c r="H335" s="40">
        <v>101.96666666666665</v>
      </c>
      <c r="I335" s="40">
        <v>103.13333333333334</v>
      </c>
      <c r="J335" s="40">
        <v>104.46666666666665</v>
      </c>
      <c r="K335" s="31">
        <v>101.8</v>
      </c>
      <c r="L335" s="31">
        <v>99.3</v>
      </c>
      <c r="M335" s="31">
        <v>187.73061000000001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5512.15</v>
      </c>
      <c r="D336" s="40">
        <v>5497.4000000000005</v>
      </c>
      <c r="E336" s="40">
        <v>5449.8000000000011</v>
      </c>
      <c r="F336" s="40">
        <v>5387.4500000000007</v>
      </c>
      <c r="G336" s="40">
        <v>5339.8500000000013</v>
      </c>
      <c r="H336" s="40">
        <v>5559.7500000000009</v>
      </c>
      <c r="I336" s="40">
        <v>5607.3500000000013</v>
      </c>
      <c r="J336" s="40">
        <v>5669.7000000000007</v>
      </c>
      <c r="K336" s="31">
        <v>5545</v>
      </c>
      <c r="L336" s="31">
        <v>5435.05</v>
      </c>
      <c r="M336" s="31">
        <v>3.0589400000000002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4010.85</v>
      </c>
      <c r="D337" s="40">
        <v>3987.3166666666671</v>
      </c>
      <c r="E337" s="40">
        <v>3934.6333333333341</v>
      </c>
      <c r="F337" s="40">
        <v>3858.416666666667</v>
      </c>
      <c r="G337" s="40">
        <v>3805.733333333334</v>
      </c>
      <c r="H337" s="40">
        <v>4063.5333333333342</v>
      </c>
      <c r="I337" s="40">
        <v>4116.2166666666672</v>
      </c>
      <c r="J337" s="40">
        <v>4192.4333333333343</v>
      </c>
      <c r="K337" s="31">
        <v>4040</v>
      </c>
      <c r="L337" s="31">
        <v>3911.1</v>
      </c>
      <c r="M337" s="31">
        <v>0.94223999999999997</v>
      </c>
      <c r="N337" s="1"/>
      <c r="O337" s="1"/>
    </row>
    <row r="338" spans="1:15" ht="12.75" customHeight="1">
      <c r="A338" s="31">
        <v>328</v>
      </c>
      <c r="B338" s="31" t="s">
        <v>857</v>
      </c>
      <c r="C338" s="31">
        <v>2356.9</v>
      </c>
      <c r="D338" s="40">
        <v>2380.6333333333332</v>
      </c>
      <c r="E338" s="40">
        <v>2326.2666666666664</v>
      </c>
      <c r="F338" s="40">
        <v>2295.6333333333332</v>
      </c>
      <c r="G338" s="40">
        <v>2241.2666666666664</v>
      </c>
      <c r="H338" s="40">
        <v>2411.2666666666664</v>
      </c>
      <c r="I338" s="40">
        <v>2465.6333333333332</v>
      </c>
      <c r="J338" s="40">
        <v>2496.2666666666664</v>
      </c>
      <c r="K338" s="31">
        <v>2435</v>
      </c>
      <c r="L338" s="31">
        <v>2350</v>
      </c>
      <c r="M338" s="31">
        <v>0.19836000000000001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44.05</v>
      </c>
      <c r="D339" s="40">
        <v>44.516666666666673</v>
      </c>
      <c r="E339" s="40">
        <v>43.333333333333343</v>
      </c>
      <c r="F339" s="40">
        <v>42.616666666666667</v>
      </c>
      <c r="G339" s="40">
        <v>41.433333333333337</v>
      </c>
      <c r="H339" s="40">
        <v>45.233333333333348</v>
      </c>
      <c r="I339" s="40">
        <v>46.416666666666671</v>
      </c>
      <c r="J339" s="40">
        <v>47.133333333333354</v>
      </c>
      <c r="K339" s="31">
        <v>45.7</v>
      </c>
      <c r="L339" s="31">
        <v>43.8</v>
      </c>
      <c r="M339" s="31">
        <v>27.947399999999998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72.400000000000006</v>
      </c>
      <c r="D340" s="40">
        <v>73.033333333333346</v>
      </c>
      <c r="E340" s="40">
        <v>71.416666666666686</v>
      </c>
      <c r="F340" s="40">
        <v>70.433333333333337</v>
      </c>
      <c r="G340" s="40">
        <v>68.816666666666677</v>
      </c>
      <c r="H340" s="40">
        <v>74.016666666666694</v>
      </c>
      <c r="I340" s="40">
        <v>75.63333333333334</v>
      </c>
      <c r="J340" s="40">
        <v>76.616666666666703</v>
      </c>
      <c r="K340" s="31">
        <v>74.650000000000006</v>
      </c>
      <c r="L340" s="31">
        <v>72.05</v>
      </c>
      <c r="M340" s="31">
        <v>21.33521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594.95000000000005</v>
      </c>
      <c r="D341" s="40">
        <v>596.15</v>
      </c>
      <c r="E341" s="40">
        <v>585.84999999999991</v>
      </c>
      <c r="F341" s="40">
        <v>576.74999999999989</v>
      </c>
      <c r="G341" s="40">
        <v>566.44999999999982</v>
      </c>
      <c r="H341" s="40">
        <v>605.25</v>
      </c>
      <c r="I341" s="40">
        <v>615.54999999999995</v>
      </c>
      <c r="J341" s="40">
        <v>624.65000000000009</v>
      </c>
      <c r="K341" s="31">
        <v>606.45000000000005</v>
      </c>
      <c r="L341" s="31">
        <v>587.04999999999995</v>
      </c>
      <c r="M341" s="31">
        <v>0.49679000000000001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19257.150000000001</v>
      </c>
      <c r="D342" s="40">
        <v>19232.633333333335</v>
      </c>
      <c r="E342" s="40">
        <v>19149.916666666672</v>
      </c>
      <c r="F342" s="40">
        <v>19042.683333333338</v>
      </c>
      <c r="G342" s="40">
        <v>18959.966666666674</v>
      </c>
      <c r="H342" s="40">
        <v>19339.866666666669</v>
      </c>
      <c r="I342" s="40">
        <v>19422.583333333336</v>
      </c>
      <c r="J342" s="40">
        <v>19529.816666666666</v>
      </c>
      <c r="K342" s="31">
        <v>19315.349999999999</v>
      </c>
      <c r="L342" s="31">
        <v>19125.400000000001</v>
      </c>
      <c r="M342" s="31">
        <v>0.40416999999999997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99.15</v>
      </c>
      <c r="D343" s="40">
        <v>100.31666666666668</v>
      </c>
      <c r="E343" s="40">
        <v>95.983333333333348</v>
      </c>
      <c r="F343" s="40">
        <v>92.816666666666677</v>
      </c>
      <c r="G343" s="40">
        <v>88.483333333333348</v>
      </c>
      <c r="H343" s="40">
        <v>103.48333333333335</v>
      </c>
      <c r="I343" s="40">
        <v>107.81666666666669</v>
      </c>
      <c r="J343" s="40">
        <v>110.98333333333335</v>
      </c>
      <c r="K343" s="31">
        <v>104.65</v>
      </c>
      <c r="L343" s="31">
        <v>97.15</v>
      </c>
      <c r="M343" s="31">
        <v>32.88552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53.55</v>
      </c>
      <c r="D344" s="40">
        <v>53.800000000000004</v>
      </c>
      <c r="E344" s="40">
        <v>52.350000000000009</v>
      </c>
      <c r="F344" s="40">
        <v>51.150000000000006</v>
      </c>
      <c r="G344" s="40">
        <v>49.70000000000001</v>
      </c>
      <c r="H344" s="40">
        <v>55.000000000000007</v>
      </c>
      <c r="I344" s="40">
        <v>56.45000000000001</v>
      </c>
      <c r="J344" s="40">
        <v>57.650000000000006</v>
      </c>
      <c r="K344" s="31">
        <v>55.25</v>
      </c>
      <c r="L344" s="31">
        <v>52.6</v>
      </c>
      <c r="M344" s="31">
        <v>15.255739999999999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595.54999999999995</v>
      </c>
      <c r="D345" s="40">
        <v>594.23333333333335</v>
      </c>
      <c r="E345" s="40">
        <v>582.51666666666665</v>
      </c>
      <c r="F345" s="40">
        <v>569.48333333333335</v>
      </c>
      <c r="G345" s="40">
        <v>557.76666666666665</v>
      </c>
      <c r="H345" s="40">
        <v>607.26666666666665</v>
      </c>
      <c r="I345" s="40">
        <v>618.98333333333335</v>
      </c>
      <c r="J345" s="40">
        <v>632.01666666666665</v>
      </c>
      <c r="K345" s="31">
        <v>605.95000000000005</v>
      </c>
      <c r="L345" s="31">
        <v>581.20000000000005</v>
      </c>
      <c r="M345" s="31">
        <v>1.19303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30.9</v>
      </c>
      <c r="D346" s="40">
        <v>31.066666666666666</v>
      </c>
      <c r="E346" s="40">
        <v>30.633333333333333</v>
      </c>
      <c r="F346" s="40">
        <v>30.366666666666667</v>
      </c>
      <c r="G346" s="40">
        <v>29.933333333333334</v>
      </c>
      <c r="H346" s="40">
        <v>31.333333333333332</v>
      </c>
      <c r="I346" s="40">
        <v>31.766666666666662</v>
      </c>
      <c r="J346" s="40">
        <v>32.033333333333331</v>
      </c>
      <c r="K346" s="31">
        <v>31.5</v>
      </c>
      <c r="L346" s="31">
        <v>30.8</v>
      </c>
      <c r="M346" s="31">
        <v>65.748930000000001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139.94999999999999</v>
      </c>
      <c r="D347" s="40">
        <v>141.15</v>
      </c>
      <c r="E347" s="40">
        <v>138.5</v>
      </c>
      <c r="F347" s="40">
        <v>137.04999999999998</v>
      </c>
      <c r="G347" s="40">
        <v>134.39999999999998</v>
      </c>
      <c r="H347" s="40">
        <v>142.60000000000002</v>
      </c>
      <c r="I347" s="40">
        <v>145.25000000000006</v>
      </c>
      <c r="J347" s="40">
        <v>146.70000000000005</v>
      </c>
      <c r="K347" s="31">
        <v>143.80000000000001</v>
      </c>
      <c r="L347" s="31">
        <v>139.69999999999999</v>
      </c>
      <c r="M347" s="31">
        <v>1.3617900000000001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2474</v>
      </c>
      <c r="D348" s="40">
        <v>2476.65</v>
      </c>
      <c r="E348" s="40">
        <v>2457.6000000000004</v>
      </c>
      <c r="F348" s="40">
        <v>2441.2000000000003</v>
      </c>
      <c r="G348" s="40">
        <v>2422.1500000000005</v>
      </c>
      <c r="H348" s="40">
        <v>2493.0500000000002</v>
      </c>
      <c r="I348" s="40">
        <v>2512.1000000000004</v>
      </c>
      <c r="J348" s="40">
        <v>2528.5</v>
      </c>
      <c r="K348" s="31">
        <v>2495.6999999999998</v>
      </c>
      <c r="L348" s="31">
        <v>2460.25</v>
      </c>
      <c r="M348" s="31">
        <v>2.2599999999999999E-2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61.1</v>
      </c>
      <c r="D349" s="40">
        <v>61.35</v>
      </c>
      <c r="E349" s="40">
        <v>60.400000000000006</v>
      </c>
      <c r="F349" s="40">
        <v>59.7</v>
      </c>
      <c r="G349" s="40">
        <v>58.750000000000007</v>
      </c>
      <c r="H349" s="40">
        <v>62.050000000000004</v>
      </c>
      <c r="I349" s="40">
        <v>63.000000000000007</v>
      </c>
      <c r="J349" s="40">
        <v>63.7</v>
      </c>
      <c r="K349" s="31">
        <v>62.3</v>
      </c>
      <c r="L349" s="31">
        <v>60.65</v>
      </c>
      <c r="M349" s="31">
        <v>9.2494999999999994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136.44999999999999</v>
      </c>
      <c r="D350" s="40">
        <v>136.9</v>
      </c>
      <c r="E350" s="40">
        <v>134.80000000000001</v>
      </c>
      <c r="F350" s="40">
        <v>133.15</v>
      </c>
      <c r="G350" s="40">
        <v>131.05000000000001</v>
      </c>
      <c r="H350" s="40">
        <v>138.55000000000001</v>
      </c>
      <c r="I350" s="40">
        <v>140.64999999999998</v>
      </c>
      <c r="J350" s="40">
        <v>142.30000000000001</v>
      </c>
      <c r="K350" s="31">
        <v>139</v>
      </c>
      <c r="L350" s="31">
        <v>135.25</v>
      </c>
      <c r="M350" s="31">
        <v>61.375970000000002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234.85</v>
      </c>
      <c r="D351" s="40">
        <v>235.18333333333331</v>
      </c>
      <c r="E351" s="40">
        <v>231.16666666666663</v>
      </c>
      <c r="F351" s="40">
        <v>227.48333333333332</v>
      </c>
      <c r="G351" s="40">
        <v>223.46666666666664</v>
      </c>
      <c r="H351" s="40">
        <v>238.86666666666662</v>
      </c>
      <c r="I351" s="40">
        <v>242.88333333333333</v>
      </c>
      <c r="J351" s="40">
        <v>246.56666666666661</v>
      </c>
      <c r="K351" s="31">
        <v>239.2</v>
      </c>
      <c r="L351" s="31">
        <v>231.5</v>
      </c>
      <c r="M351" s="31">
        <v>4.4559699999999998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127.4</v>
      </c>
      <c r="D352" s="40">
        <v>127.28333333333335</v>
      </c>
      <c r="E352" s="40">
        <v>126.3666666666667</v>
      </c>
      <c r="F352" s="40">
        <v>125.33333333333336</v>
      </c>
      <c r="G352" s="40">
        <v>124.41666666666671</v>
      </c>
      <c r="H352" s="40">
        <v>128.31666666666669</v>
      </c>
      <c r="I352" s="40">
        <v>129.23333333333335</v>
      </c>
      <c r="J352" s="40">
        <v>130.26666666666668</v>
      </c>
      <c r="K352" s="31">
        <v>128.19999999999999</v>
      </c>
      <c r="L352" s="31">
        <v>126.25</v>
      </c>
      <c r="M352" s="31">
        <v>107.58513000000001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864.7</v>
      </c>
      <c r="D353" s="40">
        <v>865.9</v>
      </c>
      <c r="E353" s="40">
        <v>851.05</v>
      </c>
      <c r="F353" s="40">
        <v>837.4</v>
      </c>
      <c r="G353" s="40">
        <v>822.55</v>
      </c>
      <c r="H353" s="40">
        <v>879.55</v>
      </c>
      <c r="I353" s="40">
        <v>894.40000000000009</v>
      </c>
      <c r="J353" s="40">
        <v>908.05</v>
      </c>
      <c r="K353" s="31">
        <v>880.75</v>
      </c>
      <c r="L353" s="31">
        <v>852.25</v>
      </c>
      <c r="M353" s="31">
        <v>5.3989000000000003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4188.8999999999996</v>
      </c>
      <c r="D354" s="40">
        <v>4196.3833333333332</v>
      </c>
      <c r="E354" s="40">
        <v>4164.7666666666664</v>
      </c>
      <c r="F354" s="40">
        <v>4140.6333333333332</v>
      </c>
      <c r="G354" s="40">
        <v>4109.0166666666664</v>
      </c>
      <c r="H354" s="40">
        <v>4220.5166666666664</v>
      </c>
      <c r="I354" s="40">
        <v>4252.1333333333332</v>
      </c>
      <c r="J354" s="40">
        <v>4276.2666666666664</v>
      </c>
      <c r="K354" s="31">
        <v>4228</v>
      </c>
      <c r="L354" s="31">
        <v>4172.25</v>
      </c>
      <c r="M354" s="31">
        <v>0.55513999999999997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196.05</v>
      </c>
      <c r="D355" s="40">
        <v>197.79999999999998</v>
      </c>
      <c r="E355" s="40">
        <v>193.24999999999997</v>
      </c>
      <c r="F355" s="40">
        <v>190.45</v>
      </c>
      <c r="G355" s="40">
        <v>185.89999999999998</v>
      </c>
      <c r="H355" s="40">
        <v>200.59999999999997</v>
      </c>
      <c r="I355" s="40">
        <v>205.14999999999998</v>
      </c>
      <c r="J355" s="40">
        <v>207.94999999999996</v>
      </c>
      <c r="K355" s="31">
        <v>202.35</v>
      </c>
      <c r="L355" s="31">
        <v>195</v>
      </c>
      <c r="M355" s="31">
        <v>9.5899300000000007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145.35</v>
      </c>
      <c r="D356" s="40">
        <v>145.38333333333335</v>
      </c>
      <c r="E356" s="40">
        <v>144.51666666666671</v>
      </c>
      <c r="F356" s="40">
        <v>143.68333333333337</v>
      </c>
      <c r="G356" s="40">
        <v>142.81666666666672</v>
      </c>
      <c r="H356" s="40">
        <v>146.2166666666667</v>
      </c>
      <c r="I356" s="40">
        <v>147.08333333333331</v>
      </c>
      <c r="J356" s="40">
        <v>147.91666666666669</v>
      </c>
      <c r="K356" s="31">
        <v>146.25</v>
      </c>
      <c r="L356" s="31">
        <v>144.55000000000001</v>
      </c>
      <c r="M356" s="31">
        <v>121.56708999999999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384.6</v>
      </c>
      <c r="D357" s="40">
        <v>382.66666666666669</v>
      </c>
      <c r="E357" s="40">
        <v>373.38333333333338</v>
      </c>
      <c r="F357" s="40">
        <v>362.16666666666669</v>
      </c>
      <c r="G357" s="40">
        <v>352.88333333333338</v>
      </c>
      <c r="H357" s="40">
        <v>393.88333333333338</v>
      </c>
      <c r="I357" s="40">
        <v>403.16666666666669</v>
      </c>
      <c r="J357" s="40">
        <v>414.38333333333338</v>
      </c>
      <c r="K357" s="31">
        <v>391.95</v>
      </c>
      <c r="L357" s="31">
        <v>371.45</v>
      </c>
      <c r="M357" s="31">
        <v>3.80538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40281.85</v>
      </c>
      <c r="D358" s="40">
        <v>40183.133333333339</v>
      </c>
      <c r="E358" s="40">
        <v>39941.266666666677</v>
      </c>
      <c r="F358" s="40">
        <v>39600.683333333342</v>
      </c>
      <c r="G358" s="40">
        <v>39358.81666666668</v>
      </c>
      <c r="H358" s="40">
        <v>40523.716666666674</v>
      </c>
      <c r="I358" s="40">
        <v>40765.583333333328</v>
      </c>
      <c r="J358" s="40">
        <v>41106.166666666672</v>
      </c>
      <c r="K358" s="31">
        <v>40425</v>
      </c>
      <c r="L358" s="31">
        <v>39842.550000000003</v>
      </c>
      <c r="M358" s="31">
        <v>0.30651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2572.85</v>
      </c>
      <c r="D359" s="40">
        <v>2579.2666666666664</v>
      </c>
      <c r="E359" s="40">
        <v>2544.583333333333</v>
      </c>
      <c r="F359" s="40">
        <v>2516.3166666666666</v>
      </c>
      <c r="G359" s="40">
        <v>2481.6333333333332</v>
      </c>
      <c r="H359" s="40">
        <v>2607.5333333333328</v>
      </c>
      <c r="I359" s="40">
        <v>2642.2166666666662</v>
      </c>
      <c r="J359" s="40">
        <v>2670.4833333333327</v>
      </c>
      <c r="K359" s="31">
        <v>2613.9499999999998</v>
      </c>
      <c r="L359" s="31">
        <v>2551</v>
      </c>
      <c r="M359" s="31">
        <v>6.3385899999999999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4503.7</v>
      </c>
      <c r="D360" s="40">
        <v>4487.9000000000005</v>
      </c>
      <c r="E360" s="40">
        <v>4415.8000000000011</v>
      </c>
      <c r="F360" s="40">
        <v>4327.9000000000005</v>
      </c>
      <c r="G360" s="40">
        <v>4255.8000000000011</v>
      </c>
      <c r="H360" s="40">
        <v>4575.8000000000011</v>
      </c>
      <c r="I360" s="40">
        <v>4647.9000000000015</v>
      </c>
      <c r="J360" s="40">
        <v>4735.8000000000011</v>
      </c>
      <c r="K360" s="31">
        <v>4560</v>
      </c>
      <c r="L360" s="31">
        <v>4400</v>
      </c>
      <c r="M360" s="31">
        <v>3.8302499999999999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222</v>
      </c>
      <c r="D361" s="40">
        <v>221.95000000000002</v>
      </c>
      <c r="E361" s="40">
        <v>221.10000000000002</v>
      </c>
      <c r="F361" s="40">
        <v>220.20000000000002</v>
      </c>
      <c r="G361" s="40">
        <v>219.35000000000002</v>
      </c>
      <c r="H361" s="40">
        <v>222.85000000000002</v>
      </c>
      <c r="I361" s="40">
        <v>223.7</v>
      </c>
      <c r="J361" s="40">
        <v>224.60000000000002</v>
      </c>
      <c r="K361" s="31">
        <v>222.8</v>
      </c>
      <c r="L361" s="31">
        <v>221.05</v>
      </c>
      <c r="M361" s="31">
        <v>8.7283500000000007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120.95</v>
      </c>
      <c r="D362" s="40">
        <v>121.41666666666667</v>
      </c>
      <c r="E362" s="40">
        <v>119.43333333333334</v>
      </c>
      <c r="F362" s="40">
        <v>117.91666666666667</v>
      </c>
      <c r="G362" s="40">
        <v>115.93333333333334</v>
      </c>
      <c r="H362" s="40">
        <v>122.93333333333334</v>
      </c>
      <c r="I362" s="40">
        <v>124.91666666666666</v>
      </c>
      <c r="J362" s="40">
        <v>126.43333333333334</v>
      </c>
      <c r="K362" s="31">
        <v>123.4</v>
      </c>
      <c r="L362" s="31">
        <v>119.9</v>
      </c>
      <c r="M362" s="31">
        <v>28.941189999999999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4962.6000000000004</v>
      </c>
      <c r="D363" s="40">
        <v>4978.166666666667</v>
      </c>
      <c r="E363" s="40">
        <v>4928.3833333333341</v>
      </c>
      <c r="F363" s="40">
        <v>4894.166666666667</v>
      </c>
      <c r="G363" s="40">
        <v>4844.3833333333341</v>
      </c>
      <c r="H363" s="40">
        <v>5012.3833333333341</v>
      </c>
      <c r="I363" s="40">
        <v>5062.166666666667</v>
      </c>
      <c r="J363" s="40">
        <v>5096.3833333333341</v>
      </c>
      <c r="K363" s="31">
        <v>5027.95</v>
      </c>
      <c r="L363" s="31">
        <v>4943.95</v>
      </c>
      <c r="M363" s="31">
        <v>0.35121000000000002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14829.25</v>
      </c>
      <c r="D364" s="40">
        <v>14870.166666666666</v>
      </c>
      <c r="E364" s="40">
        <v>14710.333333333332</v>
      </c>
      <c r="F364" s="40">
        <v>14591.416666666666</v>
      </c>
      <c r="G364" s="40">
        <v>14431.583333333332</v>
      </c>
      <c r="H364" s="40">
        <v>14989.083333333332</v>
      </c>
      <c r="I364" s="40">
        <v>15148.916666666664</v>
      </c>
      <c r="J364" s="40">
        <v>15267.833333333332</v>
      </c>
      <c r="K364" s="31">
        <v>15030</v>
      </c>
      <c r="L364" s="31">
        <v>14751.25</v>
      </c>
      <c r="M364" s="31">
        <v>4.8570000000000002E-2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5221.8999999999996</v>
      </c>
      <c r="D365" s="40">
        <v>5238.1500000000005</v>
      </c>
      <c r="E365" s="40">
        <v>5196.2500000000009</v>
      </c>
      <c r="F365" s="40">
        <v>5170.6000000000004</v>
      </c>
      <c r="G365" s="40">
        <v>5128.7000000000007</v>
      </c>
      <c r="H365" s="40">
        <v>5263.8000000000011</v>
      </c>
      <c r="I365" s="40">
        <v>5305.7000000000007</v>
      </c>
      <c r="J365" s="40">
        <v>5331.3500000000013</v>
      </c>
      <c r="K365" s="31">
        <v>5280.05</v>
      </c>
      <c r="L365" s="31">
        <v>5212.5</v>
      </c>
      <c r="M365" s="31">
        <v>1.7399999999999999E-2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222.6</v>
      </c>
      <c r="D366" s="40">
        <v>223.13333333333335</v>
      </c>
      <c r="E366" s="40">
        <v>220.51666666666671</v>
      </c>
      <c r="F366" s="40">
        <v>218.43333333333337</v>
      </c>
      <c r="G366" s="40">
        <v>215.81666666666672</v>
      </c>
      <c r="H366" s="40">
        <v>225.2166666666667</v>
      </c>
      <c r="I366" s="40">
        <v>227.83333333333331</v>
      </c>
      <c r="J366" s="40">
        <v>229.91666666666669</v>
      </c>
      <c r="K366" s="31">
        <v>225.75</v>
      </c>
      <c r="L366" s="31">
        <v>221.05</v>
      </c>
      <c r="M366" s="31">
        <v>5.5327599999999997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1012.65</v>
      </c>
      <c r="D367" s="40">
        <v>1025.1499999999999</v>
      </c>
      <c r="E367" s="40">
        <v>995.29999999999973</v>
      </c>
      <c r="F367" s="40">
        <v>977.94999999999982</v>
      </c>
      <c r="G367" s="40">
        <v>948.09999999999968</v>
      </c>
      <c r="H367" s="40">
        <v>1042.4999999999998</v>
      </c>
      <c r="I367" s="40">
        <v>1072.3499999999997</v>
      </c>
      <c r="J367" s="40">
        <v>1089.6999999999998</v>
      </c>
      <c r="K367" s="31">
        <v>1055</v>
      </c>
      <c r="L367" s="31">
        <v>1007.8</v>
      </c>
      <c r="M367" s="31">
        <v>1.2159500000000001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2418.25</v>
      </c>
      <c r="D368" s="40">
        <v>2415</v>
      </c>
      <c r="E368" s="40">
        <v>2406.35</v>
      </c>
      <c r="F368" s="40">
        <v>2394.4499999999998</v>
      </c>
      <c r="G368" s="40">
        <v>2385.7999999999997</v>
      </c>
      <c r="H368" s="40">
        <v>2426.9</v>
      </c>
      <c r="I368" s="40">
        <v>2435.5499999999997</v>
      </c>
      <c r="J368" s="40">
        <v>2447.4500000000003</v>
      </c>
      <c r="K368" s="31">
        <v>2423.65</v>
      </c>
      <c r="L368" s="31">
        <v>2403.1</v>
      </c>
      <c r="M368" s="31">
        <v>2.0395599999999998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3046</v>
      </c>
      <c r="D369" s="40">
        <v>3060.6666666666665</v>
      </c>
      <c r="E369" s="40">
        <v>3021.333333333333</v>
      </c>
      <c r="F369" s="40">
        <v>2996.6666666666665</v>
      </c>
      <c r="G369" s="40">
        <v>2957.333333333333</v>
      </c>
      <c r="H369" s="40">
        <v>3085.333333333333</v>
      </c>
      <c r="I369" s="40">
        <v>3124.6666666666661</v>
      </c>
      <c r="J369" s="40">
        <v>3149.333333333333</v>
      </c>
      <c r="K369" s="31">
        <v>3100</v>
      </c>
      <c r="L369" s="31">
        <v>3036</v>
      </c>
      <c r="M369" s="31">
        <v>1.95791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39.4</v>
      </c>
      <c r="D370" s="40">
        <v>39.566666666666663</v>
      </c>
      <c r="E370" s="40">
        <v>38.933333333333323</v>
      </c>
      <c r="F370" s="40">
        <v>38.466666666666661</v>
      </c>
      <c r="G370" s="40">
        <v>37.833333333333321</v>
      </c>
      <c r="H370" s="40">
        <v>40.033333333333324</v>
      </c>
      <c r="I370" s="40">
        <v>40.666666666666664</v>
      </c>
      <c r="J370" s="40">
        <v>41.133333333333326</v>
      </c>
      <c r="K370" s="31">
        <v>40.200000000000003</v>
      </c>
      <c r="L370" s="31">
        <v>39.1</v>
      </c>
      <c r="M370" s="31">
        <v>348.81495000000001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542.9</v>
      </c>
      <c r="D371" s="40">
        <v>539.18333333333339</v>
      </c>
      <c r="E371" s="40">
        <v>528.36666666666679</v>
      </c>
      <c r="F371" s="40">
        <v>513.83333333333337</v>
      </c>
      <c r="G371" s="40">
        <v>503.01666666666677</v>
      </c>
      <c r="H371" s="40">
        <v>553.71666666666681</v>
      </c>
      <c r="I371" s="40">
        <v>564.53333333333342</v>
      </c>
      <c r="J371" s="40">
        <v>579.06666666666683</v>
      </c>
      <c r="K371" s="31">
        <v>550</v>
      </c>
      <c r="L371" s="31">
        <v>524.65</v>
      </c>
      <c r="M371" s="31">
        <v>2.5788500000000001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288.10000000000002</v>
      </c>
      <c r="D372" s="40">
        <v>289.95</v>
      </c>
      <c r="E372" s="40">
        <v>283.14999999999998</v>
      </c>
      <c r="F372" s="40">
        <v>278.2</v>
      </c>
      <c r="G372" s="40">
        <v>271.39999999999998</v>
      </c>
      <c r="H372" s="40">
        <v>294.89999999999998</v>
      </c>
      <c r="I372" s="40">
        <v>301.70000000000005</v>
      </c>
      <c r="J372" s="40">
        <v>306.64999999999998</v>
      </c>
      <c r="K372" s="31">
        <v>296.75</v>
      </c>
      <c r="L372" s="31">
        <v>285</v>
      </c>
      <c r="M372" s="31">
        <v>2.5597400000000001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2423.75</v>
      </c>
      <c r="D373" s="40">
        <v>2432.3833333333332</v>
      </c>
      <c r="E373" s="40">
        <v>2371.3666666666663</v>
      </c>
      <c r="F373" s="40">
        <v>2318.9833333333331</v>
      </c>
      <c r="G373" s="40">
        <v>2257.9666666666662</v>
      </c>
      <c r="H373" s="40">
        <v>2484.7666666666664</v>
      </c>
      <c r="I373" s="40">
        <v>2545.7833333333328</v>
      </c>
      <c r="J373" s="40">
        <v>2598.1666666666665</v>
      </c>
      <c r="K373" s="31">
        <v>2493.4</v>
      </c>
      <c r="L373" s="31">
        <v>2380</v>
      </c>
      <c r="M373" s="31">
        <v>4.6219299999999999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915.65</v>
      </c>
      <c r="D374" s="40">
        <v>927.23333333333323</v>
      </c>
      <c r="E374" s="40">
        <v>899.41666666666652</v>
      </c>
      <c r="F374" s="40">
        <v>883.18333333333328</v>
      </c>
      <c r="G374" s="40">
        <v>855.36666666666656</v>
      </c>
      <c r="H374" s="40">
        <v>943.46666666666647</v>
      </c>
      <c r="I374" s="40">
        <v>971.2833333333333</v>
      </c>
      <c r="J374" s="40">
        <v>987.51666666666642</v>
      </c>
      <c r="K374" s="31">
        <v>955.05</v>
      </c>
      <c r="L374" s="31">
        <v>911</v>
      </c>
      <c r="M374" s="31">
        <v>0.84145999999999999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1974.55</v>
      </c>
      <c r="D375" s="40">
        <v>2001.1833333333334</v>
      </c>
      <c r="E375" s="40">
        <v>1943.3666666666668</v>
      </c>
      <c r="F375" s="40">
        <v>1912.1833333333334</v>
      </c>
      <c r="G375" s="40">
        <v>1854.3666666666668</v>
      </c>
      <c r="H375" s="40">
        <v>2032.3666666666668</v>
      </c>
      <c r="I375" s="40">
        <v>2090.1833333333334</v>
      </c>
      <c r="J375" s="40">
        <v>2121.3666666666668</v>
      </c>
      <c r="K375" s="31">
        <v>2059</v>
      </c>
      <c r="L375" s="31">
        <v>1970</v>
      </c>
      <c r="M375" s="31">
        <v>1.70343</v>
      </c>
      <c r="N375" s="1"/>
      <c r="O375" s="1"/>
    </row>
    <row r="376" spans="1:15" ht="12.75" customHeight="1">
      <c r="A376" s="31">
        <v>366</v>
      </c>
      <c r="B376" s="31" t="s">
        <v>858</v>
      </c>
      <c r="C376" s="31">
        <v>207.7</v>
      </c>
      <c r="D376" s="40">
        <v>209.56666666666669</v>
      </c>
      <c r="E376" s="40">
        <v>203.23333333333338</v>
      </c>
      <c r="F376" s="40">
        <v>198.76666666666668</v>
      </c>
      <c r="G376" s="40">
        <v>192.43333333333337</v>
      </c>
      <c r="H376" s="40">
        <v>214.03333333333339</v>
      </c>
      <c r="I376" s="40">
        <v>220.3666666666667</v>
      </c>
      <c r="J376" s="40">
        <v>224.8333333333334</v>
      </c>
      <c r="K376" s="31">
        <v>215.9</v>
      </c>
      <c r="L376" s="31">
        <v>205.1</v>
      </c>
      <c r="M376" s="31">
        <v>37.172710000000002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208.2</v>
      </c>
      <c r="D377" s="40">
        <v>208.76666666666665</v>
      </c>
      <c r="E377" s="40">
        <v>205.73333333333329</v>
      </c>
      <c r="F377" s="40">
        <v>203.26666666666665</v>
      </c>
      <c r="G377" s="40">
        <v>200.23333333333329</v>
      </c>
      <c r="H377" s="40">
        <v>211.23333333333329</v>
      </c>
      <c r="I377" s="40">
        <v>214.26666666666665</v>
      </c>
      <c r="J377" s="40">
        <v>216.73333333333329</v>
      </c>
      <c r="K377" s="31">
        <v>211.8</v>
      </c>
      <c r="L377" s="31">
        <v>206.3</v>
      </c>
      <c r="M377" s="31">
        <v>100.58053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2544.1</v>
      </c>
      <c r="D378" s="40">
        <v>2558.0666666666671</v>
      </c>
      <c r="E378" s="40">
        <v>2516.1333333333341</v>
      </c>
      <c r="F378" s="40">
        <v>2488.166666666667</v>
      </c>
      <c r="G378" s="40">
        <v>2446.233333333334</v>
      </c>
      <c r="H378" s="40">
        <v>2586.0333333333342</v>
      </c>
      <c r="I378" s="40">
        <v>2627.9666666666676</v>
      </c>
      <c r="J378" s="40">
        <v>2655.9333333333343</v>
      </c>
      <c r="K378" s="31">
        <v>2600</v>
      </c>
      <c r="L378" s="31">
        <v>2530.1</v>
      </c>
      <c r="M378" s="31">
        <v>0.13891000000000001</v>
      </c>
      <c r="N378" s="1"/>
      <c r="O378" s="1"/>
    </row>
    <row r="379" spans="1:15" ht="12.75" customHeight="1">
      <c r="A379" s="31">
        <v>369</v>
      </c>
      <c r="B379" s="31" t="s">
        <v>859</v>
      </c>
      <c r="C379" s="31">
        <v>317.10000000000002</v>
      </c>
      <c r="D379" s="40">
        <v>322.48333333333335</v>
      </c>
      <c r="E379" s="40">
        <v>310.61666666666667</v>
      </c>
      <c r="F379" s="40">
        <v>304.13333333333333</v>
      </c>
      <c r="G379" s="40">
        <v>292.26666666666665</v>
      </c>
      <c r="H379" s="40">
        <v>328.9666666666667</v>
      </c>
      <c r="I379" s="40">
        <v>340.83333333333337</v>
      </c>
      <c r="J379" s="40">
        <v>347.31666666666672</v>
      </c>
      <c r="K379" s="31">
        <v>334.35</v>
      </c>
      <c r="L379" s="31">
        <v>316</v>
      </c>
      <c r="M379" s="31">
        <v>2.4904299999999999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455.3</v>
      </c>
      <c r="D380" s="40">
        <v>457.40000000000003</v>
      </c>
      <c r="E380" s="40">
        <v>447.40000000000009</v>
      </c>
      <c r="F380" s="40">
        <v>439.50000000000006</v>
      </c>
      <c r="G380" s="40">
        <v>429.50000000000011</v>
      </c>
      <c r="H380" s="40">
        <v>465.30000000000007</v>
      </c>
      <c r="I380" s="40">
        <v>475.29999999999995</v>
      </c>
      <c r="J380" s="40">
        <v>483.20000000000005</v>
      </c>
      <c r="K380" s="31">
        <v>467.4</v>
      </c>
      <c r="L380" s="31">
        <v>449.5</v>
      </c>
      <c r="M380" s="31">
        <v>8.6017499999999991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721.7</v>
      </c>
      <c r="D381" s="40">
        <v>723.33333333333337</v>
      </c>
      <c r="E381" s="40">
        <v>713.66666666666674</v>
      </c>
      <c r="F381" s="40">
        <v>705.63333333333333</v>
      </c>
      <c r="G381" s="40">
        <v>695.9666666666667</v>
      </c>
      <c r="H381" s="40">
        <v>731.36666666666679</v>
      </c>
      <c r="I381" s="40">
        <v>741.03333333333353</v>
      </c>
      <c r="J381" s="40">
        <v>749.06666666666683</v>
      </c>
      <c r="K381" s="31">
        <v>733</v>
      </c>
      <c r="L381" s="31">
        <v>715.3</v>
      </c>
      <c r="M381" s="31">
        <v>1.1329499999999999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132.35</v>
      </c>
      <c r="D382" s="40">
        <v>131.26666666666665</v>
      </c>
      <c r="E382" s="40">
        <v>128.73333333333329</v>
      </c>
      <c r="F382" s="40">
        <v>125.11666666666665</v>
      </c>
      <c r="G382" s="40">
        <v>122.58333333333329</v>
      </c>
      <c r="H382" s="40">
        <v>134.8833333333333</v>
      </c>
      <c r="I382" s="40">
        <v>137.41666666666666</v>
      </c>
      <c r="J382" s="40">
        <v>141.0333333333333</v>
      </c>
      <c r="K382" s="31">
        <v>133.80000000000001</v>
      </c>
      <c r="L382" s="31">
        <v>127.65</v>
      </c>
      <c r="M382" s="31">
        <v>8.8939699999999995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1357.9</v>
      </c>
      <c r="D383" s="40">
        <v>1375.1833333333334</v>
      </c>
      <c r="E383" s="40">
        <v>1333.9166666666667</v>
      </c>
      <c r="F383" s="40">
        <v>1309.9333333333334</v>
      </c>
      <c r="G383" s="40">
        <v>1268.6666666666667</v>
      </c>
      <c r="H383" s="40">
        <v>1399.1666666666667</v>
      </c>
      <c r="I383" s="40">
        <v>1440.4333333333332</v>
      </c>
      <c r="J383" s="40">
        <v>1464.4166666666667</v>
      </c>
      <c r="K383" s="31">
        <v>1416.45</v>
      </c>
      <c r="L383" s="31">
        <v>1351.2</v>
      </c>
      <c r="M383" s="31">
        <v>8.4743700000000004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837.65</v>
      </c>
      <c r="D384" s="40">
        <v>836.81666666666661</v>
      </c>
      <c r="E384" s="40">
        <v>818.83333333333326</v>
      </c>
      <c r="F384" s="40">
        <v>800.01666666666665</v>
      </c>
      <c r="G384" s="40">
        <v>782.0333333333333</v>
      </c>
      <c r="H384" s="40">
        <v>855.63333333333321</v>
      </c>
      <c r="I384" s="40">
        <v>873.61666666666656</v>
      </c>
      <c r="J384" s="40">
        <v>892.43333333333317</v>
      </c>
      <c r="K384" s="31">
        <v>854.8</v>
      </c>
      <c r="L384" s="31">
        <v>818</v>
      </c>
      <c r="M384" s="31">
        <v>1.1673199999999999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1100.8499999999999</v>
      </c>
      <c r="D385" s="40">
        <v>1097.6166666666666</v>
      </c>
      <c r="E385" s="40">
        <v>1086.2333333333331</v>
      </c>
      <c r="F385" s="40">
        <v>1071.6166666666666</v>
      </c>
      <c r="G385" s="40">
        <v>1060.2333333333331</v>
      </c>
      <c r="H385" s="40">
        <v>1112.2333333333331</v>
      </c>
      <c r="I385" s="40">
        <v>1123.6166666666668</v>
      </c>
      <c r="J385" s="40">
        <v>1138.2333333333331</v>
      </c>
      <c r="K385" s="31">
        <v>1109</v>
      </c>
      <c r="L385" s="31">
        <v>1083</v>
      </c>
      <c r="M385" s="31">
        <v>1.98403</v>
      </c>
      <c r="N385" s="1"/>
      <c r="O385" s="1"/>
    </row>
    <row r="386" spans="1:15" ht="12.75" customHeight="1">
      <c r="A386" s="31">
        <v>376</v>
      </c>
      <c r="B386" s="31" t="s">
        <v>860</v>
      </c>
      <c r="C386" s="31">
        <v>118</v>
      </c>
      <c r="D386" s="40">
        <v>118.64999999999999</v>
      </c>
      <c r="E386" s="40">
        <v>116.84999999999998</v>
      </c>
      <c r="F386" s="40">
        <v>115.69999999999999</v>
      </c>
      <c r="G386" s="40">
        <v>113.89999999999998</v>
      </c>
      <c r="H386" s="40">
        <v>119.79999999999998</v>
      </c>
      <c r="I386" s="40">
        <v>121.6</v>
      </c>
      <c r="J386" s="40">
        <v>122.74999999999999</v>
      </c>
      <c r="K386" s="31">
        <v>120.45</v>
      </c>
      <c r="L386" s="31">
        <v>117.5</v>
      </c>
      <c r="M386" s="31">
        <v>4.2361800000000001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217.4</v>
      </c>
      <c r="D387" s="40">
        <v>216.45000000000002</v>
      </c>
      <c r="E387" s="40">
        <v>214.45000000000005</v>
      </c>
      <c r="F387" s="40">
        <v>211.50000000000003</v>
      </c>
      <c r="G387" s="40">
        <v>209.50000000000006</v>
      </c>
      <c r="H387" s="40">
        <v>219.40000000000003</v>
      </c>
      <c r="I387" s="40">
        <v>221.39999999999998</v>
      </c>
      <c r="J387" s="40">
        <v>224.35000000000002</v>
      </c>
      <c r="K387" s="31">
        <v>218.45</v>
      </c>
      <c r="L387" s="31">
        <v>213.5</v>
      </c>
      <c r="M387" s="31">
        <v>9.2483599999999999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758.35</v>
      </c>
      <c r="D388" s="40">
        <v>762.28333333333342</v>
      </c>
      <c r="E388" s="40">
        <v>748.11666666666679</v>
      </c>
      <c r="F388" s="40">
        <v>737.88333333333333</v>
      </c>
      <c r="G388" s="40">
        <v>723.7166666666667</v>
      </c>
      <c r="H388" s="40">
        <v>772.51666666666688</v>
      </c>
      <c r="I388" s="40">
        <v>786.68333333333362</v>
      </c>
      <c r="J388" s="40">
        <v>796.91666666666697</v>
      </c>
      <c r="K388" s="31">
        <v>776.45</v>
      </c>
      <c r="L388" s="31">
        <v>752.05</v>
      </c>
      <c r="M388" s="31">
        <v>3.0737399999999999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261.75</v>
      </c>
      <c r="D389" s="40">
        <v>263.56666666666666</v>
      </c>
      <c r="E389" s="40">
        <v>258.18333333333334</v>
      </c>
      <c r="F389" s="40">
        <v>254.61666666666667</v>
      </c>
      <c r="G389" s="40">
        <v>249.23333333333335</v>
      </c>
      <c r="H389" s="40">
        <v>267.13333333333333</v>
      </c>
      <c r="I389" s="40">
        <v>272.51666666666665</v>
      </c>
      <c r="J389" s="40">
        <v>276.08333333333331</v>
      </c>
      <c r="K389" s="31">
        <v>268.95</v>
      </c>
      <c r="L389" s="31">
        <v>260</v>
      </c>
      <c r="M389" s="31">
        <v>1.12704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989.65</v>
      </c>
      <c r="D390" s="40">
        <v>992.15</v>
      </c>
      <c r="E390" s="40">
        <v>980.3</v>
      </c>
      <c r="F390" s="40">
        <v>970.94999999999993</v>
      </c>
      <c r="G390" s="40">
        <v>959.09999999999991</v>
      </c>
      <c r="H390" s="40">
        <v>1001.5</v>
      </c>
      <c r="I390" s="40">
        <v>1013.3500000000001</v>
      </c>
      <c r="J390" s="40">
        <v>1022.7</v>
      </c>
      <c r="K390" s="31">
        <v>1004</v>
      </c>
      <c r="L390" s="31">
        <v>982.8</v>
      </c>
      <c r="M390" s="31">
        <v>3.5114100000000001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1898.25</v>
      </c>
      <c r="D391" s="40">
        <v>1908.9166666666667</v>
      </c>
      <c r="E391" s="40">
        <v>1880.3833333333334</v>
      </c>
      <c r="F391" s="40">
        <v>1862.5166666666667</v>
      </c>
      <c r="G391" s="40">
        <v>1833.9833333333333</v>
      </c>
      <c r="H391" s="40">
        <v>1926.7833333333335</v>
      </c>
      <c r="I391" s="40">
        <v>1955.3166666666668</v>
      </c>
      <c r="J391" s="40">
        <v>1973.1833333333336</v>
      </c>
      <c r="K391" s="31">
        <v>1937.45</v>
      </c>
      <c r="L391" s="31">
        <v>1891.05</v>
      </c>
      <c r="M391" s="31">
        <v>4.1549999999999997E-2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187.2</v>
      </c>
      <c r="D392" s="40">
        <v>188.75</v>
      </c>
      <c r="E392" s="40">
        <v>184.3</v>
      </c>
      <c r="F392" s="40">
        <v>181.4</v>
      </c>
      <c r="G392" s="40">
        <v>176.95000000000002</v>
      </c>
      <c r="H392" s="40">
        <v>191.65</v>
      </c>
      <c r="I392" s="40">
        <v>196.1</v>
      </c>
      <c r="J392" s="40">
        <v>199</v>
      </c>
      <c r="K392" s="31">
        <v>193.2</v>
      </c>
      <c r="L392" s="31">
        <v>185.85</v>
      </c>
      <c r="M392" s="31">
        <v>59.9863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79.8</v>
      </c>
      <c r="D393" s="40">
        <v>79.149999999999991</v>
      </c>
      <c r="E393" s="40">
        <v>76.699999999999989</v>
      </c>
      <c r="F393" s="40">
        <v>73.599999999999994</v>
      </c>
      <c r="G393" s="40">
        <v>71.149999999999991</v>
      </c>
      <c r="H393" s="40">
        <v>82.249999999999986</v>
      </c>
      <c r="I393" s="40">
        <v>84.7</v>
      </c>
      <c r="J393" s="40">
        <v>87.799999999999983</v>
      </c>
      <c r="K393" s="31">
        <v>81.599999999999994</v>
      </c>
      <c r="L393" s="31">
        <v>76.05</v>
      </c>
      <c r="M393" s="31">
        <v>111.44913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133.80000000000001</v>
      </c>
      <c r="D394" s="40">
        <v>134.20000000000002</v>
      </c>
      <c r="E394" s="40">
        <v>132.45000000000005</v>
      </c>
      <c r="F394" s="40">
        <v>131.10000000000002</v>
      </c>
      <c r="G394" s="40">
        <v>129.35000000000005</v>
      </c>
      <c r="H394" s="40">
        <v>135.55000000000004</v>
      </c>
      <c r="I394" s="40">
        <v>137.29999999999998</v>
      </c>
      <c r="J394" s="40">
        <v>138.65000000000003</v>
      </c>
      <c r="K394" s="31">
        <v>135.94999999999999</v>
      </c>
      <c r="L394" s="31">
        <v>132.85</v>
      </c>
      <c r="M394" s="31">
        <v>69.943349999999995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148.30000000000001</v>
      </c>
      <c r="D395" s="40">
        <v>149.54999999999998</v>
      </c>
      <c r="E395" s="40">
        <v>145.34999999999997</v>
      </c>
      <c r="F395" s="40">
        <v>142.39999999999998</v>
      </c>
      <c r="G395" s="40">
        <v>138.19999999999996</v>
      </c>
      <c r="H395" s="40">
        <v>152.49999999999997</v>
      </c>
      <c r="I395" s="40">
        <v>156.69999999999996</v>
      </c>
      <c r="J395" s="40">
        <v>159.64999999999998</v>
      </c>
      <c r="K395" s="31">
        <v>153.75</v>
      </c>
      <c r="L395" s="31">
        <v>146.6</v>
      </c>
      <c r="M395" s="31">
        <v>40.086410000000001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1279.1500000000001</v>
      </c>
      <c r="D396" s="40">
        <v>1284.7166666666667</v>
      </c>
      <c r="E396" s="40">
        <v>1269.4333333333334</v>
      </c>
      <c r="F396" s="40">
        <v>1259.7166666666667</v>
      </c>
      <c r="G396" s="40">
        <v>1244.4333333333334</v>
      </c>
      <c r="H396" s="40">
        <v>1294.4333333333334</v>
      </c>
      <c r="I396" s="40">
        <v>1309.7166666666667</v>
      </c>
      <c r="J396" s="40">
        <v>1319.4333333333334</v>
      </c>
      <c r="K396" s="31">
        <v>1300</v>
      </c>
      <c r="L396" s="31">
        <v>1275</v>
      </c>
      <c r="M396" s="31">
        <v>0.75616000000000005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2403.9</v>
      </c>
      <c r="D397" s="40">
        <v>2396.0166666666664</v>
      </c>
      <c r="E397" s="40">
        <v>2376.5333333333328</v>
      </c>
      <c r="F397" s="40">
        <v>2349.1666666666665</v>
      </c>
      <c r="G397" s="40">
        <v>2329.6833333333329</v>
      </c>
      <c r="H397" s="40">
        <v>2423.3833333333328</v>
      </c>
      <c r="I397" s="40">
        <v>2442.8666666666663</v>
      </c>
      <c r="J397" s="40">
        <v>2470.2333333333327</v>
      </c>
      <c r="K397" s="31">
        <v>2415.5</v>
      </c>
      <c r="L397" s="31">
        <v>2368.65</v>
      </c>
      <c r="M397" s="31">
        <v>45.048290000000001</v>
      </c>
      <c r="N397" s="1"/>
      <c r="O397" s="1"/>
    </row>
    <row r="398" spans="1:15" ht="12.75" customHeight="1">
      <c r="A398" s="31">
        <v>388</v>
      </c>
      <c r="B398" s="31" t="s">
        <v>861</v>
      </c>
      <c r="C398" s="31">
        <v>369.85</v>
      </c>
      <c r="D398" s="40">
        <v>374.2833333333333</v>
      </c>
      <c r="E398" s="40">
        <v>363.56666666666661</v>
      </c>
      <c r="F398" s="40">
        <v>357.2833333333333</v>
      </c>
      <c r="G398" s="40">
        <v>346.56666666666661</v>
      </c>
      <c r="H398" s="40">
        <v>380.56666666666661</v>
      </c>
      <c r="I398" s="40">
        <v>391.2833333333333</v>
      </c>
      <c r="J398" s="40">
        <v>397.56666666666661</v>
      </c>
      <c r="K398" s="31">
        <v>385</v>
      </c>
      <c r="L398" s="31">
        <v>368</v>
      </c>
      <c r="M398" s="31">
        <v>6.7687799999999996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267.2</v>
      </c>
      <c r="D399" s="40">
        <v>267.38333333333327</v>
      </c>
      <c r="E399" s="40">
        <v>264.86666666666656</v>
      </c>
      <c r="F399" s="40">
        <v>262.5333333333333</v>
      </c>
      <c r="G399" s="40">
        <v>260.01666666666659</v>
      </c>
      <c r="H399" s="40">
        <v>269.71666666666653</v>
      </c>
      <c r="I399" s="40">
        <v>272.23333333333329</v>
      </c>
      <c r="J399" s="40">
        <v>274.56666666666649</v>
      </c>
      <c r="K399" s="31">
        <v>269.89999999999998</v>
      </c>
      <c r="L399" s="31">
        <v>265.05</v>
      </c>
      <c r="M399" s="31">
        <v>1.2418100000000001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1331.5</v>
      </c>
      <c r="D400" s="40">
        <v>1332.6000000000001</v>
      </c>
      <c r="E400" s="40">
        <v>1310.9000000000003</v>
      </c>
      <c r="F400" s="40">
        <v>1290.3000000000002</v>
      </c>
      <c r="G400" s="40">
        <v>1268.6000000000004</v>
      </c>
      <c r="H400" s="40">
        <v>1353.2000000000003</v>
      </c>
      <c r="I400" s="40">
        <v>1374.9</v>
      </c>
      <c r="J400" s="40">
        <v>1395.5000000000002</v>
      </c>
      <c r="K400" s="31">
        <v>1354.3</v>
      </c>
      <c r="L400" s="31">
        <v>1312</v>
      </c>
      <c r="M400" s="31">
        <v>0.46944000000000002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1816.2</v>
      </c>
      <c r="D401" s="40">
        <v>1822.7333333333333</v>
      </c>
      <c r="E401" s="40">
        <v>1805.4666666666667</v>
      </c>
      <c r="F401" s="40">
        <v>1794.7333333333333</v>
      </c>
      <c r="G401" s="40">
        <v>1777.4666666666667</v>
      </c>
      <c r="H401" s="40">
        <v>1833.4666666666667</v>
      </c>
      <c r="I401" s="40">
        <v>1850.7333333333336</v>
      </c>
      <c r="J401" s="40">
        <v>1861.4666666666667</v>
      </c>
      <c r="K401" s="31">
        <v>1840</v>
      </c>
      <c r="L401" s="31">
        <v>1812</v>
      </c>
      <c r="M401" s="31">
        <v>0.52105000000000001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34.65</v>
      </c>
      <c r="D402" s="40">
        <v>35.050000000000004</v>
      </c>
      <c r="E402" s="40">
        <v>34.100000000000009</v>
      </c>
      <c r="F402" s="40">
        <v>33.550000000000004</v>
      </c>
      <c r="G402" s="40">
        <v>32.600000000000009</v>
      </c>
      <c r="H402" s="40">
        <v>35.600000000000009</v>
      </c>
      <c r="I402" s="40">
        <v>36.550000000000011</v>
      </c>
      <c r="J402" s="40">
        <v>37.100000000000009</v>
      </c>
      <c r="K402" s="31">
        <v>36</v>
      </c>
      <c r="L402" s="31">
        <v>34.5</v>
      </c>
      <c r="M402" s="31">
        <v>24.61478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113.5</v>
      </c>
      <c r="D403" s="40">
        <v>113.71666666666665</v>
      </c>
      <c r="E403" s="40">
        <v>111.88333333333331</v>
      </c>
      <c r="F403" s="40">
        <v>110.26666666666665</v>
      </c>
      <c r="G403" s="40">
        <v>108.43333333333331</v>
      </c>
      <c r="H403" s="40">
        <v>115.33333333333331</v>
      </c>
      <c r="I403" s="40">
        <v>117.16666666666666</v>
      </c>
      <c r="J403" s="40">
        <v>118.78333333333332</v>
      </c>
      <c r="K403" s="31">
        <v>115.55</v>
      </c>
      <c r="L403" s="31">
        <v>112.1</v>
      </c>
      <c r="M403" s="31">
        <v>268.60433999999998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7571.3</v>
      </c>
      <c r="D404" s="40">
        <v>7591.166666666667</v>
      </c>
      <c r="E404" s="40">
        <v>7507.3333333333339</v>
      </c>
      <c r="F404" s="40">
        <v>7443.3666666666668</v>
      </c>
      <c r="G404" s="40">
        <v>7359.5333333333338</v>
      </c>
      <c r="H404" s="40">
        <v>7655.1333333333341</v>
      </c>
      <c r="I404" s="40">
        <v>7738.9666666666681</v>
      </c>
      <c r="J404" s="40">
        <v>7802.9333333333343</v>
      </c>
      <c r="K404" s="31">
        <v>7675</v>
      </c>
      <c r="L404" s="31">
        <v>7527.2</v>
      </c>
      <c r="M404" s="31">
        <v>0.184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916.65</v>
      </c>
      <c r="D405" s="40">
        <v>910.78333333333342</v>
      </c>
      <c r="E405" s="40">
        <v>901.56666666666683</v>
      </c>
      <c r="F405" s="40">
        <v>886.48333333333346</v>
      </c>
      <c r="G405" s="40">
        <v>877.26666666666688</v>
      </c>
      <c r="H405" s="40">
        <v>925.86666666666679</v>
      </c>
      <c r="I405" s="40">
        <v>935.08333333333326</v>
      </c>
      <c r="J405" s="40">
        <v>950.16666666666674</v>
      </c>
      <c r="K405" s="31">
        <v>920</v>
      </c>
      <c r="L405" s="31">
        <v>895.7</v>
      </c>
      <c r="M405" s="31">
        <v>32.033450000000002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1163.8</v>
      </c>
      <c r="D406" s="40">
        <v>1170.3</v>
      </c>
      <c r="E406" s="40">
        <v>1153.6499999999999</v>
      </c>
      <c r="F406" s="40">
        <v>1143.5</v>
      </c>
      <c r="G406" s="40">
        <v>1126.8499999999999</v>
      </c>
      <c r="H406" s="40">
        <v>1180.4499999999998</v>
      </c>
      <c r="I406" s="40">
        <v>1197.0999999999999</v>
      </c>
      <c r="J406" s="40">
        <v>1207.2499999999998</v>
      </c>
      <c r="K406" s="31">
        <v>1186.95</v>
      </c>
      <c r="L406" s="31">
        <v>1160.1500000000001</v>
      </c>
      <c r="M406" s="31">
        <v>9.9362899999999996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481.15</v>
      </c>
      <c r="D407" s="40">
        <v>483.31666666666666</v>
      </c>
      <c r="E407" s="40">
        <v>476.08333333333331</v>
      </c>
      <c r="F407" s="40">
        <v>471.01666666666665</v>
      </c>
      <c r="G407" s="40">
        <v>463.7833333333333</v>
      </c>
      <c r="H407" s="40">
        <v>488.38333333333333</v>
      </c>
      <c r="I407" s="40">
        <v>495.61666666666667</v>
      </c>
      <c r="J407" s="40">
        <v>500.68333333333334</v>
      </c>
      <c r="K407" s="31">
        <v>490.55</v>
      </c>
      <c r="L407" s="31">
        <v>478.25</v>
      </c>
      <c r="M407" s="31">
        <v>111.07781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8155</v>
      </c>
      <c r="D408" s="40">
        <v>8208.35</v>
      </c>
      <c r="E408" s="40">
        <v>8026.7000000000007</v>
      </c>
      <c r="F408" s="40">
        <v>7898.4000000000005</v>
      </c>
      <c r="G408" s="40">
        <v>7716.7500000000009</v>
      </c>
      <c r="H408" s="40">
        <v>8336.6500000000015</v>
      </c>
      <c r="I408" s="40">
        <v>8518.2999999999993</v>
      </c>
      <c r="J408" s="40">
        <v>8646.6</v>
      </c>
      <c r="K408" s="31">
        <v>8390</v>
      </c>
      <c r="L408" s="31">
        <v>8080.05</v>
      </c>
      <c r="M408" s="31">
        <v>0.11501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106.45</v>
      </c>
      <c r="D409" s="40">
        <v>107.45</v>
      </c>
      <c r="E409" s="40">
        <v>104.9</v>
      </c>
      <c r="F409" s="40">
        <v>103.35000000000001</v>
      </c>
      <c r="G409" s="40">
        <v>100.80000000000001</v>
      </c>
      <c r="H409" s="40">
        <v>109</v>
      </c>
      <c r="I409" s="40">
        <v>111.54999999999998</v>
      </c>
      <c r="J409" s="40">
        <v>113.1</v>
      </c>
      <c r="K409" s="31">
        <v>110</v>
      </c>
      <c r="L409" s="31">
        <v>105.9</v>
      </c>
      <c r="M409" s="31">
        <v>3.5164399999999998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146.85</v>
      </c>
      <c r="D410" s="40">
        <v>147.03333333333333</v>
      </c>
      <c r="E410" s="40">
        <v>145.11666666666667</v>
      </c>
      <c r="F410" s="40">
        <v>143.38333333333335</v>
      </c>
      <c r="G410" s="40">
        <v>141.4666666666667</v>
      </c>
      <c r="H410" s="40">
        <v>148.76666666666665</v>
      </c>
      <c r="I410" s="40">
        <v>150.68333333333334</v>
      </c>
      <c r="J410" s="40">
        <v>152.41666666666663</v>
      </c>
      <c r="K410" s="31">
        <v>148.94999999999999</v>
      </c>
      <c r="L410" s="31">
        <v>145.30000000000001</v>
      </c>
      <c r="M410" s="31">
        <v>15.429779999999999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166.85</v>
      </c>
      <c r="D411" s="40">
        <v>170.08333333333334</v>
      </c>
      <c r="E411" s="40">
        <v>162.36666666666667</v>
      </c>
      <c r="F411" s="40">
        <v>157.88333333333333</v>
      </c>
      <c r="G411" s="40">
        <v>150.16666666666666</v>
      </c>
      <c r="H411" s="40">
        <v>174.56666666666669</v>
      </c>
      <c r="I411" s="40">
        <v>182.28333333333333</v>
      </c>
      <c r="J411" s="40">
        <v>186.76666666666671</v>
      </c>
      <c r="K411" s="31">
        <v>177.8</v>
      </c>
      <c r="L411" s="31">
        <v>165.6</v>
      </c>
      <c r="M411" s="31">
        <v>42.318669999999997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3291.8</v>
      </c>
      <c r="D412" s="40">
        <v>3294.2666666666664</v>
      </c>
      <c r="E412" s="40">
        <v>3258.5333333333328</v>
      </c>
      <c r="F412" s="40">
        <v>3225.2666666666664</v>
      </c>
      <c r="G412" s="40">
        <v>3189.5333333333328</v>
      </c>
      <c r="H412" s="40">
        <v>3327.5333333333328</v>
      </c>
      <c r="I412" s="40">
        <v>3363.2666666666664</v>
      </c>
      <c r="J412" s="40">
        <v>3396.5333333333328</v>
      </c>
      <c r="K412" s="31">
        <v>3330</v>
      </c>
      <c r="L412" s="31">
        <v>3261</v>
      </c>
      <c r="M412" s="31">
        <v>0.33350000000000002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327.2</v>
      </c>
      <c r="D413" s="40">
        <v>328.28333333333336</v>
      </c>
      <c r="E413" s="40">
        <v>324.06666666666672</v>
      </c>
      <c r="F413" s="40">
        <v>320.93333333333334</v>
      </c>
      <c r="G413" s="40">
        <v>316.7166666666667</v>
      </c>
      <c r="H413" s="40">
        <v>331.41666666666674</v>
      </c>
      <c r="I413" s="40">
        <v>335.63333333333333</v>
      </c>
      <c r="J413" s="40">
        <v>338.76666666666677</v>
      </c>
      <c r="K413" s="31">
        <v>332.5</v>
      </c>
      <c r="L413" s="31">
        <v>325.14999999999998</v>
      </c>
      <c r="M413" s="31">
        <v>0.39995000000000003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558</v>
      </c>
      <c r="D414" s="40">
        <v>561.63333333333333</v>
      </c>
      <c r="E414" s="40">
        <v>550.76666666666665</v>
      </c>
      <c r="F414" s="40">
        <v>543.5333333333333</v>
      </c>
      <c r="G414" s="40">
        <v>532.66666666666663</v>
      </c>
      <c r="H414" s="40">
        <v>568.86666666666667</v>
      </c>
      <c r="I414" s="40">
        <v>579.73333333333323</v>
      </c>
      <c r="J414" s="40">
        <v>586.9666666666667</v>
      </c>
      <c r="K414" s="31">
        <v>572.5</v>
      </c>
      <c r="L414" s="31">
        <v>554.4</v>
      </c>
      <c r="M414" s="31">
        <v>0.79334000000000005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26366.05</v>
      </c>
      <c r="D415" s="40">
        <v>26267.483333333337</v>
      </c>
      <c r="E415" s="40">
        <v>26034.966666666674</v>
      </c>
      <c r="F415" s="40">
        <v>25703.883333333339</v>
      </c>
      <c r="G415" s="40">
        <v>25471.366666666676</v>
      </c>
      <c r="H415" s="40">
        <v>26598.566666666673</v>
      </c>
      <c r="I415" s="40">
        <v>26831.083333333336</v>
      </c>
      <c r="J415" s="40">
        <v>27162.166666666672</v>
      </c>
      <c r="K415" s="31">
        <v>26500</v>
      </c>
      <c r="L415" s="31">
        <v>25936.400000000001</v>
      </c>
      <c r="M415" s="31">
        <v>0.24978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1947.75</v>
      </c>
      <c r="D416" s="40">
        <v>1969.1666666666667</v>
      </c>
      <c r="E416" s="40">
        <v>1918.5833333333335</v>
      </c>
      <c r="F416" s="40">
        <v>1889.4166666666667</v>
      </c>
      <c r="G416" s="40">
        <v>1838.8333333333335</v>
      </c>
      <c r="H416" s="40">
        <v>1998.3333333333335</v>
      </c>
      <c r="I416" s="40">
        <v>2048.916666666667</v>
      </c>
      <c r="J416" s="40">
        <v>2078.0833333333335</v>
      </c>
      <c r="K416" s="31">
        <v>2019.75</v>
      </c>
      <c r="L416" s="31">
        <v>1940</v>
      </c>
      <c r="M416" s="31">
        <v>1.0248999999999999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2476.6</v>
      </c>
      <c r="D417" s="40">
        <v>2478.2833333333333</v>
      </c>
      <c r="E417" s="40">
        <v>2456.5666666666666</v>
      </c>
      <c r="F417" s="40">
        <v>2436.5333333333333</v>
      </c>
      <c r="G417" s="40">
        <v>2414.8166666666666</v>
      </c>
      <c r="H417" s="40">
        <v>2498.3166666666666</v>
      </c>
      <c r="I417" s="40">
        <v>2520.0333333333328</v>
      </c>
      <c r="J417" s="40">
        <v>2540.0666666666666</v>
      </c>
      <c r="K417" s="31">
        <v>2500</v>
      </c>
      <c r="L417" s="31">
        <v>2458.25</v>
      </c>
      <c r="M417" s="31">
        <v>2.56718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448.4</v>
      </c>
      <c r="D418" s="40">
        <v>451.09999999999997</v>
      </c>
      <c r="E418" s="40">
        <v>443.29999999999995</v>
      </c>
      <c r="F418" s="40">
        <v>438.2</v>
      </c>
      <c r="G418" s="40">
        <v>430.4</v>
      </c>
      <c r="H418" s="40">
        <v>456.19999999999993</v>
      </c>
      <c r="I418" s="40">
        <v>464</v>
      </c>
      <c r="J418" s="40">
        <v>469.09999999999991</v>
      </c>
      <c r="K418" s="31">
        <v>458.9</v>
      </c>
      <c r="L418" s="31">
        <v>446</v>
      </c>
      <c r="M418" s="31">
        <v>0.64542999999999995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28.8</v>
      </c>
      <c r="D419" s="40">
        <v>28.883333333333336</v>
      </c>
      <c r="E419" s="40">
        <v>28.566666666666674</v>
      </c>
      <c r="F419" s="40">
        <v>28.333333333333336</v>
      </c>
      <c r="G419" s="40">
        <v>28.016666666666673</v>
      </c>
      <c r="H419" s="40">
        <v>29.116666666666674</v>
      </c>
      <c r="I419" s="40">
        <v>29.433333333333337</v>
      </c>
      <c r="J419" s="40">
        <v>29.666666666666675</v>
      </c>
      <c r="K419" s="31">
        <v>29.2</v>
      </c>
      <c r="L419" s="31">
        <v>28.65</v>
      </c>
      <c r="M419" s="31">
        <v>15.557829999999999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4013.6</v>
      </c>
      <c r="D420" s="40">
        <v>4073.2833333333333</v>
      </c>
      <c r="E420" s="40">
        <v>3917.5666666666666</v>
      </c>
      <c r="F420" s="40">
        <v>3821.5333333333333</v>
      </c>
      <c r="G420" s="40">
        <v>3665.8166666666666</v>
      </c>
      <c r="H420" s="40">
        <v>4169.3166666666666</v>
      </c>
      <c r="I420" s="40">
        <v>4325.0333333333328</v>
      </c>
      <c r="J420" s="40">
        <v>4421.0666666666666</v>
      </c>
      <c r="K420" s="31">
        <v>4229</v>
      </c>
      <c r="L420" s="31">
        <v>3977.25</v>
      </c>
      <c r="M420" s="31">
        <v>0.57696999999999998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840.55</v>
      </c>
      <c r="D421" s="40">
        <v>845.23333333333323</v>
      </c>
      <c r="E421" s="40">
        <v>831.76666666666642</v>
      </c>
      <c r="F421" s="40">
        <v>822.98333333333323</v>
      </c>
      <c r="G421" s="40">
        <v>809.51666666666642</v>
      </c>
      <c r="H421" s="40">
        <v>854.01666666666642</v>
      </c>
      <c r="I421" s="40">
        <v>867.48333333333335</v>
      </c>
      <c r="J421" s="40">
        <v>876.26666666666642</v>
      </c>
      <c r="K421" s="31">
        <v>858.7</v>
      </c>
      <c r="L421" s="31">
        <v>836.45</v>
      </c>
      <c r="M421" s="31">
        <v>1.86859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1062.95</v>
      </c>
      <c r="D422" s="40">
        <v>1100.95</v>
      </c>
      <c r="E422" s="40">
        <v>1012</v>
      </c>
      <c r="F422" s="40">
        <v>961.05</v>
      </c>
      <c r="G422" s="40">
        <v>872.09999999999991</v>
      </c>
      <c r="H422" s="40">
        <v>1151.9000000000001</v>
      </c>
      <c r="I422" s="40">
        <v>1240.8500000000004</v>
      </c>
      <c r="J422" s="40">
        <v>1291.8000000000002</v>
      </c>
      <c r="K422" s="31">
        <v>1189.9000000000001</v>
      </c>
      <c r="L422" s="31">
        <v>1050</v>
      </c>
      <c r="M422" s="31">
        <v>0.88277000000000005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2553.25</v>
      </c>
      <c r="D423" s="40">
        <v>2577.3166666666666</v>
      </c>
      <c r="E423" s="40">
        <v>2505.9333333333334</v>
      </c>
      <c r="F423" s="40">
        <v>2458.6166666666668</v>
      </c>
      <c r="G423" s="40">
        <v>2387.2333333333336</v>
      </c>
      <c r="H423" s="40">
        <v>2624.6333333333332</v>
      </c>
      <c r="I423" s="40">
        <v>2696.0166666666664</v>
      </c>
      <c r="J423" s="40">
        <v>2743.333333333333</v>
      </c>
      <c r="K423" s="31">
        <v>2648.7</v>
      </c>
      <c r="L423" s="31">
        <v>2530</v>
      </c>
      <c r="M423" s="31">
        <v>0.38357999999999998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847.95</v>
      </c>
      <c r="D424" s="40">
        <v>846.26666666666677</v>
      </c>
      <c r="E424" s="40">
        <v>833.13333333333355</v>
      </c>
      <c r="F424" s="40">
        <v>818.31666666666683</v>
      </c>
      <c r="G424" s="40">
        <v>805.18333333333362</v>
      </c>
      <c r="H424" s="40">
        <v>861.08333333333348</v>
      </c>
      <c r="I424" s="40">
        <v>874.2166666666667</v>
      </c>
      <c r="J424" s="40">
        <v>889.03333333333342</v>
      </c>
      <c r="K424" s="31">
        <v>859.4</v>
      </c>
      <c r="L424" s="31">
        <v>831.45</v>
      </c>
      <c r="M424" s="31">
        <v>3.6985199999999998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470.35</v>
      </c>
      <c r="D425" s="40">
        <v>472.51666666666665</v>
      </c>
      <c r="E425" s="40">
        <v>460.88333333333333</v>
      </c>
      <c r="F425" s="40">
        <v>451.41666666666669</v>
      </c>
      <c r="G425" s="40">
        <v>439.78333333333336</v>
      </c>
      <c r="H425" s="40">
        <v>481.98333333333329</v>
      </c>
      <c r="I425" s="40">
        <v>493.61666666666662</v>
      </c>
      <c r="J425" s="40">
        <v>503.08333333333326</v>
      </c>
      <c r="K425" s="31">
        <v>484.15</v>
      </c>
      <c r="L425" s="31">
        <v>463.05</v>
      </c>
      <c r="M425" s="31">
        <v>2.51416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266.14999999999998</v>
      </c>
      <c r="D426" s="40">
        <v>269.56666666666666</v>
      </c>
      <c r="E426" s="40">
        <v>261.58333333333331</v>
      </c>
      <c r="F426" s="40">
        <v>257.01666666666665</v>
      </c>
      <c r="G426" s="40">
        <v>249.0333333333333</v>
      </c>
      <c r="H426" s="40">
        <v>274.13333333333333</v>
      </c>
      <c r="I426" s="40">
        <v>282.11666666666667</v>
      </c>
      <c r="J426" s="40">
        <v>286.68333333333334</v>
      </c>
      <c r="K426" s="31">
        <v>277.55</v>
      </c>
      <c r="L426" s="31">
        <v>265</v>
      </c>
      <c r="M426" s="31">
        <v>3.0632000000000001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67.599999999999994</v>
      </c>
      <c r="D427" s="40">
        <v>68.100000000000009</v>
      </c>
      <c r="E427" s="40">
        <v>66.450000000000017</v>
      </c>
      <c r="F427" s="40">
        <v>65.300000000000011</v>
      </c>
      <c r="G427" s="40">
        <v>63.65000000000002</v>
      </c>
      <c r="H427" s="40">
        <v>69.250000000000014</v>
      </c>
      <c r="I427" s="40">
        <v>70.90000000000002</v>
      </c>
      <c r="J427" s="40">
        <v>72.050000000000011</v>
      </c>
      <c r="K427" s="31">
        <v>69.75</v>
      </c>
      <c r="L427" s="31">
        <v>66.95</v>
      </c>
      <c r="M427" s="31">
        <v>27.644590000000001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2216.4</v>
      </c>
      <c r="D428" s="40">
        <v>2204.7000000000003</v>
      </c>
      <c r="E428" s="40">
        <v>2173.7000000000007</v>
      </c>
      <c r="F428" s="40">
        <v>2131.0000000000005</v>
      </c>
      <c r="G428" s="40">
        <v>2100.0000000000009</v>
      </c>
      <c r="H428" s="40">
        <v>2247.4000000000005</v>
      </c>
      <c r="I428" s="40">
        <v>2278.3999999999996</v>
      </c>
      <c r="J428" s="40">
        <v>2321.1000000000004</v>
      </c>
      <c r="K428" s="31">
        <v>2235.6999999999998</v>
      </c>
      <c r="L428" s="31">
        <v>2162</v>
      </c>
      <c r="M428" s="31">
        <v>8.7230799999999995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1331.8</v>
      </c>
      <c r="D429" s="40">
        <v>1346.8500000000001</v>
      </c>
      <c r="E429" s="40">
        <v>1310.9500000000003</v>
      </c>
      <c r="F429" s="40">
        <v>1290.1000000000001</v>
      </c>
      <c r="G429" s="40">
        <v>1254.2000000000003</v>
      </c>
      <c r="H429" s="40">
        <v>1367.7000000000003</v>
      </c>
      <c r="I429" s="40">
        <v>1403.6000000000004</v>
      </c>
      <c r="J429" s="40">
        <v>1424.4500000000003</v>
      </c>
      <c r="K429" s="31">
        <v>1382.75</v>
      </c>
      <c r="L429" s="31">
        <v>1326</v>
      </c>
      <c r="M429" s="31">
        <v>12.398630000000001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455.25</v>
      </c>
      <c r="D430" s="40">
        <v>459.81666666666666</v>
      </c>
      <c r="E430" s="40">
        <v>448.43333333333334</v>
      </c>
      <c r="F430" s="40">
        <v>441.61666666666667</v>
      </c>
      <c r="G430" s="40">
        <v>430.23333333333335</v>
      </c>
      <c r="H430" s="40">
        <v>466.63333333333333</v>
      </c>
      <c r="I430" s="40">
        <v>478.01666666666665</v>
      </c>
      <c r="J430" s="40">
        <v>484.83333333333331</v>
      </c>
      <c r="K430" s="31">
        <v>471.2</v>
      </c>
      <c r="L430" s="31">
        <v>453</v>
      </c>
      <c r="M430" s="31">
        <v>8.9571400000000008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96</v>
      </c>
      <c r="D431" s="40">
        <v>96.283333333333346</v>
      </c>
      <c r="E431" s="40">
        <v>95.316666666666691</v>
      </c>
      <c r="F431" s="40">
        <v>94.63333333333334</v>
      </c>
      <c r="G431" s="40">
        <v>93.666666666666686</v>
      </c>
      <c r="H431" s="40">
        <v>96.966666666666697</v>
      </c>
      <c r="I431" s="40">
        <v>97.933333333333366</v>
      </c>
      <c r="J431" s="40">
        <v>98.616666666666703</v>
      </c>
      <c r="K431" s="31">
        <v>97.25</v>
      </c>
      <c r="L431" s="31">
        <v>95.6</v>
      </c>
      <c r="M431" s="31">
        <v>0.71170999999999995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288.95</v>
      </c>
      <c r="D432" s="40">
        <v>290.84999999999997</v>
      </c>
      <c r="E432" s="40">
        <v>285.09999999999991</v>
      </c>
      <c r="F432" s="40">
        <v>281.24999999999994</v>
      </c>
      <c r="G432" s="40">
        <v>275.49999999999989</v>
      </c>
      <c r="H432" s="40">
        <v>294.69999999999993</v>
      </c>
      <c r="I432" s="40">
        <v>300.45000000000005</v>
      </c>
      <c r="J432" s="40">
        <v>304.29999999999995</v>
      </c>
      <c r="K432" s="31">
        <v>296.60000000000002</v>
      </c>
      <c r="L432" s="31">
        <v>287</v>
      </c>
      <c r="M432" s="31">
        <v>4.1702500000000002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570.54999999999995</v>
      </c>
      <c r="D433" s="40">
        <v>572.41666666666663</v>
      </c>
      <c r="E433" s="40">
        <v>564.83333333333326</v>
      </c>
      <c r="F433" s="40">
        <v>559.11666666666667</v>
      </c>
      <c r="G433" s="40">
        <v>551.5333333333333</v>
      </c>
      <c r="H433" s="40">
        <v>578.13333333333321</v>
      </c>
      <c r="I433" s="40">
        <v>585.71666666666647</v>
      </c>
      <c r="J433" s="40">
        <v>591.43333333333317</v>
      </c>
      <c r="K433" s="31">
        <v>580</v>
      </c>
      <c r="L433" s="31">
        <v>566.70000000000005</v>
      </c>
      <c r="M433" s="31">
        <v>0.46024999999999999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370.35</v>
      </c>
      <c r="D434" s="40">
        <v>370.48333333333335</v>
      </c>
      <c r="E434" s="40">
        <v>365.86666666666667</v>
      </c>
      <c r="F434" s="40">
        <v>361.38333333333333</v>
      </c>
      <c r="G434" s="40">
        <v>356.76666666666665</v>
      </c>
      <c r="H434" s="40">
        <v>374.9666666666667</v>
      </c>
      <c r="I434" s="40">
        <v>379.58333333333337</v>
      </c>
      <c r="J434" s="40">
        <v>384.06666666666672</v>
      </c>
      <c r="K434" s="31">
        <v>375.1</v>
      </c>
      <c r="L434" s="31">
        <v>366</v>
      </c>
      <c r="M434" s="31">
        <v>1.0830200000000001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2254.6</v>
      </c>
      <c r="D435" s="40">
        <v>2264.65</v>
      </c>
      <c r="E435" s="40">
        <v>2230.9500000000003</v>
      </c>
      <c r="F435" s="40">
        <v>2207.3000000000002</v>
      </c>
      <c r="G435" s="40">
        <v>2173.6000000000004</v>
      </c>
      <c r="H435" s="40">
        <v>2288.3000000000002</v>
      </c>
      <c r="I435" s="40">
        <v>2322</v>
      </c>
      <c r="J435" s="40">
        <v>2345.65</v>
      </c>
      <c r="K435" s="31">
        <v>2298.35</v>
      </c>
      <c r="L435" s="31">
        <v>2241</v>
      </c>
      <c r="M435" s="31">
        <v>6.2379999999999998E-2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840.75</v>
      </c>
      <c r="D436" s="40">
        <v>848.5333333333333</v>
      </c>
      <c r="E436" s="40">
        <v>828.31666666666661</v>
      </c>
      <c r="F436" s="40">
        <v>815.88333333333333</v>
      </c>
      <c r="G436" s="40">
        <v>795.66666666666663</v>
      </c>
      <c r="H436" s="40">
        <v>860.96666666666658</v>
      </c>
      <c r="I436" s="40">
        <v>881.18333333333328</v>
      </c>
      <c r="J436" s="40">
        <v>893.61666666666656</v>
      </c>
      <c r="K436" s="31">
        <v>868.75</v>
      </c>
      <c r="L436" s="31">
        <v>836.1</v>
      </c>
      <c r="M436" s="31">
        <v>0.20458999999999999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764.45</v>
      </c>
      <c r="D437" s="40">
        <v>770.31666666666661</v>
      </c>
      <c r="E437" s="40">
        <v>754.13333333333321</v>
      </c>
      <c r="F437" s="40">
        <v>743.81666666666661</v>
      </c>
      <c r="G437" s="40">
        <v>727.63333333333321</v>
      </c>
      <c r="H437" s="40">
        <v>780.63333333333321</v>
      </c>
      <c r="I437" s="40">
        <v>796.81666666666661</v>
      </c>
      <c r="J437" s="40">
        <v>807.13333333333321</v>
      </c>
      <c r="K437" s="31">
        <v>786.5</v>
      </c>
      <c r="L437" s="31">
        <v>760</v>
      </c>
      <c r="M437" s="31">
        <v>61.865490000000001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452.65</v>
      </c>
      <c r="D438" s="40">
        <v>451.91666666666669</v>
      </c>
      <c r="E438" s="40">
        <v>444.23333333333335</v>
      </c>
      <c r="F438" s="40">
        <v>435.81666666666666</v>
      </c>
      <c r="G438" s="40">
        <v>428.13333333333333</v>
      </c>
      <c r="H438" s="40">
        <v>460.33333333333337</v>
      </c>
      <c r="I438" s="40">
        <v>468.01666666666665</v>
      </c>
      <c r="J438" s="40">
        <v>476.43333333333339</v>
      </c>
      <c r="K438" s="31">
        <v>459.6</v>
      </c>
      <c r="L438" s="31">
        <v>443.5</v>
      </c>
      <c r="M438" s="31">
        <v>5.6289100000000003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523.45000000000005</v>
      </c>
      <c r="D439" s="40">
        <v>528.48333333333335</v>
      </c>
      <c r="E439" s="40">
        <v>516.7166666666667</v>
      </c>
      <c r="F439" s="40">
        <v>509.98333333333335</v>
      </c>
      <c r="G439" s="40">
        <v>498.2166666666667</v>
      </c>
      <c r="H439" s="40">
        <v>535.2166666666667</v>
      </c>
      <c r="I439" s="40">
        <v>546.98333333333335</v>
      </c>
      <c r="J439" s="40">
        <v>553.7166666666667</v>
      </c>
      <c r="K439" s="31">
        <v>540.25</v>
      </c>
      <c r="L439" s="31">
        <v>521.75</v>
      </c>
      <c r="M439" s="31">
        <v>11.14115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713.2</v>
      </c>
      <c r="D440" s="40">
        <v>721.0333333333333</v>
      </c>
      <c r="E440" s="40">
        <v>702.66666666666663</v>
      </c>
      <c r="F440" s="40">
        <v>692.13333333333333</v>
      </c>
      <c r="G440" s="40">
        <v>673.76666666666665</v>
      </c>
      <c r="H440" s="40">
        <v>731.56666666666661</v>
      </c>
      <c r="I440" s="40">
        <v>749.93333333333339</v>
      </c>
      <c r="J440" s="40">
        <v>760.46666666666658</v>
      </c>
      <c r="K440" s="31">
        <v>739.4</v>
      </c>
      <c r="L440" s="31">
        <v>710.5</v>
      </c>
      <c r="M440" s="31">
        <v>0.50538000000000005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429.75</v>
      </c>
      <c r="D441" s="40">
        <v>432.75</v>
      </c>
      <c r="E441" s="40">
        <v>423.5</v>
      </c>
      <c r="F441" s="40">
        <v>417.25</v>
      </c>
      <c r="G441" s="40">
        <v>408</v>
      </c>
      <c r="H441" s="40">
        <v>439</v>
      </c>
      <c r="I441" s="40">
        <v>448.25</v>
      </c>
      <c r="J441" s="40">
        <v>454.5</v>
      </c>
      <c r="K441" s="31">
        <v>442</v>
      </c>
      <c r="L441" s="31">
        <v>426.5</v>
      </c>
      <c r="M441" s="31">
        <v>3.0969000000000002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2313.65</v>
      </c>
      <c r="D442" s="40">
        <v>2321.0499999999997</v>
      </c>
      <c r="E442" s="40">
        <v>2277.5999999999995</v>
      </c>
      <c r="F442" s="40">
        <v>2241.5499999999997</v>
      </c>
      <c r="G442" s="40">
        <v>2198.0999999999995</v>
      </c>
      <c r="H442" s="40">
        <v>2357.0999999999995</v>
      </c>
      <c r="I442" s="40">
        <v>2400.5499999999993</v>
      </c>
      <c r="J442" s="40">
        <v>2436.5999999999995</v>
      </c>
      <c r="K442" s="31">
        <v>2364.5</v>
      </c>
      <c r="L442" s="31">
        <v>2285</v>
      </c>
      <c r="M442" s="31">
        <v>0.42552000000000001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507.6</v>
      </c>
      <c r="D443" s="40">
        <v>508.83333333333331</v>
      </c>
      <c r="E443" s="40">
        <v>500.06666666666661</v>
      </c>
      <c r="F443" s="40">
        <v>492.5333333333333</v>
      </c>
      <c r="G443" s="40">
        <v>483.76666666666659</v>
      </c>
      <c r="H443" s="40">
        <v>516.36666666666656</v>
      </c>
      <c r="I443" s="40">
        <v>525.13333333333344</v>
      </c>
      <c r="J443" s="40">
        <v>532.66666666666663</v>
      </c>
      <c r="K443" s="31">
        <v>517.6</v>
      </c>
      <c r="L443" s="31">
        <v>501.3</v>
      </c>
      <c r="M443" s="31">
        <v>9.6651000000000007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7.05</v>
      </c>
      <c r="D444" s="40">
        <v>7.1166666666666663</v>
      </c>
      <c r="E444" s="40">
        <v>6.8833333333333329</v>
      </c>
      <c r="F444" s="40">
        <v>6.7166666666666668</v>
      </c>
      <c r="G444" s="40">
        <v>6.4833333333333334</v>
      </c>
      <c r="H444" s="40">
        <v>7.2833333333333323</v>
      </c>
      <c r="I444" s="40">
        <v>7.5166666666666648</v>
      </c>
      <c r="J444" s="40">
        <v>7.6833333333333318</v>
      </c>
      <c r="K444" s="31">
        <v>7.35</v>
      </c>
      <c r="L444" s="31">
        <v>6.95</v>
      </c>
      <c r="M444" s="31">
        <v>859.38378999999998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389.45</v>
      </c>
      <c r="D445" s="40">
        <v>391.83333333333331</v>
      </c>
      <c r="E445" s="40">
        <v>384.66666666666663</v>
      </c>
      <c r="F445" s="40">
        <v>379.88333333333333</v>
      </c>
      <c r="G445" s="40">
        <v>372.71666666666664</v>
      </c>
      <c r="H445" s="40">
        <v>396.61666666666662</v>
      </c>
      <c r="I445" s="40">
        <v>403.78333333333325</v>
      </c>
      <c r="J445" s="40">
        <v>408.56666666666661</v>
      </c>
      <c r="K445" s="31">
        <v>399</v>
      </c>
      <c r="L445" s="31">
        <v>387.05</v>
      </c>
      <c r="M445" s="31">
        <v>6.9740799999999998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1010.05</v>
      </c>
      <c r="D446" s="40">
        <v>1010.6833333333334</v>
      </c>
      <c r="E446" s="40">
        <v>999.36666666666679</v>
      </c>
      <c r="F446" s="40">
        <v>988.68333333333339</v>
      </c>
      <c r="G446" s="40">
        <v>977.36666666666679</v>
      </c>
      <c r="H446" s="40">
        <v>1021.3666666666668</v>
      </c>
      <c r="I446" s="40">
        <v>1032.6833333333334</v>
      </c>
      <c r="J446" s="40">
        <v>1043.3666666666668</v>
      </c>
      <c r="K446" s="31">
        <v>1022</v>
      </c>
      <c r="L446" s="31">
        <v>1000</v>
      </c>
      <c r="M446" s="31">
        <v>1.41873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609</v>
      </c>
      <c r="D447" s="40">
        <v>612.56666666666672</v>
      </c>
      <c r="E447" s="40">
        <v>598.63333333333344</v>
      </c>
      <c r="F447" s="40">
        <v>588.26666666666677</v>
      </c>
      <c r="G447" s="40">
        <v>574.33333333333348</v>
      </c>
      <c r="H447" s="40">
        <v>622.93333333333339</v>
      </c>
      <c r="I447" s="40">
        <v>636.86666666666656</v>
      </c>
      <c r="J447" s="40">
        <v>647.23333333333335</v>
      </c>
      <c r="K447" s="31">
        <v>626.5</v>
      </c>
      <c r="L447" s="31">
        <v>602.20000000000005</v>
      </c>
      <c r="M447" s="31">
        <v>14.361319999999999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1878.7</v>
      </c>
      <c r="D448" s="40">
        <v>1902.8000000000002</v>
      </c>
      <c r="E448" s="40">
        <v>1820.9500000000003</v>
      </c>
      <c r="F448" s="40">
        <v>1763.2</v>
      </c>
      <c r="G448" s="40">
        <v>1681.3500000000001</v>
      </c>
      <c r="H448" s="40">
        <v>1960.5500000000004</v>
      </c>
      <c r="I448" s="40">
        <v>2042.4000000000003</v>
      </c>
      <c r="J448" s="40">
        <v>2100.1500000000005</v>
      </c>
      <c r="K448" s="31">
        <v>1984.65</v>
      </c>
      <c r="L448" s="31">
        <v>1845.05</v>
      </c>
      <c r="M448" s="31">
        <v>5.4028200000000002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12800.65</v>
      </c>
      <c r="D449" s="40">
        <v>12903.833333333334</v>
      </c>
      <c r="E449" s="40">
        <v>12671.816666666668</v>
      </c>
      <c r="F449" s="40">
        <v>12542.983333333334</v>
      </c>
      <c r="G449" s="40">
        <v>12310.966666666667</v>
      </c>
      <c r="H449" s="40">
        <v>13032.666666666668</v>
      </c>
      <c r="I449" s="40">
        <v>13264.683333333334</v>
      </c>
      <c r="J449" s="40">
        <v>13393.516666666668</v>
      </c>
      <c r="K449" s="31">
        <v>13135.85</v>
      </c>
      <c r="L449" s="31">
        <v>12775</v>
      </c>
      <c r="M449" s="31">
        <v>1.149E-2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906.9</v>
      </c>
      <c r="D450" s="40">
        <v>912.7166666666667</v>
      </c>
      <c r="E450" s="40">
        <v>896.28333333333342</v>
      </c>
      <c r="F450" s="40">
        <v>885.66666666666674</v>
      </c>
      <c r="G450" s="40">
        <v>869.23333333333346</v>
      </c>
      <c r="H450" s="40">
        <v>923.33333333333337</v>
      </c>
      <c r="I450" s="40">
        <v>939.76666666666677</v>
      </c>
      <c r="J450" s="40">
        <v>950.38333333333333</v>
      </c>
      <c r="K450" s="31">
        <v>929.15</v>
      </c>
      <c r="L450" s="31">
        <v>902.1</v>
      </c>
      <c r="M450" s="31">
        <v>7.3909500000000001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207.8</v>
      </c>
      <c r="D451" s="40">
        <v>209.26666666666665</v>
      </c>
      <c r="E451" s="40">
        <v>205.5333333333333</v>
      </c>
      <c r="F451" s="40">
        <v>203.26666666666665</v>
      </c>
      <c r="G451" s="40">
        <v>199.5333333333333</v>
      </c>
      <c r="H451" s="40">
        <v>211.5333333333333</v>
      </c>
      <c r="I451" s="40">
        <v>215.26666666666665</v>
      </c>
      <c r="J451" s="40">
        <v>217.5333333333333</v>
      </c>
      <c r="K451" s="31">
        <v>213</v>
      </c>
      <c r="L451" s="31">
        <v>207</v>
      </c>
      <c r="M451" s="31">
        <v>7.4987199999999996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1371.2</v>
      </c>
      <c r="D452" s="40">
        <v>1394.1499999999999</v>
      </c>
      <c r="E452" s="40">
        <v>1338.2999999999997</v>
      </c>
      <c r="F452" s="40">
        <v>1305.3999999999999</v>
      </c>
      <c r="G452" s="40">
        <v>1249.5499999999997</v>
      </c>
      <c r="H452" s="40">
        <v>1427.0499999999997</v>
      </c>
      <c r="I452" s="40">
        <v>1482.8999999999996</v>
      </c>
      <c r="J452" s="40">
        <v>1515.7999999999997</v>
      </c>
      <c r="K452" s="31">
        <v>1450</v>
      </c>
      <c r="L452" s="31">
        <v>1361.25</v>
      </c>
      <c r="M452" s="31">
        <v>3.6776800000000001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740.25</v>
      </c>
      <c r="D453" s="40">
        <v>741.85</v>
      </c>
      <c r="E453" s="40">
        <v>733.7</v>
      </c>
      <c r="F453" s="40">
        <v>727.15</v>
      </c>
      <c r="G453" s="40">
        <v>719</v>
      </c>
      <c r="H453" s="40">
        <v>748.40000000000009</v>
      </c>
      <c r="I453" s="40">
        <v>756.55</v>
      </c>
      <c r="J453" s="40">
        <v>763.10000000000014</v>
      </c>
      <c r="K453" s="31">
        <v>750</v>
      </c>
      <c r="L453" s="31">
        <v>735.3</v>
      </c>
      <c r="M453" s="31">
        <v>14.52909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5908.9</v>
      </c>
      <c r="D454" s="40">
        <v>5934.6333333333341</v>
      </c>
      <c r="E454" s="40">
        <v>5844.2666666666682</v>
      </c>
      <c r="F454" s="40">
        <v>5779.6333333333341</v>
      </c>
      <c r="G454" s="40">
        <v>5689.2666666666682</v>
      </c>
      <c r="H454" s="40">
        <v>5999.2666666666682</v>
      </c>
      <c r="I454" s="40">
        <v>6089.633333333335</v>
      </c>
      <c r="J454" s="40">
        <v>6154.2666666666682</v>
      </c>
      <c r="K454" s="31">
        <v>6025</v>
      </c>
      <c r="L454" s="31">
        <v>5870</v>
      </c>
      <c r="M454" s="31">
        <v>1.49563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491.95</v>
      </c>
      <c r="D455" s="40">
        <v>491.95</v>
      </c>
      <c r="E455" s="40">
        <v>487.4</v>
      </c>
      <c r="F455" s="40">
        <v>482.84999999999997</v>
      </c>
      <c r="G455" s="40">
        <v>478.29999999999995</v>
      </c>
      <c r="H455" s="40">
        <v>496.5</v>
      </c>
      <c r="I455" s="40">
        <v>501.05000000000007</v>
      </c>
      <c r="J455" s="40">
        <v>505.6</v>
      </c>
      <c r="K455" s="31">
        <v>496.5</v>
      </c>
      <c r="L455" s="31">
        <v>487.4</v>
      </c>
      <c r="M455" s="31">
        <v>135.81352000000001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250.3</v>
      </c>
      <c r="D456" s="40">
        <v>251.55000000000004</v>
      </c>
      <c r="E456" s="40">
        <v>246.75000000000006</v>
      </c>
      <c r="F456" s="40">
        <v>243.20000000000002</v>
      </c>
      <c r="G456" s="40">
        <v>238.40000000000003</v>
      </c>
      <c r="H456" s="40">
        <v>255.10000000000008</v>
      </c>
      <c r="I456" s="40">
        <v>259.90000000000009</v>
      </c>
      <c r="J456" s="40">
        <v>263.4500000000001</v>
      </c>
      <c r="K456" s="31">
        <v>256.35000000000002</v>
      </c>
      <c r="L456" s="31">
        <v>248</v>
      </c>
      <c r="M456" s="31">
        <v>23.20553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221.9</v>
      </c>
      <c r="D457" s="40">
        <v>223.70000000000002</v>
      </c>
      <c r="E457" s="40">
        <v>217.35000000000002</v>
      </c>
      <c r="F457" s="40">
        <v>212.8</v>
      </c>
      <c r="G457" s="40">
        <v>206.45000000000002</v>
      </c>
      <c r="H457" s="40">
        <v>228.25000000000003</v>
      </c>
      <c r="I457" s="40">
        <v>234.6</v>
      </c>
      <c r="J457" s="40">
        <v>239.15000000000003</v>
      </c>
      <c r="K457" s="31">
        <v>230.05</v>
      </c>
      <c r="L457" s="31">
        <v>219.15</v>
      </c>
      <c r="M457" s="31">
        <v>406.45402000000001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1153.2</v>
      </c>
      <c r="D458" s="40">
        <v>1155.1833333333334</v>
      </c>
      <c r="E458" s="40">
        <v>1141.5666666666668</v>
      </c>
      <c r="F458" s="40">
        <v>1129.9333333333334</v>
      </c>
      <c r="G458" s="40">
        <v>1116.3166666666668</v>
      </c>
      <c r="H458" s="40">
        <v>1166.8166666666668</v>
      </c>
      <c r="I458" s="40">
        <v>1180.4333333333336</v>
      </c>
      <c r="J458" s="40">
        <v>1192.0666666666668</v>
      </c>
      <c r="K458" s="31">
        <v>1168.8</v>
      </c>
      <c r="L458" s="31">
        <v>1143.55</v>
      </c>
      <c r="M458" s="31">
        <v>42.460079999999998</v>
      </c>
      <c r="N458" s="1"/>
      <c r="O458" s="1"/>
    </row>
    <row r="459" spans="1:15" ht="12.75" customHeight="1">
      <c r="A459" s="31">
        <v>449</v>
      </c>
      <c r="B459" s="31" t="s">
        <v>862</v>
      </c>
      <c r="C459" s="31">
        <v>765.1</v>
      </c>
      <c r="D459" s="40">
        <v>769.21666666666658</v>
      </c>
      <c r="E459" s="40">
        <v>751.43333333333317</v>
      </c>
      <c r="F459" s="40">
        <v>737.76666666666654</v>
      </c>
      <c r="G459" s="40">
        <v>719.98333333333312</v>
      </c>
      <c r="H459" s="40">
        <v>782.88333333333321</v>
      </c>
      <c r="I459" s="40">
        <v>800.66666666666674</v>
      </c>
      <c r="J459" s="40">
        <v>814.33333333333326</v>
      </c>
      <c r="K459" s="31">
        <v>787</v>
      </c>
      <c r="L459" s="31">
        <v>755.55</v>
      </c>
      <c r="M459" s="31">
        <v>2.1977099999999998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2247.25</v>
      </c>
      <c r="D460" s="40">
        <v>2242.0666666666666</v>
      </c>
      <c r="E460" s="40">
        <v>2207.1833333333334</v>
      </c>
      <c r="F460" s="40">
        <v>2167.1166666666668</v>
      </c>
      <c r="G460" s="40">
        <v>2132.2333333333336</v>
      </c>
      <c r="H460" s="40">
        <v>2282.1333333333332</v>
      </c>
      <c r="I460" s="40">
        <v>2317.0166666666664</v>
      </c>
      <c r="J460" s="40">
        <v>2357.083333333333</v>
      </c>
      <c r="K460" s="31">
        <v>2276.9499999999998</v>
      </c>
      <c r="L460" s="31">
        <v>2202</v>
      </c>
      <c r="M460" s="31">
        <v>0.79539000000000004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798.45</v>
      </c>
      <c r="D461" s="40">
        <v>805.0333333333333</v>
      </c>
      <c r="E461" s="40">
        <v>785.41666666666663</v>
      </c>
      <c r="F461" s="40">
        <v>772.38333333333333</v>
      </c>
      <c r="G461" s="40">
        <v>752.76666666666665</v>
      </c>
      <c r="H461" s="40">
        <v>818.06666666666661</v>
      </c>
      <c r="I461" s="40">
        <v>837.68333333333339</v>
      </c>
      <c r="J461" s="40">
        <v>850.71666666666658</v>
      </c>
      <c r="K461" s="31">
        <v>824.65</v>
      </c>
      <c r="L461" s="31">
        <v>792</v>
      </c>
      <c r="M461" s="31">
        <v>0.18803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3581.6</v>
      </c>
      <c r="D462" s="40">
        <v>3586.6833333333329</v>
      </c>
      <c r="E462" s="40">
        <v>3564.9166666666661</v>
      </c>
      <c r="F462" s="40">
        <v>3548.2333333333331</v>
      </c>
      <c r="G462" s="40">
        <v>3526.4666666666662</v>
      </c>
      <c r="H462" s="40">
        <v>3603.3666666666659</v>
      </c>
      <c r="I462" s="40">
        <v>3625.1333333333332</v>
      </c>
      <c r="J462" s="40">
        <v>3641.8166666666657</v>
      </c>
      <c r="K462" s="31">
        <v>3608.45</v>
      </c>
      <c r="L462" s="31">
        <v>3570</v>
      </c>
      <c r="M462" s="31">
        <v>20.723199999999999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4170.1000000000004</v>
      </c>
      <c r="D463" s="40">
        <v>4174.666666666667</v>
      </c>
      <c r="E463" s="40">
        <v>4150.4333333333343</v>
      </c>
      <c r="F463" s="40">
        <v>4130.7666666666673</v>
      </c>
      <c r="G463" s="40">
        <v>4106.5333333333347</v>
      </c>
      <c r="H463" s="40">
        <v>4194.3333333333339</v>
      </c>
      <c r="I463" s="40">
        <v>4218.5666666666657</v>
      </c>
      <c r="J463" s="40">
        <v>4238.2333333333336</v>
      </c>
      <c r="K463" s="31">
        <v>4198.8999999999996</v>
      </c>
      <c r="L463" s="31">
        <v>4155</v>
      </c>
      <c r="M463" s="31">
        <v>3.0949999999999998E-2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1652.65</v>
      </c>
      <c r="D464" s="40">
        <v>1654.1666666666667</v>
      </c>
      <c r="E464" s="40">
        <v>1640.6833333333334</v>
      </c>
      <c r="F464" s="40">
        <v>1628.7166666666667</v>
      </c>
      <c r="G464" s="40">
        <v>1615.2333333333333</v>
      </c>
      <c r="H464" s="40">
        <v>1666.1333333333334</v>
      </c>
      <c r="I464" s="40">
        <v>1679.6166666666666</v>
      </c>
      <c r="J464" s="40">
        <v>1691.5833333333335</v>
      </c>
      <c r="K464" s="31">
        <v>1667.65</v>
      </c>
      <c r="L464" s="31">
        <v>1642.2</v>
      </c>
      <c r="M464" s="31">
        <v>22.25836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1725.5</v>
      </c>
      <c r="D465" s="40">
        <v>1736.1833333333334</v>
      </c>
      <c r="E465" s="40">
        <v>1693.3666666666668</v>
      </c>
      <c r="F465" s="40">
        <v>1661.2333333333333</v>
      </c>
      <c r="G465" s="40">
        <v>1618.4166666666667</v>
      </c>
      <c r="H465" s="40">
        <v>1768.3166666666668</v>
      </c>
      <c r="I465" s="40">
        <v>1811.1333333333334</v>
      </c>
      <c r="J465" s="40">
        <v>1843.2666666666669</v>
      </c>
      <c r="K465" s="31">
        <v>1779</v>
      </c>
      <c r="L465" s="31">
        <v>1704.05</v>
      </c>
      <c r="M465" s="31">
        <v>1.7905199999999999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1045.0999999999999</v>
      </c>
      <c r="D466" s="40">
        <v>1056.4333333333332</v>
      </c>
      <c r="E466" s="40">
        <v>1029.0666666666664</v>
      </c>
      <c r="F466" s="40">
        <v>1013.0333333333333</v>
      </c>
      <c r="G466" s="40">
        <v>985.66666666666652</v>
      </c>
      <c r="H466" s="40">
        <v>1072.4666666666662</v>
      </c>
      <c r="I466" s="40">
        <v>1099.833333333333</v>
      </c>
      <c r="J466" s="40">
        <v>1115.8666666666661</v>
      </c>
      <c r="K466" s="31">
        <v>1083.8</v>
      </c>
      <c r="L466" s="31">
        <v>1040.4000000000001</v>
      </c>
      <c r="M466" s="31">
        <v>0.74619999999999997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1602.5</v>
      </c>
      <c r="D467" s="40">
        <v>1618.8</v>
      </c>
      <c r="E467" s="40">
        <v>1579.6999999999998</v>
      </c>
      <c r="F467" s="40">
        <v>1556.8999999999999</v>
      </c>
      <c r="G467" s="40">
        <v>1517.7999999999997</v>
      </c>
      <c r="H467" s="40">
        <v>1641.6</v>
      </c>
      <c r="I467" s="40">
        <v>1680.6999999999998</v>
      </c>
      <c r="J467" s="40">
        <v>1703.5</v>
      </c>
      <c r="K467" s="31">
        <v>1657.9</v>
      </c>
      <c r="L467" s="31">
        <v>1596</v>
      </c>
      <c r="M467" s="31">
        <v>0.28303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1841.3</v>
      </c>
      <c r="D468" s="40">
        <v>1864.5</v>
      </c>
      <c r="E468" s="40">
        <v>1804</v>
      </c>
      <c r="F468" s="40">
        <v>1766.7</v>
      </c>
      <c r="G468" s="40">
        <v>1706.2</v>
      </c>
      <c r="H468" s="40">
        <v>1901.8</v>
      </c>
      <c r="I468" s="40">
        <v>1962.3</v>
      </c>
      <c r="J468" s="40">
        <v>1999.6</v>
      </c>
      <c r="K468" s="31">
        <v>1925</v>
      </c>
      <c r="L468" s="31">
        <v>1827.2</v>
      </c>
      <c r="M468" s="31">
        <v>0.63683999999999996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2357.25</v>
      </c>
      <c r="D469" s="40">
        <v>2349.1</v>
      </c>
      <c r="E469" s="40">
        <v>2333.3999999999996</v>
      </c>
      <c r="F469" s="40">
        <v>2309.5499999999997</v>
      </c>
      <c r="G469" s="40">
        <v>2293.8499999999995</v>
      </c>
      <c r="H469" s="40">
        <v>2372.9499999999998</v>
      </c>
      <c r="I469" s="40">
        <v>2388.6499999999996</v>
      </c>
      <c r="J469" s="40">
        <v>2412.5</v>
      </c>
      <c r="K469" s="31">
        <v>2364.8000000000002</v>
      </c>
      <c r="L469" s="31">
        <v>2325.25</v>
      </c>
      <c r="M469" s="31">
        <v>9.9808599999999998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3092.05</v>
      </c>
      <c r="D470" s="40">
        <v>3096.0833333333335</v>
      </c>
      <c r="E470" s="40">
        <v>3054.166666666667</v>
      </c>
      <c r="F470" s="40">
        <v>3016.2833333333333</v>
      </c>
      <c r="G470" s="40">
        <v>2974.3666666666668</v>
      </c>
      <c r="H470" s="40">
        <v>3133.9666666666672</v>
      </c>
      <c r="I470" s="40">
        <v>3175.8833333333341</v>
      </c>
      <c r="J470" s="40">
        <v>3213.7666666666673</v>
      </c>
      <c r="K470" s="31">
        <v>3138</v>
      </c>
      <c r="L470" s="31">
        <v>3058.2</v>
      </c>
      <c r="M470" s="31">
        <v>1.8176699999999999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557.4</v>
      </c>
      <c r="D471" s="40">
        <v>571.7833333333333</v>
      </c>
      <c r="E471" s="40">
        <v>540.36666666666656</v>
      </c>
      <c r="F471" s="40">
        <v>523.33333333333326</v>
      </c>
      <c r="G471" s="40">
        <v>491.91666666666652</v>
      </c>
      <c r="H471" s="40">
        <v>588.81666666666661</v>
      </c>
      <c r="I471" s="40">
        <v>620.23333333333335</v>
      </c>
      <c r="J471" s="40">
        <v>637.26666666666665</v>
      </c>
      <c r="K471" s="31">
        <v>603.20000000000005</v>
      </c>
      <c r="L471" s="31">
        <v>554.75</v>
      </c>
      <c r="M471" s="31">
        <v>26.35061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1031.2</v>
      </c>
      <c r="D472" s="40">
        <v>1029.9166666666667</v>
      </c>
      <c r="E472" s="40">
        <v>1006.2833333333335</v>
      </c>
      <c r="F472" s="40">
        <v>981.36666666666679</v>
      </c>
      <c r="G472" s="40">
        <v>957.73333333333358</v>
      </c>
      <c r="H472" s="40">
        <v>1054.8333333333335</v>
      </c>
      <c r="I472" s="40">
        <v>1078.4666666666667</v>
      </c>
      <c r="J472" s="40">
        <v>1103.3833333333334</v>
      </c>
      <c r="K472" s="31">
        <v>1053.55</v>
      </c>
      <c r="L472" s="31">
        <v>1005</v>
      </c>
      <c r="M472" s="31">
        <v>11.21604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57.35</v>
      </c>
      <c r="D473" s="40">
        <v>56.583333333333336</v>
      </c>
      <c r="E473" s="40">
        <v>55.31666666666667</v>
      </c>
      <c r="F473" s="40">
        <v>53.283333333333331</v>
      </c>
      <c r="G473" s="40">
        <v>52.016666666666666</v>
      </c>
      <c r="H473" s="40">
        <v>58.616666666666674</v>
      </c>
      <c r="I473" s="40">
        <v>59.88333333333334</v>
      </c>
      <c r="J473" s="40">
        <v>61.916666666666679</v>
      </c>
      <c r="K473" s="31">
        <v>57.85</v>
      </c>
      <c r="L473" s="31">
        <v>54.55</v>
      </c>
      <c r="M473" s="31">
        <v>514.17328999999995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181.9</v>
      </c>
      <c r="D474" s="40">
        <v>183.75</v>
      </c>
      <c r="E474" s="40">
        <v>179.15</v>
      </c>
      <c r="F474" s="40">
        <v>176.4</v>
      </c>
      <c r="G474" s="40">
        <v>171.8</v>
      </c>
      <c r="H474" s="40">
        <v>186.5</v>
      </c>
      <c r="I474" s="40">
        <v>191.10000000000002</v>
      </c>
      <c r="J474" s="40">
        <v>193.85</v>
      </c>
      <c r="K474" s="31">
        <v>188.35</v>
      </c>
      <c r="L474" s="31">
        <v>181</v>
      </c>
      <c r="M474" s="31">
        <v>2.0833900000000001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1061.7</v>
      </c>
      <c r="D475" s="40">
        <v>1077.8999999999999</v>
      </c>
      <c r="E475" s="40">
        <v>1036.7999999999997</v>
      </c>
      <c r="F475" s="40">
        <v>1011.8999999999999</v>
      </c>
      <c r="G475" s="40">
        <v>970.79999999999973</v>
      </c>
      <c r="H475" s="40">
        <v>1102.7999999999997</v>
      </c>
      <c r="I475" s="40">
        <v>1143.8999999999996</v>
      </c>
      <c r="J475" s="40">
        <v>1168.7999999999997</v>
      </c>
      <c r="K475" s="31">
        <v>1119</v>
      </c>
      <c r="L475" s="31">
        <v>1053</v>
      </c>
      <c r="M475" s="31">
        <v>2.0052599999999998</v>
      </c>
      <c r="N475" s="1"/>
      <c r="O475" s="1"/>
    </row>
    <row r="476" spans="1:15" ht="12.75" customHeight="1">
      <c r="A476" s="31">
        <v>466</v>
      </c>
      <c r="B476" s="31" t="s">
        <v>863</v>
      </c>
      <c r="C476" s="31">
        <v>180.1</v>
      </c>
      <c r="D476" s="40">
        <v>180.1</v>
      </c>
      <c r="E476" s="40">
        <v>180.1</v>
      </c>
      <c r="F476" s="40">
        <v>180.1</v>
      </c>
      <c r="G476" s="40">
        <v>180.1</v>
      </c>
      <c r="H476" s="40">
        <v>180.1</v>
      </c>
      <c r="I476" s="40">
        <v>180.1</v>
      </c>
      <c r="J476" s="40">
        <v>180.1</v>
      </c>
      <c r="K476" s="31">
        <v>180.1</v>
      </c>
      <c r="L476" s="31">
        <v>180.1</v>
      </c>
      <c r="M476" s="31">
        <v>6.66425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49.3</v>
      </c>
      <c r="D477" s="40">
        <v>50.4</v>
      </c>
      <c r="E477" s="40">
        <v>47.55</v>
      </c>
      <c r="F477" s="40">
        <v>45.8</v>
      </c>
      <c r="G477" s="40">
        <v>42.949999999999996</v>
      </c>
      <c r="H477" s="40">
        <v>52.15</v>
      </c>
      <c r="I477" s="40">
        <v>55.000000000000007</v>
      </c>
      <c r="J477" s="40">
        <v>56.75</v>
      </c>
      <c r="K477" s="31">
        <v>53.25</v>
      </c>
      <c r="L477" s="31">
        <v>48.65</v>
      </c>
      <c r="M477" s="31">
        <v>120.67198999999999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636.6</v>
      </c>
      <c r="D478" s="40">
        <v>649.38333333333333</v>
      </c>
      <c r="E478" s="40">
        <v>620.26666666666665</v>
      </c>
      <c r="F478" s="40">
        <v>603.93333333333328</v>
      </c>
      <c r="G478" s="40">
        <v>574.81666666666661</v>
      </c>
      <c r="H478" s="40">
        <v>665.7166666666667</v>
      </c>
      <c r="I478" s="40">
        <v>694.83333333333326</v>
      </c>
      <c r="J478" s="40">
        <v>711.16666666666674</v>
      </c>
      <c r="K478" s="31">
        <v>678.5</v>
      </c>
      <c r="L478" s="31">
        <v>633.04999999999995</v>
      </c>
      <c r="M478" s="31">
        <v>69.514070000000004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1604.9</v>
      </c>
      <c r="D479" s="40">
        <v>1606.1166666666668</v>
      </c>
      <c r="E479" s="40">
        <v>1593.8333333333335</v>
      </c>
      <c r="F479" s="40">
        <v>1582.7666666666667</v>
      </c>
      <c r="G479" s="40">
        <v>1570.4833333333333</v>
      </c>
      <c r="H479" s="40">
        <v>1617.1833333333336</v>
      </c>
      <c r="I479" s="40">
        <v>1629.4666666666669</v>
      </c>
      <c r="J479" s="40">
        <v>1640.5333333333338</v>
      </c>
      <c r="K479" s="31">
        <v>1618.4</v>
      </c>
      <c r="L479" s="31">
        <v>1595.05</v>
      </c>
      <c r="M479" s="31">
        <v>2.22383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13.3</v>
      </c>
      <c r="D480" s="40">
        <v>13.4</v>
      </c>
      <c r="E480" s="40">
        <v>13.15</v>
      </c>
      <c r="F480" s="40">
        <v>13</v>
      </c>
      <c r="G480" s="40">
        <v>12.75</v>
      </c>
      <c r="H480" s="40">
        <v>13.55</v>
      </c>
      <c r="I480" s="40">
        <v>13.8</v>
      </c>
      <c r="J480" s="40">
        <v>13.950000000000001</v>
      </c>
      <c r="K480" s="31">
        <v>13.65</v>
      </c>
      <c r="L480" s="31">
        <v>13.25</v>
      </c>
      <c r="M480" s="31">
        <v>21.00909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536.4</v>
      </c>
      <c r="D481" s="40">
        <v>539.16666666666663</v>
      </c>
      <c r="E481" s="40">
        <v>527.2833333333333</v>
      </c>
      <c r="F481" s="40">
        <v>518.16666666666663</v>
      </c>
      <c r="G481" s="40">
        <v>506.2833333333333</v>
      </c>
      <c r="H481" s="40">
        <v>548.2833333333333</v>
      </c>
      <c r="I481" s="40">
        <v>560.16666666666674</v>
      </c>
      <c r="J481" s="40">
        <v>569.2833333333333</v>
      </c>
      <c r="K481" s="31">
        <v>551.04999999999995</v>
      </c>
      <c r="L481" s="31">
        <v>530.04999999999995</v>
      </c>
      <c r="M481" s="31">
        <v>1.2521100000000001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135.69999999999999</v>
      </c>
      <c r="D482" s="40">
        <v>136.65</v>
      </c>
      <c r="E482" s="40">
        <v>134.55000000000001</v>
      </c>
      <c r="F482" s="40">
        <v>133.4</v>
      </c>
      <c r="G482" s="40">
        <v>131.30000000000001</v>
      </c>
      <c r="H482" s="40">
        <v>137.80000000000001</v>
      </c>
      <c r="I482" s="40">
        <v>139.89999999999998</v>
      </c>
      <c r="J482" s="40">
        <v>141.05000000000001</v>
      </c>
      <c r="K482" s="31">
        <v>138.75</v>
      </c>
      <c r="L482" s="31">
        <v>135.5</v>
      </c>
      <c r="M482" s="31">
        <v>4.69421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19.2</v>
      </c>
      <c r="D483" s="40">
        <v>19.266666666666669</v>
      </c>
      <c r="E483" s="40">
        <v>19.033333333333339</v>
      </c>
      <c r="F483" s="40">
        <v>18.866666666666671</v>
      </c>
      <c r="G483" s="40">
        <v>18.63333333333334</v>
      </c>
      <c r="H483" s="40">
        <v>19.433333333333337</v>
      </c>
      <c r="I483" s="40">
        <v>19.666666666666664</v>
      </c>
      <c r="J483" s="40">
        <v>19.833333333333336</v>
      </c>
      <c r="K483" s="31">
        <v>19.5</v>
      </c>
      <c r="L483" s="31">
        <v>19.100000000000001</v>
      </c>
      <c r="M483" s="31">
        <v>9.4442000000000004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7413.75</v>
      </c>
      <c r="D484" s="40">
        <v>7408.5166666666664</v>
      </c>
      <c r="E484" s="40">
        <v>7377.0333333333328</v>
      </c>
      <c r="F484" s="40">
        <v>7340.3166666666666</v>
      </c>
      <c r="G484" s="40">
        <v>7308.833333333333</v>
      </c>
      <c r="H484" s="40">
        <v>7445.2333333333327</v>
      </c>
      <c r="I484" s="40">
        <v>7476.7166666666662</v>
      </c>
      <c r="J484" s="40">
        <v>7513.4333333333325</v>
      </c>
      <c r="K484" s="31">
        <v>7440</v>
      </c>
      <c r="L484" s="31">
        <v>7371.8</v>
      </c>
      <c r="M484" s="31">
        <v>1.40591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46.15</v>
      </c>
      <c r="D485" s="40">
        <v>46.433333333333337</v>
      </c>
      <c r="E485" s="40">
        <v>45.516666666666673</v>
      </c>
      <c r="F485" s="40">
        <v>44.883333333333333</v>
      </c>
      <c r="G485" s="40">
        <v>43.966666666666669</v>
      </c>
      <c r="H485" s="40">
        <v>47.066666666666677</v>
      </c>
      <c r="I485" s="40">
        <v>47.983333333333334</v>
      </c>
      <c r="J485" s="40">
        <v>48.616666666666681</v>
      </c>
      <c r="K485" s="31">
        <v>47.35</v>
      </c>
      <c r="L485" s="31">
        <v>45.8</v>
      </c>
      <c r="M485" s="31">
        <v>122.78527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733.9</v>
      </c>
      <c r="D486" s="40">
        <v>736.7166666666667</v>
      </c>
      <c r="E486" s="40">
        <v>726.03333333333342</v>
      </c>
      <c r="F486" s="40">
        <v>718.16666666666674</v>
      </c>
      <c r="G486" s="40">
        <v>707.48333333333346</v>
      </c>
      <c r="H486" s="40">
        <v>744.58333333333337</v>
      </c>
      <c r="I486" s="40">
        <v>755.26666666666677</v>
      </c>
      <c r="J486" s="40">
        <v>763.13333333333333</v>
      </c>
      <c r="K486" s="31">
        <v>747.4</v>
      </c>
      <c r="L486" s="31">
        <v>728.85</v>
      </c>
      <c r="M486" s="31">
        <v>10.2836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1053.55</v>
      </c>
      <c r="D487" s="40">
        <v>1063.0166666666667</v>
      </c>
      <c r="E487" s="40">
        <v>1035.5333333333333</v>
      </c>
      <c r="F487" s="40">
        <v>1017.5166666666667</v>
      </c>
      <c r="G487" s="40">
        <v>990.0333333333333</v>
      </c>
      <c r="H487" s="40">
        <v>1081.0333333333333</v>
      </c>
      <c r="I487" s="40">
        <v>1108.5166666666664</v>
      </c>
      <c r="J487" s="40">
        <v>1126.5333333333333</v>
      </c>
      <c r="K487" s="31">
        <v>1090.5</v>
      </c>
      <c r="L487" s="31">
        <v>1045</v>
      </c>
      <c r="M487" s="31">
        <v>5.5205200000000003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579.75</v>
      </c>
      <c r="D488" s="40">
        <v>591.43333333333328</v>
      </c>
      <c r="E488" s="40">
        <v>563.31666666666661</v>
      </c>
      <c r="F488" s="40">
        <v>546.88333333333333</v>
      </c>
      <c r="G488" s="40">
        <v>518.76666666666665</v>
      </c>
      <c r="H488" s="40">
        <v>607.86666666666656</v>
      </c>
      <c r="I488" s="40">
        <v>635.98333333333312</v>
      </c>
      <c r="J488" s="40">
        <v>652.41666666666652</v>
      </c>
      <c r="K488" s="31">
        <v>619.54999999999995</v>
      </c>
      <c r="L488" s="31">
        <v>575</v>
      </c>
      <c r="M488" s="31">
        <v>1.6265799999999999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38.25</v>
      </c>
      <c r="D489" s="40">
        <v>38.833333333333336</v>
      </c>
      <c r="E489" s="40">
        <v>36.966666666666669</v>
      </c>
      <c r="F489" s="40">
        <v>35.68333333333333</v>
      </c>
      <c r="G489" s="40">
        <v>33.816666666666663</v>
      </c>
      <c r="H489" s="40">
        <v>40.116666666666674</v>
      </c>
      <c r="I489" s="40">
        <v>41.983333333333334</v>
      </c>
      <c r="J489" s="40">
        <v>43.26666666666668</v>
      </c>
      <c r="K489" s="31">
        <v>40.700000000000003</v>
      </c>
      <c r="L489" s="31">
        <v>37.549999999999997</v>
      </c>
      <c r="M489" s="31">
        <v>99.784350000000003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1026.3</v>
      </c>
      <c r="D490" s="40">
        <v>1032.8166666666666</v>
      </c>
      <c r="E490" s="40">
        <v>1013.4833333333331</v>
      </c>
      <c r="F490" s="40">
        <v>1000.6666666666665</v>
      </c>
      <c r="G490" s="40">
        <v>981.33333333333303</v>
      </c>
      <c r="H490" s="40">
        <v>1045.6333333333332</v>
      </c>
      <c r="I490" s="40">
        <v>1064.9666666666667</v>
      </c>
      <c r="J490" s="40">
        <v>1077.7833333333333</v>
      </c>
      <c r="K490" s="31">
        <v>1052.1500000000001</v>
      </c>
      <c r="L490" s="31">
        <v>1020</v>
      </c>
      <c r="M490" s="31">
        <v>0.22786999999999999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330.45</v>
      </c>
      <c r="D491" s="40">
        <v>334.91666666666669</v>
      </c>
      <c r="E491" s="40">
        <v>320.83333333333337</v>
      </c>
      <c r="F491" s="40">
        <v>311.2166666666667</v>
      </c>
      <c r="G491" s="40">
        <v>297.13333333333338</v>
      </c>
      <c r="H491" s="40">
        <v>344.53333333333336</v>
      </c>
      <c r="I491" s="40">
        <v>358.61666666666673</v>
      </c>
      <c r="J491" s="40">
        <v>368.23333333333335</v>
      </c>
      <c r="K491" s="31">
        <v>349</v>
      </c>
      <c r="L491" s="31">
        <v>325.3</v>
      </c>
      <c r="M491" s="31">
        <v>2.7825899999999999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874.95</v>
      </c>
      <c r="D492" s="40">
        <v>885.4666666666667</v>
      </c>
      <c r="E492" s="40">
        <v>862.48333333333335</v>
      </c>
      <c r="F492" s="40">
        <v>850.01666666666665</v>
      </c>
      <c r="G492" s="40">
        <v>827.0333333333333</v>
      </c>
      <c r="H492" s="40">
        <v>897.93333333333339</v>
      </c>
      <c r="I492" s="40">
        <v>920.91666666666674</v>
      </c>
      <c r="J492" s="40">
        <v>933.38333333333344</v>
      </c>
      <c r="K492" s="31">
        <v>908.45</v>
      </c>
      <c r="L492" s="31">
        <v>873</v>
      </c>
      <c r="M492" s="31">
        <v>2.8454700000000002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357.5</v>
      </c>
      <c r="D493" s="40">
        <v>356.7833333333333</v>
      </c>
      <c r="E493" s="40">
        <v>353.11666666666662</v>
      </c>
      <c r="F493" s="40">
        <v>348.73333333333329</v>
      </c>
      <c r="G493" s="40">
        <v>345.06666666666661</v>
      </c>
      <c r="H493" s="40">
        <v>361.16666666666663</v>
      </c>
      <c r="I493" s="40">
        <v>364.83333333333337</v>
      </c>
      <c r="J493" s="40">
        <v>369.21666666666664</v>
      </c>
      <c r="K493" s="31">
        <v>360.45</v>
      </c>
      <c r="L493" s="31">
        <v>352.4</v>
      </c>
      <c r="M493" s="31">
        <v>138.49800999999999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2560.1</v>
      </c>
      <c r="D494" s="40">
        <v>2590.0666666666671</v>
      </c>
      <c r="E494" s="40">
        <v>2521.1333333333341</v>
      </c>
      <c r="F494" s="40">
        <v>2482.166666666667</v>
      </c>
      <c r="G494" s="40">
        <v>2413.233333333334</v>
      </c>
      <c r="H494" s="40">
        <v>2629.0333333333342</v>
      </c>
      <c r="I494" s="40">
        <v>2697.9666666666676</v>
      </c>
      <c r="J494" s="40">
        <v>2736.9333333333343</v>
      </c>
      <c r="K494" s="31">
        <v>2659</v>
      </c>
      <c r="L494" s="31">
        <v>2551.1</v>
      </c>
      <c r="M494" s="31">
        <v>0.30839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230.05</v>
      </c>
      <c r="D495" s="40">
        <v>231.65</v>
      </c>
      <c r="E495" s="40">
        <v>227.4</v>
      </c>
      <c r="F495" s="40">
        <v>224.75</v>
      </c>
      <c r="G495" s="40">
        <v>220.5</v>
      </c>
      <c r="H495" s="40">
        <v>234.3</v>
      </c>
      <c r="I495" s="40">
        <v>238.55</v>
      </c>
      <c r="J495" s="40">
        <v>241.20000000000002</v>
      </c>
      <c r="K495" s="31">
        <v>235.9</v>
      </c>
      <c r="L495" s="31">
        <v>229</v>
      </c>
      <c r="M495" s="31">
        <v>4.8800999999999997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1971.5</v>
      </c>
      <c r="D496" s="40">
        <v>1972.05</v>
      </c>
      <c r="E496" s="40">
        <v>1942.1499999999999</v>
      </c>
      <c r="F496" s="40">
        <v>1912.8</v>
      </c>
      <c r="G496" s="40">
        <v>1882.8999999999999</v>
      </c>
      <c r="H496" s="40">
        <v>2001.3999999999999</v>
      </c>
      <c r="I496" s="40">
        <v>2031.3</v>
      </c>
      <c r="J496" s="40">
        <v>2060.6499999999996</v>
      </c>
      <c r="K496" s="31">
        <v>2001.95</v>
      </c>
      <c r="L496" s="31">
        <v>1942.7</v>
      </c>
      <c r="M496" s="31">
        <v>0.30173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584.95000000000005</v>
      </c>
      <c r="D497" s="40">
        <v>594.68333333333339</v>
      </c>
      <c r="E497" s="40">
        <v>566.61666666666679</v>
      </c>
      <c r="F497" s="40">
        <v>548.28333333333342</v>
      </c>
      <c r="G497" s="40">
        <v>520.21666666666681</v>
      </c>
      <c r="H497" s="40">
        <v>613.01666666666677</v>
      </c>
      <c r="I497" s="40">
        <v>641.08333333333337</v>
      </c>
      <c r="J497" s="40">
        <v>659.41666666666674</v>
      </c>
      <c r="K497" s="31">
        <v>622.75</v>
      </c>
      <c r="L497" s="31">
        <v>576.35</v>
      </c>
      <c r="M497" s="31">
        <v>30.071960000000001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3647.35</v>
      </c>
      <c r="D498" s="40">
        <v>3654.5166666666664</v>
      </c>
      <c r="E498" s="40">
        <v>3593.833333333333</v>
      </c>
      <c r="F498" s="40">
        <v>3540.3166666666666</v>
      </c>
      <c r="G498" s="40">
        <v>3479.6333333333332</v>
      </c>
      <c r="H498" s="40">
        <v>3708.0333333333328</v>
      </c>
      <c r="I498" s="40">
        <v>3768.7166666666662</v>
      </c>
      <c r="J498" s="40">
        <v>3822.2333333333327</v>
      </c>
      <c r="K498" s="31">
        <v>3715.2</v>
      </c>
      <c r="L498" s="31">
        <v>3601</v>
      </c>
      <c r="M498" s="31">
        <v>0.45282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1217.8</v>
      </c>
      <c r="D499" s="40">
        <v>1217.9333333333334</v>
      </c>
      <c r="E499" s="40">
        <v>1208.3666666666668</v>
      </c>
      <c r="F499" s="40">
        <v>1198.9333333333334</v>
      </c>
      <c r="G499" s="40">
        <v>1189.3666666666668</v>
      </c>
      <c r="H499" s="40">
        <v>1227.3666666666668</v>
      </c>
      <c r="I499" s="40">
        <v>1236.9333333333334</v>
      </c>
      <c r="J499" s="40">
        <v>1246.3666666666668</v>
      </c>
      <c r="K499" s="31">
        <v>1227.5</v>
      </c>
      <c r="L499" s="31">
        <v>1208.5</v>
      </c>
      <c r="M499" s="31">
        <v>2.7011699999999998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2343.35</v>
      </c>
      <c r="D500" s="40">
        <v>2322.35</v>
      </c>
      <c r="E500" s="40">
        <v>2271</v>
      </c>
      <c r="F500" s="40">
        <v>2198.65</v>
      </c>
      <c r="G500" s="40">
        <v>2147.3000000000002</v>
      </c>
      <c r="H500" s="40">
        <v>2394.6999999999998</v>
      </c>
      <c r="I500" s="40">
        <v>2446.0499999999993</v>
      </c>
      <c r="J500" s="40">
        <v>2518.3999999999996</v>
      </c>
      <c r="K500" s="31">
        <v>2373.6999999999998</v>
      </c>
      <c r="L500" s="31">
        <v>2250</v>
      </c>
      <c r="M500" s="31">
        <v>3.92719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8248.7999999999993</v>
      </c>
      <c r="D501" s="40">
        <v>8214.15</v>
      </c>
      <c r="E501" s="40">
        <v>8130.65</v>
      </c>
      <c r="F501" s="40">
        <v>8012.5</v>
      </c>
      <c r="G501" s="40">
        <v>7929</v>
      </c>
      <c r="H501" s="40">
        <v>8332.2999999999993</v>
      </c>
      <c r="I501" s="40">
        <v>8415.7999999999993</v>
      </c>
      <c r="J501" s="40">
        <v>8533.9499999999989</v>
      </c>
      <c r="K501" s="31">
        <v>8297.65</v>
      </c>
      <c r="L501" s="31">
        <v>8096</v>
      </c>
      <c r="M501" s="31">
        <v>2.0410000000000001E-2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171.55</v>
      </c>
      <c r="D502" s="40">
        <v>174.85000000000002</v>
      </c>
      <c r="E502" s="40">
        <v>166.80000000000004</v>
      </c>
      <c r="F502" s="40">
        <v>162.05000000000001</v>
      </c>
      <c r="G502" s="40">
        <v>154.00000000000003</v>
      </c>
      <c r="H502" s="40">
        <v>179.60000000000005</v>
      </c>
      <c r="I502" s="40">
        <v>187.65</v>
      </c>
      <c r="J502" s="40">
        <v>192.40000000000006</v>
      </c>
      <c r="K502" s="31">
        <v>182.9</v>
      </c>
      <c r="L502" s="31">
        <v>170.1</v>
      </c>
      <c r="M502" s="31">
        <v>35.754689999999997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143</v>
      </c>
      <c r="D503" s="40">
        <v>142.76666666666668</v>
      </c>
      <c r="E503" s="40">
        <v>141.43333333333337</v>
      </c>
      <c r="F503" s="40">
        <v>139.86666666666667</v>
      </c>
      <c r="G503" s="40">
        <v>138.53333333333336</v>
      </c>
      <c r="H503" s="40">
        <v>144.33333333333337</v>
      </c>
      <c r="I503" s="40">
        <v>145.66666666666669</v>
      </c>
      <c r="J503" s="40">
        <v>147.23333333333338</v>
      </c>
      <c r="K503" s="31">
        <v>144.1</v>
      </c>
      <c r="L503" s="31">
        <v>141.19999999999999</v>
      </c>
      <c r="M503" s="31">
        <v>16.01324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579.85</v>
      </c>
      <c r="D504" s="40">
        <v>579.15</v>
      </c>
      <c r="E504" s="40">
        <v>572.15</v>
      </c>
      <c r="F504" s="40">
        <v>564.45000000000005</v>
      </c>
      <c r="G504" s="40">
        <v>557.45000000000005</v>
      </c>
      <c r="H504" s="40">
        <v>586.84999999999991</v>
      </c>
      <c r="I504" s="40">
        <v>593.84999999999991</v>
      </c>
      <c r="J504" s="40">
        <v>601.54999999999984</v>
      </c>
      <c r="K504" s="31">
        <v>586.15</v>
      </c>
      <c r="L504" s="31">
        <v>571.45000000000005</v>
      </c>
      <c r="M504" s="31">
        <v>0.44096999999999997</v>
      </c>
      <c r="N504" s="1"/>
      <c r="O504" s="1"/>
    </row>
    <row r="505" spans="1:15" ht="12.75" customHeight="1">
      <c r="A505" s="31">
        <v>495</v>
      </c>
      <c r="B505" s="311" t="s">
        <v>282</v>
      </c>
      <c r="C505" s="311">
        <v>1844.15</v>
      </c>
      <c r="D505" s="312">
        <v>1858.75</v>
      </c>
      <c r="E505" s="312">
        <v>1824.4</v>
      </c>
      <c r="F505" s="312">
        <v>1804.65</v>
      </c>
      <c r="G505" s="312">
        <v>1770.3000000000002</v>
      </c>
      <c r="H505" s="312">
        <v>1878.5</v>
      </c>
      <c r="I505" s="312">
        <v>1912.85</v>
      </c>
      <c r="J505" s="312">
        <v>1932.6</v>
      </c>
      <c r="K505" s="311">
        <v>1893.1</v>
      </c>
      <c r="L505" s="311">
        <v>1839</v>
      </c>
      <c r="M505" s="311">
        <v>2.0112100000000002</v>
      </c>
      <c r="N505" s="1"/>
      <c r="O505" s="1"/>
    </row>
    <row r="506" spans="1:15" ht="12.75" customHeight="1">
      <c r="A506" s="31">
        <v>496</v>
      </c>
      <c r="B506" s="313" t="s">
        <v>214</v>
      </c>
      <c r="C506" s="299">
        <v>644.29999999999995</v>
      </c>
      <c r="D506" s="314">
        <v>644.5333333333333</v>
      </c>
      <c r="E506" s="314">
        <v>639.16666666666663</v>
      </c>
      <c r="F506" s="314">
        <v>634.0333333333333</v>
      </c>
      <c r="G506" s="314">
        <v>628.66666666666663</v>
      </c>
      <c r="H506" s="314">
        <v>649.66666666666663</v>
      </c>
      <c r="I506" s="314">
        <v>655.03333333333342</v>
      </c>
      <c r="J506" s="314">
        <v>660.16666666666663</v>
      </c>
      <c r="K506" s="299">
        <v>649.9</v>
      </c>
      <c r="L506" s="299">
        <v>639.4</v>
      </c>
      <c r="M506" s="299">
        <v>62.186199999999999</v>
      </c>
      <c r="N506" s="1"/>
      <c r="O506" s="1"/>
    </row>
    <row r="507" spans="1:15" ht="12.75" customHeight="1">
      <c r="A507" s="31">
        <v>497</v>
      </c>
      <c r="B507" s="313" t="s">
        <v>562</v>
      </c>
      <c r="C507" s="299">
        <v>427.2</v>
      </c>
      <c r="D507" s="314">
        <v>428.7</v>
      </c>
      <c r="E507" s="314">
        <v>422.5</v>
      </c>
      <c r="F507" s="314">
        <v>417.8</v>
      </c>
      <c r="G507" s="314">
        <v>411.6</v>
      </c>
      <c r="H507" s="314">
        <v>433.4</v>
      </c>
      <c r="I507" s="314">
        <v>439.59999999999991</v>
      </c>
      <c r="J507" s="314">
        <v>444.29999999999995</v>
      </c>
      <c r="K507" s="299">
        <v>434.9</v>
      </c>
      <c r="L507" s="299">
        <v>424</v>
      </c>
      <c r="M507" s="299">
        <v>2.34524</v>
      </c>
      <c r="N507" s="1"/>
      <c r="O507" s="1"/>
    </row>
    <row r="508" spans="1:15" ht="12.75" customHeight="1">
      <c r="A508" s="31">
        <v>498</v>
      </c>
      <c r="B508" s="313" t="s">
        <v>283</v>
      </c>
      <c r="C508" s="299">
        <v>13.4</v>
      </c>
      <c r="D508" s="314">
        <v>13.583333333333334</v>
      </c>
      <c r="E508" s="314">
        <v>13.116666666666667</v>
      </c>
      <c r="F508" s="314">
        <v>12.833333333333334</v>
      </c>
      <c r="G508" s="314">
        <v>12.366666666666667</v>
      </c>
      <c r="H508" s="314">
        <v>13.866666666666667</v>
      </c>
      <c r="I508" s="314">
        <v>14.333333333333332</v>
      </c>
      <c r="J508" s="314">
        <v>14.616666666666667</v>
      </c>
      <c r="K508" s="299">
        <v>14.05</v>
      </c>
      <c r="L508" s="299">
        <v>13.3</v>
      </c>
      <c r="M508" s="299">
        <v>1227.29693</v>
      </c>
      <c r="N508" s="1"/>
      <c r="O508" s="1"/>
    </row>
    <row r="509" spans="1:15" ht="12.75" customHeight="1">
      <c r="A509" s="31">
        <v>499</v>
      </c>
      <c r="B509" s="298" t="s">
        <v>215</v>
      </c>
      <c r="C509" s="299">
        <v>368.2</v>
      </c>
      <c r="D509" s="314">
        <v>366.63333333333338</v>
      </c>
      <c r="E509" s="314">
        <v>361.76666666666677</v>
      </c>
      <c r="F509" s="314">
        <v>355.33333333333337</v>
      </c>
      <c r="G509" s="314">
        <v>350.46666666666675</v>
      </c>
      <c r="H509" s="314">
        <v>373.06666666666678</v>
      </c>
      <c r="I509" s="314">
        <v>377.93333333333345</v>
      </c>
      <c r="J509" s="314">
        <v>384.36666666666679</v>
      </c>
      <c r="K509" s="299">
        <v>371.5</v>
      </c>
      <c r="L509" s="299">
        <v>360.2</v>
      </c>
      <c r="M509" s="299">
        <v>160.79499000000001</v>
      </c>
      <c r="N509" s="1"/>
      <c r="O509" s="1"/>
    </row>
    <row r="510" spans="1:15" ht="12.75" customHeight="1">
      <c r="A510" s="31">
        <v>500</v>
      </c>
      <c r="B510" s="299" t="s">
        <v>563</v>
      </c>
      <c r="C510" s="314">
        <v>480</v>
      </c>
      <c r="D510" s="314">
        <v>480.76666666666665</v>
      </c>
      <c r="E510" s="314">
        <v>471.5333333333333</v>
      </c>
      <c r="F510" s="314">
        <v>463.06666666666666</v>
      </c>
      <c r="G510" s="314">
        <v>453.83333333333331</v>
      </c>
      <c r="H510" s="314">
        <v>489.23333333333329</v>
      </c>
      <c r="I510" s="314">
        <v>498.46666666666664</v>
      </c>
      <c r="J510" s="299">
        <v>506.93333333333328</v>
      </c>
      <c r="K510" s="299">
        <v>490</v>
      </c>
      <c r="L510" s="299">
        <v>472.3</v>
      </c>
      <c r="M510" s="298">
        <v>48.125540000000001</v>
      </c>
      <c r="N510" s="1"/>
      <c r="O510" s="1"/>
    </row>
    <row r="511" spans="1:15" ht="12.75" customHeight="1">
      <c r="A511" s="31">
        <v>501</v>
      </c>
      <c r="B511" s="299" t="s">
        <v>564</v>
      </c>
      <c r="C511" s="314">
        <v>1938.65</v>
      </c>
      <c r="D511" s="314">
        <v>1937.1333333333332</v>
      </c>
      <c r="E511" s="314">
        <v>1924.3666666666663</v>
      </c>
      <c r="F511" s="314">
        <v>1910.083333333333</v>
      </c>
      <c r="G511" s="314">
        <v>1897.3166666666662</v>
      </c>
      <c r="H511" s="314">
        <v>1951.4166666666665</v>
      </c>
      <c r="I511" s="314">
        <v>1964.1833333333334</v>
      </c>
      <c r="J511" s="299">
        <v>1978.4666666666667</v>
      </c>
      <c r="K511" s="299">
        <v>1949.9</v>
      </c>
      <c r="L511" s="299">
        <v>1922.85</v>
      </c>
      <c r="M511" s="298">
        <v>0.10326</v>
      </c>
      <c r="N511" s="1"/>
      <c r="O511" s="1"/>
    </row>
    <row r="512" spans="1:15" ht="12.75" customHeight="1">
      <c r="A512" s="365"/>
      <c r="B512" s="365"/>
      <c r="C512" s="366"/>
      <c r="D512" s="366"/>
      <c r="E512" s="366"/>
      <c r="F512" s="366"/>
      <c r="G512" s="366"/>
      <c r="H512" s="366"/>
      <c r="I512" s="366"/>
      <c r="J512" s="365"/>
      <c r="K512" s="365"/>
      <c r="L512" s="365"/>
      <c r="M512" s="367"/>
      <c r="N512" s="1"/>
      <c r="O512" s="1"/>
    </row>
    <row r="513" spans="1:15" ht="12.75" customHeight="1">
      <c r="A513" s="365"/>
      <c r="B513" s="365"/>
      <c r="C513" s="366"/>
      <c r="D513" s="366"/>
      <c r="E513" s="366"/>
      <c r="F513" s="366"/>
      <c r="G513" s="366"/>
      <c r="H513" s="366"/>
      <c r="I513" s="366"/>
      <c r="J513" s="365"/>
      <c r="K513" s="365"/>
      <c r="L513" s="365"/>
      <c r="M513" s="367"/>
      <c r="N513" s="1"/>
      <c r="O513" s="1"/>
    </row>
    <row r="514" spans="1:15" ht="12.75" customHeight="1">
      <c r="A514" s="365"/>
      <c r="B514" s="365"/>
      <c r="C514" s="366"/>
      <c r="D514" s="366"/>
      <c r="E514" s="366"/>
      <c r="F514" s="366"/>
      <c r="G514" s="366"/>
      <c r="H514" s="366"/>
      <c r="I514" s="366"/>
      <c r="J514" s="365"/>
      <c r="K514" s="365"/>
      <c r="L514" s="365"/>
      <c r="M514" s="367"/>
      <c r="N514" s="1"/>
      <c r="O514" s="1"/>
    </row>
    <row r="515" spans="1:15" ht="12.75" customHeight="1">
      <c r="A515" s="365"/>
      <c r="B515" s="365"/>
      <c r="C515" s="366"/>
      <c r="D515" s="366"/>
      <c r="E515" s="366"/>
      <c r="F515" s="366"/>
      <c r="G515" s="366"/>
      <c r="H515" s="366"/>
      <c r="I515" s="366"/>
      <c r="J515" s="365"/>
      <c r="K515" s="365"/>
      <c r="L515" s="365"/>
      <c r="M515" s="367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C1" sqref="C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8"/>
      <c r="B5" s="519"/>
      <c r="C5" s="518"/>
      <c r="D5" s="51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20" t="s">
        <v>567</v>
      </c>
      <c r="C7" s="519"/>
      <c r="D7" s="7">
        <f>Main!B10</f>
        <v>44547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44546</v>
      </c>
      <c r="B10" s="32">
        <v>520123</v>
      </c>
      <c r="C10" s="31" t="s">
        <v>1022</v>
      </c>
      <c r="D10" s="31" t="s">
        <v>1023</v>
      </c>
      <c r="E10" s="31" t="s">
        <v>576</v>
      </c>
      <c r="F10" s="90">
        <v>29740</v>
      </c>
      <c r="G10" s="32">
        <v>102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44546</v>
      </c>
      <c r="B11" s="32">
        <v>520123</v>
      </c>
      <c r="C11" s="31" t="s">
        <v>1022</v>
      </c>
      <c r="D11" s="31" t="s">
        <v>1024</v>
      </c>
      <c r="E11" s="31" t="s">
        <v>577</v>
      </c>
      <c r="F11" s="90">
        <v>29740</v>
      </c>
      <c r="G11" s="32">
        <v>102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44546</v>
      </c>
      <c r="B12" s="32">
        <v>539506</v>
      </c>
      <c r="C12" s="31" t="s">
        <v>1025</v>
      </c>
      <c r="D12" s="31" t="s">
        <v>1026</v>
      </c>
      <c r="E12" s="31" t="s">
        <v>577</v>
      </c>
      <c r="F12" s="90">
        <v>150000</v>
      </c>
      <c r="G12" s="32">
        <v>11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44546</v>
      </c>
      <c r="B13" s="32">
        <v>539506</v>
      </c>
      <c r="C13" s="31" t="s">
        <v>1025</v>
      </c>
      <c r="D13" s="31" t="s">
        <v>1027</v>
      </c>
      <c r="E13" s="31" t="s">
        <v>576</v>
      </c>
      <c r="F13" s="90">
        <v>23950</v>
      </c>
      <c r="G13" s="32">
        <v>11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44546</v>
      </c>
      <c r="B14" s="32">
        <v>539506</v>
      </c>
      <c r="C14" s="31" t="s">
        <v>1025</v>
      </c>
      <c r="D14" s="31" t="s">
        <v>1028</v>
      </c>
      <c r="E14" s="31" t="s">
        <v>576</v>
      </c>
      <c r="F14" s="90">
        <v>50000</v>
      </c>
      <c r="G14" s="32">
        <v>11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44546</v>
      </c>
      <c r="B15" s="32">
        <v>539506</v>
      </c>
      <c r="C15" s="31" t="s">
        <v>1025</v>
      </c>
      <c r="D15" s="31" t="s">
        <v>1029</v>
      </c>
      <c r="E15" s="31" t="s">
        <v>577</v>
      </c>
      <c r="F15" s="90">
        <v>20124</v>
      </c>
      <c r="G15" s="32">
        <v>11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44546</v>
      </c>
      <c r="B16" s="32">
        <v>539506</v>
      </c>
      <c r="C16" s="31" t="s">
        <v>1025</v>
      </c>
      <c r="D16" s="31" t="s">
        <v>1030</v>
      </c>
      <c r="E16" s="31" t="s">
        <v>576</v>
      </c>
      <c r="F16" s="90">
        <v>40500</v>
      </c>
      <c r="G16" s="32">
        <v>11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44546</v>
      </c>
      <c r="B17" s="32">
        <v>530109</v>
      </c>
      <c r="C17" s="31" t="s">
        <v>1031</v>
      </c>
      <c r="D17" s="31" t="s">
        <v>1032</v>
      </c>
      <c r="E17" s="31" t="s">
        <v>577</v>
      </c>
      <c r="F17" s="90">
        <v>1850000</v>
      </c>
      <c r="G17" s="32">
        <v>3.64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44546</v>
      </c>
      <c r="B18" s="32">
        <v>530109</v>
      </c>
      <c r="C18" s="31" t="s">
        <v>1031</v>
      </c>
      <c r="D18" s="31" t="s">
        <v>1033</v>
      </c>
      <c r="E18" s="31" t="s">
        <v>577</v>
      </c>
      <c r="F18" s="90">
        <v>750000</v>
      </c>
      <c r="G18" s="32">
        <v>3.64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44546</v>
      </c>
      <c r="B19" s="32">
        <v>530187</v>
      </c>
      <c r="C19" s="31" t="s">
        <v>1034</v>
      </c>
      <c r="D19" s="31" t="s">
        <v>1035</v>
      </c>
      <c r="E19" s="31" t="s">
        <v>577</v>
      </c>
      <c r="F19" s="90">
        <v>116612</v>
      </c>
      <c r="G19" s="32">
        <v>2.12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44546</v>
      </c>
      <c r="B20" s="32">
        <v>530249</v>
      </c>
      <c r="C20" s="31" t="s">
        <v>1036</v>
      </c>
      <c r="D20" s="31" t="s">
        <v>865</v>
      </c>
      <c r="E20" s="31" t="s">
        <v>577</v>
      </c>
      <c r="F20" s="90">
        <v>21546</v>
      </c>
      <c r="G20" s="32">
        <v>37.5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44546</v>
      </c>
      <c r="B21" s="32">
        <v>512379</v>
      </c>
      <c r="C21" s="31" t="s">
        <v>909</v>
      </c>
      <c r="D21" s="31" t="s">
        <v>958</v>
      </c>
      <c r="E21" s="31" t="s">
        <v>577</v>
      </c>
      <c r="F21" s="90">
        <v>2259281</v>
      </c>
      <c r="G21" s="32">
        <v>6.89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44546</v>
      </c>
      <c r="B22" s="32">
        <v>524752</v>
      </c>
      <c r="C22" s="31" t="s">
        <v>950</v>
      </c>
      <c r="D22" s="31" t="s">
        <v>1008</v>
      </c>
      <c r="E22" s="31" t="s">
        <v>576</v>
      </c>
      <c r="F22" s="90">
        <v>60135</v>
      </c>
      <c r="G22" s="32">
        <v>80.5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44546</v>
      </c>
      <c r="B23" s="32">
        <v>524752</v>
      </c>
      <c r="C23" s="31" t="s">
        <v>950</v>
      </c>
      <c r="D23" s="31" t="s">
        <v>1008</v>
      </c>
      <c r="E23" s="31" t="s">
        <v>577</v>
      </c>
      <c r="F23" s="90">
        <v>90809</v>
      </c>
      <c r="G23" s="32">
        <v>83.54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44546</v>
      </c>
      <c r="B24" s="32">
        <v>524752</v>
      </c>
      <c r="C24" s="31" t="s">
        <v>950</v>
      </c>
      <c r="D24" s="31" t="s">
        <v>966</v>
      </c>
      <c r="E24" s="31" t="s">
        <v>576</v>
      </c>
      <c r="F24" s="90">
        <v>124400</v>
      </c>
      <c r="G24" s="32">
        <v>87.55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44546</v>
      </c>
      <c r="B25" s="32">
        <v>524752</v>
      </c>
      <c r="C25" s="31" t="s">
        <v>950</v>
      </c>
      <c r="D25" s="31" t="s">
        <v>966</v>
      </c>
      <c r="E25" s="31" t="s">
        <v>577</v>
      </c>
      <c r="F25" s="90">
        <v>124400</v>
      </c>
      <c r="G25" s="32">
        <v>86.54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44546</v>
      </c>
      <c r="B26" s="32">
        <v>524752</v>
      </c>
      <c r="C26" s="31" t="s">
        <v>950</v>
      </c>
      <c r="D26" s="31" t="s">
        <v>865</v>
      </c>
      <c r="E26" s="31" t="s">
        <v>576</v>
      </c>
      <c r="F26" s="90">
        <v>92879</v>
      </c>
      <c r="G26" s="32">
        <v>79.41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44546</v>
      </c>
      <c r="B27" s="32">
        <v>524752</v>
      </c>
      <c r="C27" s="31" t="s">
        <v>950</v>
      </c>
      <c r="D27" s="31" t="s">
        <v>865</v>
      </c>
      <c r="E27" s="31" t="s">
        <v>577</v>
      </c>
      <c r="F27" s="90">
        <v>7788</v>
      </c>
      <c r="G27" s="32">
        <v>82.63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44546</v>
      </c>
      <c r="B28" s="32">
        <v>524752</v>
      </c>
      <c r="C28" s="31" t="s">
        <v>950</v>
      </c>
      <c r="D28" s="31" t="s">
        <v>992</v>
      </c>
      <c r="E28" s="31" t="s">
        <v>577</v>
      </c>
      <c r="F28" s="90">
        <v>418900</v>
      </c>
      <c r="G28" s="32">
        <v>87.55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44546</v>
      </c>
      <c r="B29" s="32">
        <v>539197</v>
      </c>
      <c r="C29" s="31" t="s">
        <v>1037</v>
      </c>
      <c r="D29" s="31" t="s">
        <v>1038</v>
      </c>
      <c r="E29" s="31" t="s">
        <v>577</v>
      </c>
      <c r="F29" s="90">
        <v>388423</v>
      </c>
      <c r="G29" s="32">
        <v>0.86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44546</v>
      </c>
      <c r="B30" s="32">
        <v>539405</v>
      </c>
      <c r="C30" s="31" t="s">
        <v>1039</v>
      </c>
      <c r="D30" s="31" t="s">
        <v>1040</v>
      </c>
      <c r="E30" s="31" t="s">
        <v>577</v>
      </c>
      <c r="F30" s="90">
        <v>31000</v>
      </c>
      <c r="G30" s="32">
        <v>17.809999999999999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44546</v>
      </c>
      <c r="B31" s="32">
        <v>541299</v>
      </c>
      <c r="C31" s="31" t="s">
        <v>1041</v>
      </c>
      <c r="D31" s="31" t="s">
        <v>1042</v>
      </c>
      <c r="E31" s="31" t="s">
        <v>577</v>
      </c>
      <c r="F31" s="90">
        <v>32000</v>
      </c>
      <c r="G31" s="32">
        <v>37.96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44546</v>
      </c>
      <c r="B32" s="32">
        <v>543410</v>
      </c>
      <c r="C32" s="31" t="s">
        <v>1043</v>
      </c>
      <c r="D32" s="31" t="s">
        <v>1044</v>
      </c>
      <c r="E32" s="31" t="s">
        <v>577</v>
      </c>
      <c r="F32" s="90">
        <v>42000</v>
      </c>
      <c r="G32" s="32">
        <v>33.25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44546</v>
      </c>
      <c r="B33" s="32">
        <v>543410</v>
      </c>
      <c r="C33" s="31" t="s">
        <v>1043</v>
      </c>
      <c r="D33" s="31" t="s">
        <v>1045</v>
      </c>
      <c r="E33" s="31" t="s">
        <v>576</v>
      </c>
      <c r="F33" s="90">
        <v>24000</v>
      </c>
      <c r="G33" s="32">
        <v>35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44546</v>
      </c>
      <c r="B34" s="32">
        <v>543410</v>
      </c>
      <c r="C34" s="31" t="s">
        <v>1043</v>
      </c>
      <c r="D34" s="31" t="s">
        <v>1046</v>
      </c>
      <c r="E34" s="31" t="s">
        <v>576</v>
      </c>
      <c r="F34" s="90">
        <v>30000</v>
      </c>
      <c r="G34" s="32">
        <v>35.4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44546</v>
      </c>
      <c r="B35" s="32">
        <v>543410</v>
      </c>
      <c r="C35" s="31" t="s">
        <v>1043</v>
      </c>
      <c r="D35" s="31" t="s">
        <v>1046</v>
      </c>
      <c r="E35" s="31" t="s">
        <v>577</v>
      </c>
      <c r="F35" s="90">
        <v>30000</v>
      </c>
      <c r="G35" s="32">
        <v>36.75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44546</v>
      </c>
      <c r="B36" s="32">
        <v>539032</v>
      </c>
      <c r="C36" s="31" t="s">
        <v>1047</v>
      </c>
      <c r="D36" s="31" t="s">
        <v>1048</v>
      </c>
      <c r="E36" s="31" t="s">
        <v>576</v>
      </c>
      <c r="F36" s="90">
        <v>50000</v>
      </c>
      <c r="G36" s="32">
        <v>13.9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44546</v>
      </c>
      <c r="B37" s="32">
        <v>533275</v>
      </c>
      <c r="C37" s="31" t="s">
        <v>1049</v>
      </c>
      <c r="D37" s="31" t="s">
        <v>1050</v>
      </c>
      <c r="E37" s="31" t="s">
        <v>576</v>
      </c>
      <c r="F37" s="90">
        <v>903136</v>
      </c>
      <c r="G37" s="32">
        <v>4.03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44546</v>
      </c>
      <c r="B38" s="32">
        <v>533275</v>
      </c>
      <c r="C38" s="31" t="s">
        <v>1049</v>
      </c>
      <c r="D38" s="31" t="s">
        <v>1050</v>
      </c>
      <c r="E38" s="31" t="s">
        <v>577</v>
      </c>
      <c r="F38" s="90">
        <v>555313</v>
      </c>
      <c r="G38" s="32">
        <v>3.98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44546</v>
      </c>
      <c r="B39" s="32">
        <v>513536</v>
      </c>
      <c r="C39" s="31" t="s">
        <v>993</v>
      </c>
      <c r="D39" s="31" t="s">
        <v>1051</v>
      </c>
      <c r="E39" s="31" t="s">
        <v>577</v>
      </c>
      <c r="F39" s="90">
        <v>560076</v>
      </c>
      <c r="G39" s="32">
        <v>11.53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44546</v>
      </c>
      <c r="B40" s="32">
        <v>523277</v>
      </c>
      <c r="C40" s="31" t="s">
        <v>1052</v>
      </c>
      <c r="D40" s="31" t="s">
        <v>865</v>
      </c>
      <c r="E40" s="31" t="s">
        <v>576</v>
      </c>
      <c r="F40" s="90">
        <v>4742816</v>
      </c>
      <c r="G40" s="32">
        <v>0.85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44546</v>
      </c>
      <c r="B41" s="32">
        <v>523277</v>
      </c>
      <c r="C41" s="31" t="s">
        <v>1052</v>
      </c>
      <c r="D41" s="31" t="s">
        <v>865</v>
      </c>
      <c r="E41" s="31" t="s">
        <v>577</v>
      </c>
      <c r="F41" s="90">
        <v>6538009</v>
      </c>
      <c r="G41" s="32">
        <v>0.86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44546</v>
      </c>
      <c r="B42" s="32">
        <v>523277</v>
      </c>
      <c r="C42" s="31" t="s">
        <v>1052</v>
      </c>
      <c r="D42" s="31" t="s">
        <v>978</v>
      </c>
      <c r="E42" s="31" t="s">
        <v>576</v>
      </c>
      <c r="F42" s="90">
        <v>6856528</v>
      </c>
      <c r="G42" s="32">
        <v>0.83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44546</v>
      </c>
      <c r="B43" s="32">
        <v>523277</v>
      </c>
      <c r="C43" s="31" t="s">
        <v>1052</v>
      </c>
      <c r="D43" s="31" t="s">
        <v>978</v>
      </c>
      <c r="E43" s="31" t="s">
        <v>577</v>
      </c>
      <c r="F43" s="90">
        <v>350000</v>
      </c>
      <c r="G43" s="32">
        <v>0.83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44546</v>
      </c>
      <c r="B44" s="32">
        <v>526899</v>
      </c>
      <c r="C44" s="31" t="s">
        <v>1053</v>
      </c>
      <c r="D44" s="31" t="s">
        <v>1054</v>
      </c>
      <c r="E44" s="31" t="s">
        <v>577</v>
      </c>
      <c r="F44" s="90">
        <v>301431</v>
      </c>
      <c r="G44" s="32">
        <v>21.21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44546</v>
      </c>
      <c r="B45" s="32">
        <v>524013</v>
      </c>
      <c r="C45" s="31" t="s">
        <v>994</v>
      </c>
      <c r="D45" s="31" t="s">
        <v>995</v>
      </c>
      <c r="E45" s="31" t="s">
        <v>577</v>
      </c>
      <c r="F45" s="90">
        <v>106000</v>
      </c>
      <c r="G45" s="32">
        <v>17.63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44546</v>
      </c>
      <c r="B46" s="32">
        <v>535789</v>
      </c>
      <c r="C46" s="31" t="s">
        <v>124</v>
      </c>
      <c r="D46" s="31" t="s">
        <v>1055</v>
      </c>
      <c r="E46" s="31" t="s">
        <v>577</v>
      </c>
      <c r="F46" s="90">
        <v>5000000</v>
      </c>
      <c r="G46" s="32">
        <v>268.49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44546</v>
      </c>
      <c r="B47" s="32">
        <v>540377</v>
      </c>
      <c r="C47" s="31" t="s">
        <v>951</v>
      </c>
      <c r="D47" s="31" t="s">
        <v>1056</v>
      </c>
      <c r="E47" s="31" t="s">
        <v>576</v>
      </c>
      <c r="F47" s="90">
        <v>36000</v>
      </c>
      <c r="G47" s="32">
        <v>21.87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44546</v>
      </c>
      <c r="B48" s="32">
        <v>540377</v>
      </c>
      <c r="C48" s="31" t="s">
        <v>951</v>
      </c>
      <c r="D48" s="31" t="s">
        <v>996</v>
      </c>
      <c r="E48" s="31" t="s">
        <v>577</v>
      </c>
      <c r="F48" s="90">
        <v>18000</v>
      </c>
      <c r="G48" s="32">
        <v>21.9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44546</v>
      </c>
      <c r="B49" s="32">
        <v>540377</v>
      </c>
      <c r="C49" s="31" t="s">
        <v>951</v>
      </c>
      <c r="D49" s="31" t="s">
        <v>976</v>
      </c>
      <c r="E49" s="31" t="s">
        <v>576</v>
      </c>
      <c r="F49" s="90">
        <v>60000</v>
      </c>
      <c r="G49" s="32">
        <v>21.8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44546</v>
      </c>
      <c r="B50" s="32">
        <v>540377</v>
      </c>
      <c r="C50" s="31" t="s">
        <v>951</v>
      </c>
      <c r="D50" s="31" t="s">
        <v>1057</v>
      </c>
      <c r="E50" s="31" t="s">
        <v>577</v>
      </c>
      <c r="F50" s="90">
        <v>216000</v>
      </c>
      <c r="G50" s="32">
        <v>21.84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44546</v>
      </c>
      <c r="B51" s="32">
        <v>540377</v>
      </c>
      <c r="C51" s="31" t="s">
        <v>951</v>
      </c>
      <c r="D51" s="31" t="s">
        <v>975</v>
      </c>
      <c r="E51" s="31" t="s">
        <v>576</v>
      </c>
      <c r="F51" s="90">
        <v>18000</v>
      </c>
      <c r="G51" s="32">
        <v>21.9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44546</v>
      </c>
      <c r="B52" s="32">
        <v>540377</v>
      </c>
      <c r="C52" s="31" t="s">
        <v>951</v>
      </c>
      <c r="D52" s="31" t="s">
        <v>997</v>
      </c>
      <c r="E52" s="31" t="s">
        <v>576</v>
      </c>
      <c r="F52" s="90">
        <v>24000</v>
      </c>
      <c r="G52" s="32">
        <v>21.9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44546</v>
      </c>
      <c r="B53" s="32">
        <v>540377</v>
      </c>
      <c r="C53" s="31" t="s">
        <v>951</v>
      </c>
      <c r="D53" s="31" t="s">
        <v>1058</v>
      </c>
      <c r="E53" s="31" t="s">
        <v>576</v>
      </c>
      <c r="F53" s="90">
        <v>24000</v>
      </c>
      <c r="G53" s="32">
        <v>21.91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44546</v>
      </c>
      <c r="B54" s="32">
        <v>540377</v>
      </c>
      <c r="C54" s="31" t="s">
        <v>951</v>
      </c>
      <c r="D54" s="31" t="s">
        <v>1059</v>
      </c>
      <c r="E54" s="31" t="s">
        <v>576</v>
      </c>
      <c r="F54" s="90">
        <v>18000</v>
      </c>
      <c r="G54" s="32">
        <v>21.63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44546</v>
      </c>
      <c r="B55" s="32">
        <v>540377</v>
      </c>
      <c r="C55" s="31" t="s">
        <v>951</v>
      </c>
      <c r="D55" s="31" t="s">
        <v>1059</v>
      </c>
      <c r="E55" s="31" t="s">
        <v>577</v>
      </c>
      <c r="F55" s="90">
        <v>18000</v>
      </c>
      <c r="G55" s="32">
        <v>21.78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44546</v>
      </c>
      <c r="B56" s="32">
        <v>540377</v>
      </c>
      <c r="C56" s="31" t="s">
        <v>951</v>
      </c>
      <c r="D56" s="31" t="s">
        <v>1060</v>
      </c>
      <c r="E56" s="31" t="s">
        <v>577</v>
      </c>
      <c r="F56" s="90">
        <v>72000</v>
      </c>
      <c r="G56" s="32">
        <v>21.78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44546</v>
      </c>
      <c r="B57" s="32">
        <v>540377</v>
      </c>
      <c r="C57" s="31" t="s">
        <v>951</v>
      </c>
      <c r="D57" s="31" t="s">
        <v>1061</v>
      </c>
      <c r="E57" s="31" t="s">
        <v>576</v>
      </c>
      <c r="F57" s="90">
        <v>18000</v>
      </c>
      <c r="G57" s="32">
        <v>22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44546</v>
      </c>
      <c r="B58" s="32">
        <v>540377</v>
      </c>
      <c r="C58" s="31" t="s">
        <v>951</v>
      </c>
      <c r="D58" s="31" t="s">
        <v>1062</v>
      </c>
      <c r="E58" s="31" t="s">
        <v>576</v>
      </c>
      <c r="F58" s="90">
        <v>24000</v>
      </c>
      <c r="G58" s="32">
        <v>21.5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44546</v>
      </c>
      <c r="B59" s="32">
        <v>540377</v>
      </c>
      <c r="C59" s="31" t="s">
        <v>951</v>
      </c>
      <c r="D59" s="31" t="s">
        <v>1063</v>
      </c>
      <c r="E59" s="31" t="s">
        <v>576</v>
      </c>
      <c r="F59" s="90">
        <v>48000</v>
      </c>
      <c r="G59" s="32">
        <v>21.91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44546</v>
      </c>
      <c r="B60" s="32">
        <v>542772</v>
      </c>
      <c r="C60" s="31" t="s">
        <v>399</v>
      </c>
      <c r="D60" s="31" t="s">
        <v>1064</v>
      </c>
      <c r="E60" s="31" t="s">
        <v>577</v>
      </c>
      <c r="F60" s="90">
        <v>1000000</v>
      </c>
      <c r="G60" s="32">
        <v>1429.34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44546</v>
      </c>
      <c r="B61" s="32">
        <v>538891</v>
      </c>
      <c r="C61" s="31" t="s">
        <v>1065</v>
      </c>
      <c r="D61" s="31" t="s">
        <v>1066</v>
      </c>
      <c r="E61" s="31" t="s">
        <v>576</v>
      </c>
      <c r="F61" s="90">
        <v>134456</v>
      </c>
      <c r="G61" s="32">
        <v>46.1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44546</v>
      </c>
      <c r="B62" s="32">
        <v>538891</v>
      </c>
      <c r="C62" s="20" t="s">
        <v>1065</v>
      </c>
      <c r="D62" s="20" t="s">
        <v>1067</v>
      </c>
      <c r="E62" s="31" t="s">
        <v>577</v>
      </c>
      <c r="F62" s="90">
        <v>135725</v>
      </c>
      <c r="G62" s="32">
        <v>46.1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44546</v>
      </c>
      <c r="B63" s="32">
        <v>543207</v>
      </c>
      <c r="C63" s="31" t="s">
        <v>977</v>
      </c>
      <c r="D63" s="31" t="s">
        <v>998</v>
      </c>
      <c r="E63" s="31" t="s">
        <v>576</v>
      </c>
      <c r="F63" s="90">
        <v>62544</v>
      </c>
      <c r="G63" s="32">
        <v>13.41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44546</v>
      </c>
      <c r="B64" s="32">
        <v>543207</v>
      </c>
      <c r="C64" s="31" t="s">
        <v>977</v>
      </c>
      <c r="D64" s="31" t="s">
        <v>1068</v>
      </c>
      <c r="E64" s="31" t="s">
        <v>576</v>
      </c>
      <c r="F64" s="90">
        <v>120000</v>
      </c>
      <c r="G64" s="32">
        <v>14.86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44546</v>
      </c>
      <c r="B65" s="32">
        <v>530557</v>
      </c>
      <c r="C65" s="31" t="s">
        <v>967</v>
      </c>
      <c r="D65" s="31" t="s">
        <v>1069</v>
      </c>
      <c r="E65" s="31" t="s">
        <v>577</v>
      </c>
      <c r="F65" s="90">
        <v>3000000</v>
      </c>
      <c r="G65" s="32">
        <v>1.61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44546</v>
      </c>
      <c r="B66" s="32">
        <v>543400</v>
      </c>
      <c r="C66" s="31" t="s">
        <v>999</v>
      </c>
      <c r="D66" s="31" t="s">
        <v>1070</v>
      </c>
      <c r="E66" s="31" t="s">
        <v>577</v>
      </c>
      <c r="F66" s="90">
        <v>58000</v>
      </c>
      <c r="G66" s="32">
        <v>41.25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44546</v>
      </c>
      <c r="B67" s="32">
        <v>543400</v>
      </c>
      <c r="C67" s="31" t="s">
        <v>999</v>
      </c>
      <c r="D67" s="31" t="s">
        <v>1071</v>
      </c>
      <c r="E67" s="31" t="s">
        <v>576</v>
      </c>
      <c r="F67" s="90">
        <v>32000</v>
      </c>
      <c r="G67" s="32">
        <v>41.25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44546</v>
      </c>
      <c r="B68" s="32">
        <v>543400</v>
      </c>
      <c r="C68" s="31" t="s">
        <v>999</v>
      </c>
      <c r="D68" s="31" t="s">
        <v>865</v>
      </c>
      <c r="E68" s="31" t="s">
        <v>577</v>
      </c>
      <c r="F68" s="90">
        <v>50000</v>
      </c>
      <c r="G68" s="32">
        <v>41.25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44546</v>
      </c>
      <c r="B69" s="32">
        <v>539598</v>
      </c>
      <c r="C69" s="31" t="s">
        <v>1000</v>
      </c>
      <c r="D69" s="31" t="s">
        <v>1072</v>
      </c>
      <c r="E69" s="31" t="s">
        <v>577</v>
      </c>
      <c r="F69" s="90">
        <v>33000</v>
      </c>
      <c r="G69" s="32">
        <v>36.93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44546</v>
      </c>
      <c r="B70" s="32">
        <v>539291</v>
      </c>
      <c r="C70" s="31" t="s">
        <v>1073</v>
      </c>
      <c r="D70" s="31" t="s">
        <v>1074</v>
      </c>
      <c r="E70" s="31" t="s">
        <v>576</v>
      </c>
      <c r="F70" s="90">
        <v>20000</v>
      </c>
      <c r="G70" s="32">
        <v>14.89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44546</v>
      </c>
      <c r="B71" s="32">
        <v>524572</v>
      </c>
      <c r="C71" s="31" t="s">
        <v>1075</v>
      </c>
      <c r="D71" s="31" t="s">
        <v>1076</v>
      </c>
      <c r="E71" s="31" t="s">
        <v>577</v>
      </c>
      <c r="F71" s="90">
        <v>75052</v>
      </c>
      <c r="G71" s="32">
        <v>13.42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44546</v>
      </c>
      <c r="B72" s="32">
        <v>519191</v>
      </c>
      <c r="C72" s="31" t="s">
        <v>1077</v>
      </c>
      <c r="D72" s="31" t="s">
        <v>1078</v>
      </c>
      <c r="E72" s="31" t="s">
        <v>577</v>
      </c>
      <c r="F72" s="90">
        <v>82324</v>
      </c>
      <c r="G72" s="32">
        <v>18.11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44546</v>
      </c>
      <c r="B73" s="32">
        <v>538875</v>
      </c>
      <c r="C73" s="31" t="s">
        <v>1079</v>
      </c>
      <c r="D73" s="31" t="s">
        <v>1080</v>
      </c>
      <c r="E73" s="31" t="s">
        <v>577</v>
      </c>
      <c r="F73" s="90">
        <v>115000</v>
      </c>
      <c r="G73" s="32">
        <v>16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44546</v>
      </c>
      <c r="B74" s="32">
        <v>543391</v>
      </c>
      <c r="C74" s="31" t="s">
        <v>1081</v>
      </c>
      <c r="D74" s="31" t="s">
        <v>1082</v>
      </c>
      <c r="E74" s="31" t="s">
        <v>576</v>
      </c>
      <c r="F74" s="90">
        <v>300000</v>
      </c>
      <c r="G74" s="32">
        <v>50.14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44546</v>
      </c>
      <c r="B75" s="32">
        <v>543391</v>
      </c>
      <c r="C75" s="31" t="s">
        <v>1081</v>
      </c>
      <c r="D75" s="31" t="s">
        <v>1082</v>
      </c>
      <c r="E75" s="31" t="s">
        <v>577</v>
      </c>
      <c r="F75" s="90">
        <v>3000</v>
      </c>
      <c r="G75" s="32">
        <v>51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44546</v>
      </c>
      <c r="B76" s="32">
        <v>543391</v>
      </c>
      <c r="C76" s="31" t="s">
        <v>1081</v>
      </c>
      <c r="D76" s="31" t="s">
        <v>1083</v>
      </c>
      <c r="E76" s="31" t="s">
        <v>577</v>
      </c>
      <c r="F76" s="90">
        <v>186000</v>
      </c>
      <c r="G76" s="32">
        <v>50.1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44546</v>
      </c>
      <c r="B77" s="32">
        <v>543391</v>
      </c>
      <c r="C77" s="31" t="s">
        <v>1081</v>
      </c>
      <c r="D77" s="31" t="s">
        <v>1084</v>
      </c>
      <c r="E77" s="31" t="s">
        <v>576</v>
      </c>
      <c r="F77" s="90">
        <v>132000</v>
      </c>
      <c r="G77" s="32">
        <v>50.1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44546</v>
      </c>
      <c r="B78" s="32">
        <v>533019</v>
      </c>
      <c r="C78" s="31" t="s">
        <v>979</v>
      </c>
      <c r="D78" s="31" t="s">
        <v>1085</v>
      </c>
      <c r="E78" s="31" t="s">
        <v>577</v>
      </c>
      <c r="F78" s="90">
        <v>25000</v>
      </c>
      <c r="G78" s="32">
        <v>80.55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44546</v>
      </c>
      <c r="B79" s="32">
        <v>533019</v>
      </c>
      <c r="C79" s="31" t="s">
        <v>979</v>
      </c>
      <c r="D79" s="31" t="s">
        <v>1001</v>
      </c>
      <c r="E79" s="31" t="s">
        <v>577</v>
      </c>
      <c r="F79" s="90">
        <v>30000</v>
      </c>
      <c r="G79" s="32">
        <v>80.459999999999994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44546</v>
      </c>
      <c r="B80" s="32">
        <v>533019</v>
      </c>
      <c r="C80" s="31" t="s">
        <v>979</v>
      </c>
      <c r="D80" s="31" t="s">
        <v>1086</v>
      </c>
      <c r="E80" s="31" t="s">
        <v>577</v>
      </c>
      <c r="F80" s="90">
        <v>20000</v>
      </c>
      <c r="G80" s="32">
        <v>80.55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44546</v>
      </c>
      <c r="B81" s="32">
        <v>533019</v>
      </c>
      <c r="C81" s="31" t="s">
        <v>979</v>
      </c>
      <c r="D81" s="31" t="s">
        <v>865</v>
      </c>
      <c r="E81" s="31" t="s">
        <v>576</v>
      </c>
      <c r="F81" s="90">
        <v>5</v>
      </c>
      <c r="G81" s="32">
        <v>80.44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44546</v>
      </c>
      <c r="B82" s="32">
        <v>533019</v>
      </c>
      <c r="C82" s="31" t="s">
        <v>979</v>
      </c>
      <c r="D82" s="31" t="s">
        <v>865</v>
      </c>
      <c r="E82" s="31" t="s">
        <v>577</v>
      </c>
      <c r="F82" s="90">
        <v>47505</v>
      </c>
      <c r="G82" s="32">
        <v>80.48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44546</v>
      </c>
      <c r="B83" s="32">
        <v>508905</v>
      </c>
      <c r="C83" s="31" t="s">
        <v>1087</v>
      </c>
      <c r="D83" s="31" t="s">
        <v>1088</v>
      </c>
      <c r="E83" s="31" t="s">
        <v>577</v>
      </c>
      <c r="F83" s="90">
        <v>54521</v>
      </c>
      <c r="G83" s="32">
        <v>42.35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44546</v>
      </c>
      <c r="B84" s="32">
        <v>508905</v>
      </c>
      <c r="C84" s="31" t="s">
        <v>1087</v>
      </c>
      <c r="D84" s="31" t="s">
        <v>1089</v>
      </c>
      <c r="E84" s="31" t="s">
        <v>576</v>
      </c>
      <c r="F84" s="90">
        <v>29898</v>
      </c>
      <c r="G84" s="32">
        <v>42.17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44546</v>
      </c>
      <c r="B85" s="32">
        <v>508905</v>
      </c>
      <c r="C85" s="31" t="s">
        <v>1087</v>
      </c>
      <c r="D85" s="31" t="s">
        <v>1090</v>
      </c>
      <c r="E85" s="31" t="s">
        <v>576</v>
      </c>
      <c r="F85" s="90">
        <v>31204</v>
      </c>
      <c r="G85" s="32">
        <v>42.35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44546</v>
      </c>
      <c r="B86" s="32">
        <v>538496</v>
      </c>
      <c r="C86" s="31" t="s">
        <v>1091</v>
      </c>
      <c r="D86" s="31" t="s">
        <v>1092</v>
      </c>
      <c r="E86" s="31" t="s">
        <v>576</v>
      </c>
      <c r="F86" s="90">
        <v>102000</v>
      </c>
      <c r="G86" s="32">
        <v>20.89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44546</v>
      </c>
      <c r="B87" s="32">
        <v>538496</v>
      </c>
      <c r="C87" s="31" t="s">
        <v>1091</v>
      </c>
      <c r="D87" s="31" t="s">
        <v>1092</v>
      </c>
      <c r="E87" s="31" t="s">
        <v>577</v>
      </c>
      <c r="F87" s="90">
        <v>30000</v>
      </c>
      <c r="G87" s="32">
        <v>18.09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44546</v>
      </c>
      <c r="B88" s="32">
        <v>538496</v>
      </c>
      <c r="C88" s="31" t="s">
        <v>1091</v>
      </c>
      <c r="D88" s="31" t="s">
        <v>1093</v>
      </c>
      <c r="E88" s="31" t="s">
        <v>577</v>
      </c>
      <c r="F88" s="90">
        <v>120000</v>
      </c>
      <c r="G88" s="32">
        <v>20.94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44546</v>
      </c>
      <c r="B89" s="32">
        <v>513305</v>
      </c>
      <c r="C89" s="31" t="s">
        <v>1094</v>
      </c>
      <c r="D89" s="31" t="s">
        <v>1095</v>
      </c>
      <c r="E89" s="31" t="s">
        <v>577</v>
      </c>
      <c r="F89" s="90">
        <v>88529</v>
      </c>
      <c r="G89" s="32">
        <v>2.68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44546</v>
      </c>
      <c r="B90" s="32">
        <v>538610</v>
      </c>
      <c r="C90" s="31" t="s">
        <v>952</v>
      </c>
      <c r="D90" s="31" t="s">
        <v>1096</v>
      </c>
      <c r="E90" s="31" t="s">
        <v>576</v>
      </c>
      <c r="F90" s="90">
        <v>214951</v>
      </c>
      <c r="G90" s="32">
        <v>77.37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44546</v>
      </c>
      <c r="B91" s="32">
        <v>538610</v>
      </c>
      <c r="C91" s="31" t="s">
        <v>952</v>
      </c>
      <c r="D91" s="31" t="s">
        <v>1002</v>
      </c>
      <c r="E91" s="31" t="s">
        <v>577</v>
      </c>
      <c r="F91" s="90">
        <v>162350</v>
      </c>
      <c r="G91" s="32">
        <v>77.5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44546</v>
      </c>
      <c r="B92" s="32">
        <v>538610</v>
      </c>
      <c r="C92" s="31" t="s">
        <v>952</v>
      </c>
      <c r="D92" s="31" t="s">
        <v>1003</v>
      </c>
      <c r="E92" s="31" t="s">
        <v>577</v>
      </c>
      <c r="F92" s="90">
        <v>115000</v>
      </c>
      <c r="G92" s="32">
        <v>77.5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44546</v>
      </c>
      <c r="B93" s="32">
        <v>526987</v>
      </c>
      <c r="C93" s="31" t="s">
        <v>1097</v>
      </c>
      <c r="D93" s="31" t="s">
        <v>865</v>
      </c>
      <c r="E93" s="31" t="s">
        <v>576</v>
      </c>
      <c r="F93" s="90">
        <v>1294110</v>
      </c>
      <c r="G93" s="32">
        <v>12.66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44546</v>
      </c>
      <c r="B94" s="32">
        <v>526987</v>
      </c>
      <c r="C94" s="31" t="s">
        <v>1097</v>
      </c>
      <c r="D94" s="31" t="s">
        <v>865</v>
      </c>
      <c r="E94" s="31" t="s">
        <v>577</v>
      </c>
      <c r="F94" s="90">
        <v>4046249</v>
      </c>
      <c r="G94" s="32">
        <v>12.67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44546</v>
      </c>
      <c r="B95" s="32">
        <v>500426</v>
      </c>
      <c r="C95" s="31" t="s">
        <v>1098</v>
      </c>
      <c r="D95" s="31" t="s">
        <v>1099</v>
      </c>
      <c r="E95" s="31" t="s">
        <v>577</v>
      </c>
      <c r="F95" s="90">
        <v>250000</v>
      </c>
      <c r="G95" s="32">
        <v>5.05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44546</v>
      </c>
      <c r="B96" s="32">
        <v>500426</v>
      </c>
      <c r="C96" s="31" t="s">
        <v>1098</v>
      </c>
      <c r="D96" s="31" t="s">
        <v>1100</v>
      </c>
      <c r="E96" s="31" t="s">
        <v>576</v>
      </c>
      <c r="F96" s="90">
        <v>202986</v>
      </c>
      <c r="G96" s="32">
        <v>5.05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44546</v>
      </c>
      <c r="B97" s="32">
        <v>500426</v>
      </c>
      <c r="C97" s="31" t="s">
        <v>1098</v>
      </c>
      <c r="D97" s="31" t="s">
        <v>1100</v>
      </c>
      <c r="E97" s="31" t="s">
        <v>577</v>
      </c>
      <c r="F97" s="90">
        <v>202986</v>
      </c>
      <c r="G97" s="32">
        <v>5.39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44546</v>
      </c>
      <c r="B98" s="32">
        <v>530459</v>
      </c>
      <c r="C98" s="31" t="s">
        <v>1004</v>
      </c>
      <c r="D98" s="31" t="s">
        <v>1101</v>
      </c>
      <c r="E98" s="31" t="s">
        <v>576</v>
      </c>
      <c r="F98" s="90">
        <v>47350</v>
      </c>
      <c r="G98" s="32">
        <v>25.3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44546</v>
      </c>
      <c r="B99" s="32" t="s">
        <v>1102</v>
      </c>
      <c r="C99" s="31" t="s">
        <v>1103</v>
      </c>
      <c r="D99" s="31" t="s">
        <v>982</v>
      </c>
      <c r="E99" s="31" t="s">
        <v>576</v>
      </c>
      <c r="F99" s="90">
        <v>250085</v>
      </c>
      <c r="G99" s="32">
        <v>196.25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44546</v>
      </c>
      <c r="B100" s="32" t="s">
        <v>1104</v>
      </c>
      <c r="C100" s="31" t="s">
        <v>1105</v>
      </c>
      <c r="D100" s="31" t="s">
        <v>1106</v>
      </c>
      <c r="E100" s="31" t="s">
        <v>576</v>
      </c>
      <c r="F100" s="90">
        <v>67147</v>
      </c>
      <c r="G100" s="32">
        <v>242.86</v>
      </c>
      <c r="H100" s="32" t="s">
        <v>881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44546</v>
      </c>
      <c r="B101" s="32" t="s">
        <v>1107</v>
      </c>
      <c r="C101" s="31" t="s">
        <v>1108</v>
      </c>
      <c r="D101" s="31" t="s">
        <v>1109</v>
      </c>
      <c r="E101" s="31" t="s">
        <v>576</v>
      </c>
      <c r="F101" s="90">
        <v>106658</v>
      </c>
      <c r="G101" s="32">
        <v>33.479999999999997</v>
      </c>
      <c r="H101" s="32" t="s">
        <v>881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44546</v>
      </c>
      <c r="B102" s="32" t="s">
        <v>941</v>
      </c>
      <c r="C102" s="31" t="s">
        <v>942</v>
      </c>
      <c r="D102" s="31" t="s">
        <v>1005</v>
      </c>
      <c r="E102" s="31" t="s">
        <v>576</v>
      </c>
      <c r="F102" s="90">
        <v>33752</v>
      </c>
      <c r="G102" s="32">
        <v>3.75</v>
      </c>
      <c r="H102" s="32" t="s">
        <v>881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44546</v>
      </c>
      <c r="B103" s="32" t="s">
        <v>1110</v>
      </c>
      <c r="C103" s="31" t="s">
        <v>1111</v>
      </c>
      <c r="D103" s="31" t="s">
        <v>880</v>
      </c>
      <c r="E103" s="31" t="s">
        <v>576</v>
      </c>
      <c r="F103" s="90">
        <v>614400</v>
      </c>
      <c r="G103" s="32">
        <v>412.36</v>
      </c>
      <c r="H103" s="32" t="s">
        <v>881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44546</v>
      </c>
      <c r="B104" s="32" t="s">
        <v>1006</v>
      </c>
      <c r="C104" s="31" t="s">
        <v>1007</v>
      </c>
      <c r="D104" s="31" t="s">
        <v>981</v>
      </c>
      <c r="E104" s="31" t="s">
        <v>576</v>
      </c>
      <c r="F104" s="90">
        <v>345129</v>
      </c>
      <c r="G104" s="32">
        <v>33.71</v>
      </c>
      <c r="H104" s="32" t="s">
        <v>881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44546</v>
      </c>
      <c r="B105" s="32" t="s">
        <v>1006</v>
      </c>
      <c r="C105" s="31" t="s">
        <v>1007</v>
      </c>
      <c r="D105" s="31" t="s">
        <v>1112</v>
      </c>
      <c r="E105" s="31" t="s">
        <v>576</v>
      </c>
      <c r="F105" s="90">
        <v>941498</v>
      </c>
      <c r="G105" s="32">
        <v>33.97</v>
      </c>
      <c r="H105" s="32" t="s">
        <v>881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44546</v>
      </c>
      <c r="B106" s="32" t="s">
        <v>1006</v>
      </c>
      <c r="C106" s="31" t="s">
        <v>1007</v>
      </c>
      <c r="D106" s="31" t="s">
        <v>986</v>
      </c>
      <c r="E106" s="31" t="s">
        <v>576</v>
      </c>
      <c r="F106" s="90">
        <v>490000</v>
      </c>
      <c r="G106" s="32">
        <v>33.81</v>
      </c>
      <c r="H106" s="32" t="s">
        <v>881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44546</v>
      </c>
      <c r="B107" s="32" t="s">
        <v>1049</v>
      </c>
      <c r="C107" s="31" t="s">
        <v>1113</v>
      </c>
      <c r="D107" s="31" t="s">
        <v>953</v>
      </c>
      <c r="E107" s="31" t="s">
        <v>576</v>
      </c>
      <c r="F107" s="90">
        <v>820704</v>
      </c>
      <c r="G107" s="32">
        <v>3.97</v>
      </c>
      <c r="H107" s="32" t="s">
        <v>881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44546</v>
      </c>
      <c r="B108" s="32" t="s">
        <v>1049</v>
      </c>
      <c r="C108" s="31" t="s">
        <v>1113</v>
      </c>
      <c r="D108" s="31" t="s">
        <v>865</v>
      </c>
      <c r="E108" s="31" t="s">
        <v>576</v>
      </c>
      <c r="F108" s="90">
        <v>1000000</v>
      </c>
      <c r="G108" s="32">
        <v>4</v>
      </c>
      <c r="H108" s="32" t="s">
        <v>881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44546</v>
      </c>
      <c r="B109" s="32" t="s">
        <v>1049</v>
      </c>
      <c r="C109" s="31" t="s">
        <v>1113</v>
      </c>
      <c r="D109" s="31" t="s">
        <v>982</v>
      </c>
      <c r="E109" s="31" t="s">
        <v>576</v>
      </c>
      <c r="F109" s="90">
        <v>1201144</v>
      </c>
      <c r="G109" s="32">
        <v>4</v>
      </c>
      <c r="H109" s="32" t="s">
        <v>881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44546</v>
      </c>
      <c r="B110" s="32" t="s">
        <v>1114</v>
      </c>
      <c r="C110" s="31" t="s">
        <v>1115</v>
      </c>
      <c r="D110" s="31" t="s">
        <v>978</v>
      </c>
      <c r="E110" s="31" t="s">
        <v>576</v>
      </c>
      <c r="F110" s="90">
        <v>200000</v>
      </c>
      <c r="G110" s="32">
        <v>88.35</v>
      </c>
      <c r="H110" s="32" t="s">
        <v>881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44546</v>
      </c>
      <c r="B111" s="32" t="s">
        <v>124</v>
      </c>
      <c r="C111" s="31" t="s">
        <v>1116</v>
      </c>
      <c r="D111" s="31" t="s">
        <v>1117</v>
      </c>
      <c r="E111" s="31" t="s">
        <v>576</v>
      </c>
      <c r="F111" s="90">
        <v>10482180</v>
      </c>
      <c r="G111" s="32">
        <v>262.35000000000002</v>
      </c>
      <c r="H111" s="32" t="s">
        <v>881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44546</v>
      </c>
      <c r="B112" s="32" t="s">
        <v>124</v>
      </c>
      <c r="C112" s="31" t="s">
        <v>1116</v>
      </c>
      <c r="D112" s="31" t="s">
        <v>1118</v>
      </c>
      <c r="E112" s="31" t="s">
        <v>576</v>
      </c>
      <c r="F112" s="90">
        <v>2732476</v>
      </c>
      <c r="G112" s="32">
        <v>262.35000000000002</v>
      </c>
      <c r="H112" s="32" t="s">
        <v>881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44546</v>
      </c>
      <c r="B113" s="32" t="s">
        <v>124</v>
      </c>
      <c r="C113" s="31" t="s">
        <v>1116</v>
      </c>
      <c r="D113" s="31" t="s">
        <v>880</v>
      </c>
      <c r="E113" s="31" t="s">
        <v>576</v>
      </c>
      <c r="F113" s="90">
        <v>5965742</v>
      </c>
      <c r="G113" s="32">
        <v>260.55</v>
      </c>
      <c r="H113" s="32" t="s">
        <v>881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44546</v>
      </c>
      <c r="B114" s="32" t="s">
        <v>124</v>
      </c>
      <c r="C114" s="31" t="s">
        <v>1116</v>
      </c>
      <c r="D114" s="31" t="s">
        <v>1119</v>
      </c>
      <c r="E114" s="31" t="s">
        <v>576</v>
      </c>
      <c r="F114" s="90">
        <v>4188279</v>
      </c>
      <c r="G114" s="32">
        <v>259.82</v>
      </c>
      <c r="H114" s="32" t="s">
        <v>881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44546</v>
      </c>
      <c r="B115" s="32" t="s">
        <v>124</v>
      </c>
      <c r="C115" s="31" t="s">
        <v>1116</v>
      </c>
      <c r="D115" s="31" t="s">
        <v>1120</v>
      </c>
      <c r="E115" s="31" t="s">
        <v>576</v>
      </c>
      <c r="F115" s="90">
        <v>2728029</v>
      </c>
      <c r="G115" s="32">
        <v>259.52999999999997</v>
      </c>
      <c r="H115" s="32" t="s">
        <v>881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44546</v>
      </c>
      <c r="B116" s="32" t="s">
        <v>124</v>
      </c>
      <c r="C116" s="31" t="s">
        <v>1116</v>
      </c>
      <c r="D116" s="31" t="s">
        <v>1121</v>
      </c>
      <c r="E116" s="31" t="s">
        <v>576</v>
      </c>
      <c r="F116" s="90">
        <v>2912000</v>
      </c>
      <c r="G116" s="32">
        <v>262.35000000000002</v>
      </c>
      <c r="H116" s="32" t="s">
        <v>881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44546</v>
      </c>
      <c r="B117" s="32" t="s">
        <v>124</v>
      </c>
      <c r="C117" s="31" t="s">
        <v>1116</v>
      </c>
      <c r="D117" s="31" t="s">
        <v>1122</v>
      </c>
      <c r="E117" s="31" t="s">
        <v>576</v>
      </c>
      <c r="F117" s="90">
        <v>2912000</v>
      </c>
      <c r="G117" s="32">
        <v>262.35000000000002</v>
      </c>
      <c r="H117" s="32" t="s">
        <v>881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44546</v>
      </c>
      <c r="B118" s="32" t="s">
        <v>124</v>
      </c>
      <c r="C118" s="31" t="s">
        <v>1116</v>
      </c>
      <c r="D118" s="31" t="s">
        <v>1123</v>
      </c>
      <c r="E118" s="31" t="s">
        <v>576</v>
      </c>
      <c r="F118" s="90">
        <v>3510097</v>
      </c>
      <c r="G118" s="32">
        <v>262.35000000000002</v>
      </c>
      <c r="H118" s="32" t="s">
        <v>881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44546</v>
      </c>
      <c r="B119" s="32" t="s">
        <v>124</v>
      </c>
      <c r="C119" s="31" t="s">
        <v>1116</v>
      </c>
      <c r="D119" s="31" t="s">
        <v>1124</v>
      </c>
      <c r="E119" s="31" t="s">
        <v>576</v>
      </c>
      <c r="F119" s="90">
        <v>5800000</v>
      </c>
      <c r="G119" s="32">
        <v>262.35000000000002</v>
      </c>
      <c r="H119" s="32" t="s">
        <v>881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44546</v>
      </c>
      <c r="B120" s="32" t="s">
        <v>968</v>
      </c>
      <c r="C120" s="31" t="s">
        <v>969</v>
      </c>
      <c r="D120" s="31" t="s">
        <v>1125</v>
      </c>
      <c r="E120" s="31" t="s">
        <v>576</v>
      </c>
      <c r="F120" s="90">
        <v>50000</v>
      </c>
      <c r="G120" s="32">
        <v>19.329999999999998</v>
      </c>
      <c r="H120" s="32" t="s">
        <v>881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44546</v>
      </c>
      <c r="B121" s="32" t="s">
        <v>1126</v>
      </c>
      <c r="C121" s="31" t="s">
        <v>1127</v>
      </c>
      <c r="D121" s="31" t="s">
        <v>981</v>
      </c>
      <c r="E121" s="31" t="s">
        <v>576</v>
      </c>
      <c r="F121" s="90">
        <v>409400</v>
      </c>
      <c r="G121" s="32">
        <v>199.23</v>
      </c>
      <c r="H121" s="32" t="s">
        <v>881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44546</v>
      </c>
      <c r="B122" s="32" t="s">
        <v>1128</v>
      </c>
      <c r="C122" s="31" t="s">
        <v>1129</v>
      </c>
      <c r="D122" s="31" t="s">
        <v>1130</v>
      </c>
      <c r="E122" s="31" t="s">
        <v>576</v>
      </c>
      <c r="F122" s="90">
        <v>102000</v>
      </c>
      <c r="G122" s="32">
        <v>98</v>
      </c>
      <c r="H122" s="32" t="s">
        <v>881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44546</v>
      </c>
      <c r="B123" s="32" t="s">
        <v>1131</v>
      </c>
      <c r="C123" s="31" t="s">
        <v>1132</v>
      </c>
      <c r="D123" s="31" t="s">
        <v>865</v>
      </c>
      <c r="E123" s="31" t="s">
        <v>576</v>
      </c>
      <c r="F123" s="90">
        <v>187694</v>
      </c>
      <c r="G123" s="32">
        <v>220.87</v>
      </c>
      <c r="H123" s="32" t="s">
        <v>881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44546</v>
      </c>
      <c r="B124" s="32" t="s">
        <v>1133</v>
      </c>
      <c r="C124" s="31" t="s">
        <v>1134</v>
      </c>
      <c r="D124" s="31" t="s">
        <v>1008</v>
      </c>
      <c r="E124" s="31" t="s">
        <v>576</v>
      </c>
      <c r="F124" s="90">
        <v>455423</v>
      </c>
      <c r="G124" s="32">
        <v>21.76</v>
      </c>
      <c r="H124" s="32" t="s">
        <v>881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44546</v>
      </c>
      <c r="B125" s="32" t="s">
        <v>1135</v>
      </c>
      <c r="C125" s="31" t="s">
        <v>1136</v>
      </c>
      <c r="D125" s="31" t="s">
        <v>1137</v>
      </c>
      <c r="E125" s="31" t="s">
        <v>576</v>
      </c>
      <c r="F125" s="90">
        <v>32000</v>
      </c>
      <c r="G125" s="32">
        <v>58.12</v>
      </c>
      <c r="H125" s="32" t="s">
        <v>881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44546</v>
      </c>
      <c r="B126" s="32" t="s">
        <v>1009</v>
      </c>
      <c r="C126" s="31" t="s">
        <v>1010</v>
      </c>
      <c r="D126" s="31" t="s">
        <v>982</v>
      </c>
      <c r="E126" s="31" t="s">
        <v>576</v>
      </c>
      <c r="F126" s="90">
        <v>10</v>
      </c>
      <c r="G126" s="32">
        <v>21</v>
      </c>
      <c r="H126" s="32" t="s">
        <v>881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44546</v>
      </c>
      <c r="B127" s="32" t="s">
        <v>1011</v>
      </c>
      <c r="C127" s="31" t="s">
        <v>1012</v>
      </c>
      <c r="D127" s="31" t="s">
        <v>1013</v>
      </c>
      <c r="E127" s="31" t="s">
        <v>576</v>
      </c>
      <c r="F127" s="90">
        <v>16428945</v>
      </c>
      <c r="G127" s="32">
        <v>3.82</v>
      </c>
      <c r="H127" s="32" t="s">
        <v>881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44546</v>
      </c>
      <c r="B128" s="32" t="s">
        <v>212</v>
      </c>
      <c r="C128" s="31" t="s">
        <v>1138</v>
      </c>
      <c r="D128" s="31" t="s">
        <v>1139</v>
      </c>
      <c r="E128" s="31" t="s">
        <v>576</v>
      </c>
      <c r="F128" s="90">
        <v>170116200</v>
      </c>
      <c r="G128" s="32">
        <v>352.7</v>
      </c>
      <c r="H128" s="32" t="s">
        <v>881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44546</v>
      </c>
      <c r="B129" s="32" t="s">
        <v>1140</v>
      </c>
      <c r="C129" s="31" t="s">
        <v>1141</v>
      </c>
      <c r="D129" s="31" t="s">
        <v>880</v>
      </c>
      <c r="E129" s="31" t="s">
        <v>576</v>
      </c>
      <c r="F129" s="90">
        <v>77231</v>
      </c>
      <c r="G129" s="32">
        <v>107.5</v>
      </c>
      <c r="H129" s="32" t="s">
        <v>881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44546</v>
      </c>
      <c r="B130" s="32" t="s">
        <v>1142</v>
      </c>
      <c r="C130" s="31" t="s">
        <v>1143</v>
      </c>
      <c r="D130" s="31" t="s">
        <v>982</v>
      </c>
      <c r="E130" s="31" t="s">
        <v>576</v>
      </c>
      <c r="F130" s="90">
        <v>200028</v>
      </c>
      <c r="G130" s="32">
        <v>98.85</v>
      </c>
      <c r="H130" s="32" t="s">
        <v>881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44546</v>
      </c>
      <c r="B131" s="32" t="s">
        <v>1142</v>
      </c>
      <c r="C131" s="31" t="s">
        <v>1143</v>
      </c>
      <c r="D131" s="31" t="s">
        <v>880</v>
      </c>
      <c r="E131" s="31" t="s">
        <v>576</v>
      </c>
      <c r="F131" s="90">
        <v>355010</v>
      </c>
      <c r="G131" s="32">
        <v>94.2</v>
      </c>
      <c r="H131" s="32" t="s">
        <v>881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44546</v>
      </c>
      <c r="B132" s="32" t="s">
        <v>1142</v>
      </c>
      <c r="C132" s="31" t="s">
        <v>1143</v>
      </c>
      <c r="D132" s="31" t="s">
        <v>981</v>
      </c>
      <c r="E132" s="31" t="s">
        <v>576</v>
      </c>
      <c r="F132" s="90">
        <v>280400</v>
      </c>
      <c r="G132" s="32">
        <v>93.25</v>
      </c>
      <c r="H132" s="32" t="s">
        <v>881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44546</v>
      </c>
      <c r="B133" s="32" t="s">
        <v>1142</v>
      </c>
      <c r="C133" s="31" t="s">
        <v>1143</v>
      </c>
      <c r="D133" s="31" t="s">
        <v>980</v>
      </c>
      <c r="E133" s="31" t="s">
        <v>576</v>
      </c>
      <c r="F133" s="90">
        <v>192337</v>
      </c>
      <c r="G133" s="32">
        <v>93.97</v>
      </c>
      <c r="H133" s="32" t="s">
        <v>881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44546</v>
      </c>
      <c r="B134" s="32" t="s">
        <v>1102</v>
      </c>
      <c r="C134" s="31" t="s">
        <v>1103</v>
      </c>
      <c r="D134" s="31" t="s">
        <v>982</v>
      </c>
      <c r="E134" s="31" t="s">
        <v>577</v>
      </c>
      <c r="F134" s="90">
        <v>199451</v>
      </c>
      <c r="G134" s="32">
        <v>202.58</v>
      </c>
      <c r="H134" s="32" t="s">
        <v>881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44546</v>
      </c>
      <c r="B135" s="32" t="s">
        <v>1104</v>
      </c>
      <c r="C135" s="31" t="s">
        <v>1105</v>
      </c>
      <c r="D135" s="31" t="s">
        <v>1106</v>
      </c>
      <c r="E135" s="31" t="s">
        <v>577</v>
      </c>
      <c r="F135" s="90">
        <v>17147</v>
      </c>
      <c r="G135" s="32">
        <v>243.53</v>
      </c>
      <c r="H135" s="32" t="s">
        <v>881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44546</v>
      </c>
      <c r="B136" s="32" t="s">
        <v>1107</v>
      </c>
      <c r="C136" s="31" t="s">
        <v>1108</v>
      </c>
      <c r="D136" s="31" t="s">
        <v>1109</v>
      </c>
      <c r="E136" s="31" t="s">
        <v>577</v>
      </c>
      <c r="F136" s="90">
        <v>114349</v>
      </c>
      <c r="G136" s="32">
        <v>33.49</v>
      </c>
      <c r="H136" s="32" t="s">
        <v>881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44546</v>
      </c>
      <c r="B137" s="32" t="s">
        <v>941</v>
      </c>
      <c r="C137" s="31" t="s">
        <v>942</v>
      </c>
      <c r="D137" s="31" t="s">
        <v>1005</v>
      </c>
      <c r="E137" s="31" t="s">
        <v>577</v>
      </c>
      <c r="F137" s="90">
        <v>455585</v>
      </c>
      <c r="G137" s="32">
        <v>3.76</v>
      </c>
      <c r="H137" s="32" t="s">
        <v>881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44546</v>
      </c>
      <c r="B138" s="32" t="s">
        <v>1110</v>
      </c>
      <c r="C138" s="31" t="s">
        <v>1111</v>
      </c>
      <c r="D138" s="31" t="s">
        <v>880</v>
      </c>
      <c r="E138" s="31" t="s">
        <v>577</v>
      </c>
      <c r="F138" s="90">
        <v>609230</v>
      </c>
      <c r="G138" s="32">
        <v>412.9</v>
      </c>
      <c r="H138" s="32" t="s">
        <v>881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44546</v>
      </c>
      <c r="B139" s="32" t="s">
        <v>1006</v>
      </c>
      <c r="C139" s="31" t="s">
        <v>1007</v>
      </c>
      <c r="D139" s="31" t="s">
        <v>986</v>
      </c>
      <c r="E139" s="31" t="s">
        <v>577</v>
      </c>
      <c r="F139" s="90">
        <v>490000</v>
      </c>
      <c r="G139" s="32">
        <v>34.299999999999997</v>
      </c>
      <c r="H139" s="32" t="s">
        <v>881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44546</v>
      </c>
      <c r="B140" s="32" t="s">
        <v>1006</v>
      </c>
      <c r="C140" s="31" t="s">
        <v>1007</v>
      </c>
      <c r="D140" s="31" t="s">
        <v>981</v>
      </c>
      <c r="E140" s="31" t="s">
        <v>577</v>
      </c>
      <c r="F140" s="90">
        <v>345129</v>
      </c>
      <c r="G140" s="32">
        <v>33.630000000000003</v>
      </c>
      <c r="H140" s="32" t="s">
        <v>881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44546</v>
      </c>
      <c r="B141" s="32" t="s">
        <v>1006</v>
      </c>
      <c r="C141" s="31" t="s">
        <v>1007</v>
      </c>
      <c r="D141" s="31" t="s">
        <v>1144</v>
      </c>
      <c r="E141" s="31" t="s">
        <v>577</v>
      </c>
      <c r="F141" s="90">
        <v>352651</v>
      </c>
      <c r="G141" s="32">
        <v>32.22</v>
      </c>
      <c r="H141" s="32" t="s">
        <v>881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44546</v>
      </c>
      <c r="B142" s="32" t="s">
        <v>1006</v>
      </c>
      <c r="C142" s="31" t="s">
        <v>1007</v>
      </c>
      <c r="D142" s="31" t="s">
        <v>1112</v>
      </c>
      <c r="E142" s="31" t="s">
        <v>577</v>
      </c>
      <c r="F142" s="90">
        <v>941498</v>
      </c>
      <c r="G142" s="32">
        <v>33.51</v>
      </c>
      <c r="H142" s="32" t="s">
        <v>881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44546</v>
      </c>
      <c r="B143" s="32" t="s">
        <v>1145</v>
      </c>
      <c r="C143" s="31" t="s">
        <v>1146</v>
      </c>
      <c r="D143" s="31" t="s">
        <v>1068</v>
      </c>
      <c r="E143" s="31" t="s">
        <v>577</v>
      </c>
      <c r="F143" s="90">
        <v>82768</v>
      </c>
      <c r="G143" s="32">
        <v>30.01</v>
      </c>
      <c r="H143" s="32" t="s">
        <v>881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44546</v>
      </c>
      <c r="B144" s="32" t="s">
        <v>1049</v>
      </c>
      <c r="C144" s="31" t="s">
        <v>1113</v>
      </c>
      <c r="D144" s="31" t="s">
        <v>982</v>
      </c>
      <c r="E144" s="31" t="s">
        <v>577</v>
      </c>
      <c r="F144" s="90">
        <v>2090150</v>
      </c>
      <c r="G144" s="32">
        <v>4</v>
      </c>
      <c r="H144" s="32" t="s">
        <v>881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44546</v>
      </c>
      <c r="B145" s="32" t="s">
        <v>1049</v>
      </c>
      <c r="C145" s="31" t="s">
        <v>1113</v>
      </c>
      <c r="D145" s="31" t="s">
        <v>865</v>
      </c>
      <c r="E145" s="31" t="s">
        <v>577</v>
      </c>
      <c r="F145" s="90">
        <v>1000000</v>
      </c>
      <c r="G145" s="32">
        <v>4</v>
      </c>
      <c r="H145" s="32" t="s">
        <v>881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44546</v>
      </c>
      <c r="B146" s="32" t="s">
        <v>1049</v>
      </c>
      <c r="C146" s="31" t="s">
        <v>1113</v>
      </c>
      <c r="D146" s="31" t="s">
        <v>953</v>
      </c>
      <c r="E146" s="31" t="s">
        <v>577</v>
      </c>
      <c r="F146" s="90">
        <v>1037678</v>
      </c>
      <c r="G146" s="32">
        <v>3.98</v>
      </c>
      <c r="H146" s="32" t="s">
        <v>881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44546</v>
      </c>
      <c r="B147" s="32" t="s">
        <v>124</v>
      </c>
      <c r="C147" s="31" t="s">
        <v>1116</v>
      </c>
      <c r="D147" s="31" t="s">
        <v>1120</v>
      </c>
      <c r="E147" s="31" t="s">
        <v>577</v>
      </c>
      <c r="F147" s="90">
        <v>2649990</v>
      </c>
      <c r="G147" s="32">
        <v>259.91000000000003</v>
      </c>
      <c r="H147" s="32" t="s">
        <v>881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44546</v>
      </c>
      <c r="B148" s="32" t="s">
        <v>124</v>
      </c>
      <c r="C148" s="31" t="s">
        <v>1116</v>
      </c>
      <c r="D148" s="31" t="s">
        <v>880</v>
      </c>
      <c r="E148" s="31" t="s">
        <v>577</v>
      </c>
      <c r="F148" s="90">
        <v>5950323</v>
      </c>
      <c r="G148" s="32">
        <v>260.58999999999997</v>
      </c>
      <c r="H148" s="32" t="s">
        <v>881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44546</v>
      </c>
      <c r="B149" s="32" t="s">
        <v>124</v>
      </c>
      <c r="C149" s="31" t="s">
        <v>1116</v>
      </c>
      <c r="D149" s="31" t="s">
        <v>1119</v>
      </c>
      <c r="E149" s="31" t="s">
        <v>577</v>
      </c>
      <c r="F149" s="90">
        <v>4240435</v>
      </c>
      <c r="G149" s="32">
        <v>260.01</v>
      </c>
      <c r="H149" s="32" t="s">
        <v>881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44546</v>
      </c>
      <c r="B150" s="32" t="s">
        <v>124</v>
      </c>
      <c r="C150" s="31" t="s">
        <v>1116</v>
      </c>
      <c r="D150" s="31" t="s">
        <v>1055</v>
      </c>
      <c r="E150" s="31" t="s">
        <v>577</v>
      </c>
      <c r="F150" s="90">
        <v>29843200</v>
      </c>
      <c r="G150" s="32">
        <v>262.35000000000002</v>
      </c>
      <c r="H150" s="32" t="s">
        <v>881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44546</v>
      </c>
      <c r="B151" s="32" t="s">
        <v>124</v>
      </c>
      <c r="C151" s="31" t="s">
        <v>1116</v>
      </c>
      <c r="D151" s="31" t="s">
        <v>1055</v>
      </c>
      <c r="E151" s="31" t="s">
        <v>577</v>
      </c>
      <c r="F151" s="90">
        <v>12541432</v>
      </c>
      <c r="G151" s="32">
        <v>266.82</v>
      </c>
      <c r="H151" s="32" t="s">
        <v>881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44546</v>
      </c>
      <c r="B152" s="32" t="s">
        <v>124</v>
      </c>
      <c r="C152" s="31" t="s">
        <v>1116</v>
      </c>
      <c r="D152" s="31" t="s">
        <v>1147</v>
      </c>
      <c r="E152" s="31" t="s">
        <v>577</v>
      </c>
      <c r="F152" s="90">
        <v>7028000</v>
      </c>
      <c r="G152" s="32">
        <v>262.35000000000002</v>
      </c>
      <c r="H152" s="32" t="s">
        <v>881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44546</v>
      </c>
      <c r="B153" s="32" t="s">
        <v>399</v>
      </c>
      <c r="C153" s="31" t="s">
        <v>1148</v>
      </c>
      <c r="D153" s="31" t="s">
        <v>1149</v>
      </c>
      <c r="E153" s="31" t="s">
        <v>577</v>
      </c>
      <c r="F153" s="90">
        <v>3051790</v>
      </c>
      <c r="G153" s="32">
        <v>1427.83</v>
      </c>
      <c r="H153" s="32" t="s">
        <v>881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44546</v>
      </c>
      <c r="B154" s="32" t="s">
        <v>968</v>
      </c>
      <c r="C154" s="31" t="s">
        <v>969</v>
      </c>
      <c r="D154" s="31" t="s">
        <v>1150</v>
      </c>
      <c r="E154" s="31" t="s">
        <v>577</v>
      </c>
      <c r="F154" s="90">
        <v>75000</v>
      </c>
      <c r="G154" s="32">
        <v>19.5</v>
      </c>
      <c r="H154" s="32" t="s">
        <v>881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44546</v>
      </c>
      <c r="B155" s="32" t="s">
        <v>1126</v>
      </c>
      <c r="C155" s="31" t="s">
        <v>1127</v>
      </c>
      <c r="D155" s="31" t="s">
        <v>981</v>
      </c>
      <c r="E155" s="31" t="s">
        <v>577</v>
      </c>
      <c r="F155" s="90">
        <v>409400</v>
      </c>
      <c r="G155" s="32">
        <v>199.51</v>
      </c>
      <c r="H155" s="32" t="s">
        <v>881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44546</v>
      </c>
      <c r="B156" s="32" t="s">
        <v>1128</v>
      </c>
      <c r="C156" s="31" t="s">
        <v>1129</v>
      </c>
      <c r="D156" s="31" t="s">
        <v>986</v>
      </c>
      <c r="E156" s="31" t="s">
        <v>577</v>
      </c>
      <c r="F156" s="90">
        <v>102000</v>
      </c>
      <c r="G156" s="32">
        <v>98</v>
      </c>
      <c r="H156" s="32" t="s">
        <v>881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44546</v>
      </c>
      <c r="B157" s="32" t="s">
        <v>1131</v>
      </c>
      <c r="C157" s="31" t="s">
        <v>1132</v>
      </c>
      <c r="D157" s="31" t="s">
        <v>865</v>
      </c>
      <c r="E157" s="31" t="s">
        <v>577</v>
      </c>
      <c r="F157" s="90">
        <v>142485</v>
      </c>
      <c r="G157" s="32">
        <v>221.41</v>
      </c>
      <c r="H157" s="32" t="s">
        <v>881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44546</v>
      </c>
      <c r="B158" s="32" t="s">
        <v>1133</v>
      </c>
      <c r="C158" s="31" t="s">
        <v>1134</v>
      </c>
      <c r="D158" s="31" t="s">
        <v>1008</v>
      </c>
      <c r="E158" s="31" t="s">
        <v>577</v>
      </c>
      <c r="F158" s="90">
        <v>455423</v>
      </c>
      <c r="G158" s="32">
        <v>22.34</v>
      </c>
      <c r="H158" s="32" t="s">
        <v>881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44546</v>
      </c>
      <c r="B159" s="32" t="s">
        <v>983</v>
      </c>
      <c r="C159" s="31" t="s">
        <v>984</v>
      </c>
      <c r="D159" s="31" t="s">
        <v>982</v>
      </c>
      <c r="E159" s="31" t="s">
        <v>577</v>
      </c>
      <c r="F159" s="90">
        <v>50000</v>
      </c>
      <c r="G159" s="32">
        <v>32.43</v>
      </c>
      <c r="H159" s="32" t="s">
        <v>881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44546</v>
      </c>
      <c r="B160" s="32" t="s">
        <v>1009</v>
      </c>
      <c r="C160" s="31" t="s">
        <v>1010</v>
      </c>
      <c r="D160" s="31" t="s">
        <v>985</v>
      </c>
      <c r="E160" s="31" t="s">
        <v>577</v>
      </c>
      <c r="F160" s="90">
        <v>172447</v>
      </c>
      <c r="G160" s="32">
        <v>23.28</v>
      </c>
      <c r="H160" s="32" t="s">
        <v>881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44546</v>
      </c>
      <c r="B161" s="32" t="s">
        <v>1009</v>
      </c>
      <c r="C161" s="31" t="s">
        <v>1010</v>
      </c>
      <c r="D161" s="31" t="s">
        <v>982</v>
      </c>
      <c r="E161" s="31" t="s">
        <v>577</v>
      </c>
      <c r="F161" s="90">
        <v>150013</v>
      </c>
      <c r="G161" s="32">
        <v>23.64</v>
      </c>
      <c r="H161" s="32" t="s">
        <v>881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44546</v>
      </c>
      <c r="B162" s="32" t="s">
        <v>1151</v>
      </c>
      <c r="C162" s="31" t="s">
        <v>1152</v>
      </c>
      <c r="D162" s="31" t="s">
        <v>982</v>
      </c>
      <c r="E162" s="31" t="s">
        <v>577</v>
      </c>
      <c r="F162" s="90">
        <v>1063968</v>
      </c>
      <c r="G162" s="32">
        <v>6.12</v>
      </c>
      <c r="H162" s="32" t="s">
        <v>881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44546</v>
      </c>
      <c r="B163" s="32" t="s">
        <v>1011</v>
      </c>
      <c r="C163" s="31" t="s">
        <v>1012</v>
      </c>
      <c r="D163" s="31" t="s">
        <v>1013</v>
      </c>
      <c r="E163" s="31" t="s">
        <v>577</v>
      </c>
      <c r="F163" s="90">
        <v>16246936</v>
      </c>
      <c r="G163" s="32">
        <v>3.84</v>
      </c>
      <c r="H163" s="32" t="s">
        <v>881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44546</v>
      </c>
      <c r="B164" s="32" t="s">
        <v>1153</v>
      </c>
      <c r="C164" s="31" t="s">
        <v>1154</v>
      </c>
      <c r="D164" s="31" t="s">
        <v>865</v>
      </c>
      <c r="E164" s="31" t="s">
        <v>577</v>
      </c>
      <c r="F164" s="90">
        <v>5515779</v>
      </c>
      <c r="G164" s="32">
        <v>12.1</v>
      </c>
      <c r="H164" s="32" t="s">
        <v>881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44546</v>
      </c>
      <c r="B165" s="32" t="s">
        <v>212</v>
      </c>
      <c r="C165" s="31" t="s">
        <v>1138</v>
      </c>
      <c r="D165" s="31" t="s">
        <v>1155</v>
      </c>
      <c r="E165" s="31" t="s">
        <v>577</v>
      </c>
      <c r="F165" s="90">
        <v>170116200</v>
      </c>
      <c r="G165" s="32">
        <v>352.7</v>
      </c>
      <c r="H165" s="32" t="s">
        <v>881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44546</v>
      </c>
      <c r="B166" s="32" t="s">
        <v>1140</v>
      </c>
      <c r="C166" s="31" t="s">
        <v>1141</v>
      </c>
      <c r="D166" s="31" t="s">
        <v>880</v>
      </c>
      <c r="E166" s="31" t="s">
        <v>577</v>
      </c>
      <c r="F166" s="90">
        <v>73067</v>
      </c>
      <c r="G166" s="32">
        <v>108.22</v>
      </c>
      <c r="H166" s="32" t="s">
        <v>881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44546</v>
      </c>
      <c r="B167" s="32" t="s">
        <v>1142</v>
      </c>
      <c r="C167" s="31" t="s">
        <v>1143</v>
      </c>
      <c r="D167" s="31" t="s">
        <v>880</v>
      </c>
      <c r="E167" s="31" t="s">
        <v>577</v>
      </c>
      <c r="F167" s="90">
        <v>347392</v>
      </c>
      <c r="G167" s="32">
        <v>94.62</v>
      </c>
      <c r="H167" s="32" t="s">
        <v>881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44546</v>
      </c>
      <c r="B168" s="32" t="s">
        <v>1142</v>
      </c>
      <c r="C168" s="31" t="s">
        <v>1143</v>
      </c>
      <c r="D168" s="31" t="s">
        <v>1156</v>
      </c>
      <c r="E168" s="31" t="s">
        <v>577</v>
      </c>
      <c r="F168" s="90">
        <v>345835</v>
      </c>
      <c r="G168" s="32">
        <v>97.89</v>
      </c>
      <c r="H168" s="32" t="s">
        <v>881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44546</v>
      </c>
      <c r="B169" s="32" t="s">
        <v>1142</v>
      </c>
      <c r="C169" s="31" t="s">
        <v>1143</v>
      </c>
      <c r="D169" s="31" t="s">
        <v>980</v>
      </c>
      <c r="E169" s="31" t="s">
        <v>577</v>
      </c>
      <c r="F169" s="90">
        <v>194821</v>
      </c>
      <c r="G169" s="32">
        <v>95</v>
      </c>
      <c r="H169" s="32" t="s">
        <v>881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44546</v>
      </c>
      <c r="B170" s="32" t="s">
        <v>1142</v>
      </c>
      <c r="C170" s="31" t="s">
        <v>1143</v>
      </c>
      <c r="D170" s="31" t="s">
        <v>981</v>
      </c>
      <c r="E170" s="31" t="s">
        <v>577</v>
      </c>
      <c r="F170" s="90">
        <v>280400</v>
      </c>
      <c r="G170" s="32">
        <v>93.36</v>
      </c>
      <c r="H170" s="32" t="s">
        <v>881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44546</v>
      </c>
      <c r="B171" s="32" t="s">
        <v>1142</v>
      </c>
      <c r="C171" s="31" t="s">
        <v>1143</v>
      </c>
      <c r="D171" s="31" t="s">
        <v>982</v>
      </c>
      <c r="E171" s="31" t="s">
        <v>577</v>
      </c>
      <c r="F171" s="90">
        <v>75025</v>
      </c>
      <c r="G171" s="32">
        <v>98.4</v>
      </c>
      <c r="H171" s="32" t="s">
        <v>881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8"/>
  <sheetViews>
    <sheetView zoomScale="85" zoomScaleNormal="85" workbookViewId="0">
      <selection activeCell="M1" sqref="M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890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44547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87">
        <v>1</v>
      </c>
      <c r="B10" s="437">
        <v>44474</v>
      </c>
      <c r="C10" s="488"/>
      <c r="D10" s="489" t="s">
        <v>118</v>
      </c>
      <c r="E10" s="490" t="s">
        <v>593</v>
      </c>
      <c r="F10" s="348">
        <v>720</v>
      </c>
      <c r="G10" s="348">
        <v>660</v>
      </c>
      <c r="H10" s="490">
        <v>675</v>
      </c>
      <c r="I10" s="491" t="s">
        <v>830</v>
      </c>
      <c r="J10" s="344" t="s">
        <v>883</v>
      </c>
      <c r="K10" s="344">
        <f t="shared" ref="K10" si="0">H10-F10</f>
        <v>-45</v>
      </c>
      <c r="L10" s="345">
        <f>(F10*-0.7)/100</f>
        <v>-5.0399999999999991</v>
      </c>
      <c r="M10" s="346">
        <f t="shared" ref="M10" si="1">(K10+L10)/F10</f>
        <v>-6.9499999999999992E-2</v>
      </c>
      <c r="N10" s="344" t="s">
        <v>604</v>
      </c>
      <c r="O10" s="347">
        <v>44543</v>
      </c>
      <c r="P10" s="348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27" customFormat="1" ht="12.75" customHeight="1">
      <c r="A11" s="315">
        <v>2</v>
      </c>
      <c r="B11" s="316">
        <v>44495</v>
      </c>
      <c r="C11" s="317"/>
      <c r="D11" s="318" t="s">
        <v>126</v>
      </c>
      <c r="E11" s="319" t="s">
        <v>593</v>
      </c>
      <c r="F11" s="320" t="s">
        <v>841</v>
      </c>
      <c r="G11" s="320">
        <v>1395</v>
      </c>
      <c r="H11" s="319"/>
      <c r="I11" s="321" t="s">
        <v>842</v>
      </c>
      <c r="J11" s="322" t="s">
        <v>594</v>
      </c>
      <c r="K11" s="322"/>
      <c r="L11" s="323"/>
      <c r="M11" s="324"/>
      <c r="N11" s="322"/>
      <c r="O11" s="325"/>
      <c r="P11" s="107">
        <f>VLOOKUP(D11,'MidCap Intra'!B29:C522,2,0)</f>
        <v>1408.45</v>
      </c>
      <c r="Q11" s="326"/>
      <c r="R11" s="326" t="s">
        <v>592</v>
      </c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</row>
    <row r="12" spans="1:38" s="262" customFormat="1" ht="12.75" customHeight="1">
      <c r="A12" s="337">
        <v>3</v>
      </c>
      <c r="B12" s="338">
        <v>44525</v>
      </c>
      <c r="C12" s="339"/>
      <c r="D12" s="340" t="s">
        <v>407</v>
      </c>
      <c r="E12" s="341" t="s">
        <v>593</v>
      </c>
      <c r="F12" s="342">
        <v>772.5</v>
      </c>
      <c r="G12" s="342">
        <v>730</v>
      </c>
      <c r="H12" s="341">
        <v>730</v>
      </c>
      <c r="I12" s="343" t="s">
        <v>871</v>
      </c>
      <c r="J12" s="344" t="s">
        <v>883</v>
      </c>
      <c r="K12" s="344">
        <f t="shared" ref="K12" si="2">H12-F12</f>
        <v>-42.5</v>
      </c>
      <c r="L12" s="345">
        <f>(F12*-0.7)/100</f>
        <v>-5.4074999999999998</v>
      </c>
      <c r="M12" s="346">
        <f t="shared" ref="M12" si="3">(K12+L12)/F12</f>
        <v>-6.2016181229773461E-2</v>
      </c>
      <c r="N12" s="344" t="s">
        <v>604</v>
      </c>
      <c r="O12" s="347">
        <v>44531</v>
      </c>
      <c r="P12" s="348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89">
        <v>4</v>
      </c>
      <c r="B13" s="390">
        <v>44525</v>
      </c>
      <c r="C13" s="391"/>
      <c r="D13" s="392" t="s">
        <v>266</v>
      </c>
      <c r="E13" s="393" t="s">
        <v>593</v>
      </c>
      <c r="F13" s="394">
        <v>2065</v>
      </c>
      <c r="G13" s="394">
        <v>1950</v>
      </c>
      <c r="H13" s="393">
        <v>2155</v>
      </c>
      <c r="I13" s="395" t="s">
        <v>872</v>
      </c>
      <c r="J13" s="271" t="s">
        <v>912</v>
      </c>
      <c r="K13" s="271">
        <f t="shared" ref="K13" si="4">H13-F13</f>
        <v>90</v>
      </c>
      <c r="L13" s="272">
        <f>(F13*-0.7)/100</f>
        <v>-14.455</v>
      </c>
      <c r="M13" s="273">
        <f t="shared" ref="M13" si="5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59">
        <v>5</v>
      </c>
      <c r="B14" s="375">
        <v>44526</v>
      </c>
      <c r="C14" s="360"/>
      <c r="D14" s="361" t="s">
        <v>522</v>
      </c>
      <c r="E14" s="362" t="s">
        <v>593</v>
      </c>
      <c r="F14" s="363">
        <v>2160</v>
      </c>
      <c r="G14" s="363">
        <v>2030</v>
      </c>
      <c r="H14" s="362">
        <v>2290</v>
      </c>
      <c r="I14" s="364" t="s">
        <v>826</v>
      </c>
      <c r="J14" s="103" t="s">
        <v>882</v>
      </c>
      <c r="K14" s="103">
        <f t="shared" ref="K14:K15" si="6">H14-F14</f>
        <v>130</v>
      </c>
      <c r="L14" s="104">
        <f>(F14*-0.7)/100</f>
        <v>-15.12</v>
      </c>
      <c r="M14" s="105">
        <f t="shared" ref="M14:M15" si="7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59">
        <v>6</v>
      </c>
      <c r="B15" s="375">
        <v>44526</v>
      </c>
      <c r="C15" s="360"/>
      <c r="D15" s="361" t="s">
        <v>71</v>
      </c>
      <c r="E15" s="362" t="s">
        <v>593</v>
      </c>
      <c r="F15" s="363">
        <v>201</v>
      </c>
      <c r="G15" s="363">
        <v>189</v>
      </c>
      <c r="H15" s="362">
        <v>213.5</v>
      </c>
      <c r="I15" s="364" t="s">
        <v>875</v>
      </c>
      <c r="J15" s="103" t="s">
        <v>928</v>
      </c>
      <c r="K15" s="103">
        <f t="shared" si="6"/>
        <v>12.5</v>
      </c>
      <c r="L15" s="104">
        <f>(F15*-0.7)/100</f>
        <v>-1.4069999999999998</v>
      </c>
      <c r="M15" s="105">
        <f t="shared" si="7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59">
        <v>7</v>
      </c>
      <c r="B16" s="375">
        <v>44531</v>
      </c>
      <c r="C16" s="360"/>
      <c r="D16" s="361" t="s">
        <v>554</v>
      </c>
      <c r="E16" s="362" t="s">
        <v>593</v>
      </c>
      <c r="F16" s="363">
        <v>1970</v>
      </c>
      <c r="G16" s="363">
        <v>1845</v>
      </c>
      <c r="H16" s="362">
        <v>2115</v>
      </c>
      <c r="I16" s="364" t="s">
        <v>888</v>
      </c>
      <c r="J16" s="103" t="s">
        <v>928</v>
      </c>
      <c r="K16" s="103">
        <f t="shared" ref="K16" si="8">H16-F16</f>
        <v>145</v>
      </c>
      <c r="L16" s="104">
        <f>(F16*-0.7)/100</f>
        <v>-13.79</v>
      </c>
      <c r="M16" s="105">
        <f t="shared" ref="M16" si="9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68">
        <v>8</v>
      </c>
      <c r="B17" s="263">
        <v>44532</v>
      </c>
      <c r="C17" s="370"/>
      <c r="D17" s="371" t="s">
        <v>251</v>
      </c>
      <c r="E17" s="372" t="s">
        <v>593</v>
      </c>
      <c r="F17" s="373" t="s">
        <v>904</v>
      </c>
      <c r="G17" s="373">
        <v>414</v>
      </c>
      <c r="H17" s="372"/>
      <c r="I17" s="374" t="s">
        <v>905</v>
      </c>
      <c r="J17" s="307" t="s">
        <v>594</v>
      </c>
      <c r="K17" s="307"/>
      <c r="L17" s="308"/>
      <c r="M17" s="309"/>
      <c r="N17" s="307"/>
      <c r="O17" s="310"/>
      <c r="P17" s="107">
        <f>VLOOKUP(D17,'MidCap Intra'!B42:C535,2,0)</f>
        <v>421.7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68">
        <v>9</v>
      </c>
      <c r="B18" s="263">
        <v>44532</v>
      </c>
      <c r="C18" s="370"/>
      <c r="D18" s="371" t="s">
        <v>136</v>
      </c>
      <c r="E18" s="372" t="s">
        <v>593</v>
      </c>
      <c r="F18" s="373" t="s">
        <v>906</v>
      </c>
      <c r="G18" s="373">
        <v>109</v>
      </c>
      <c r="H18" s="372"/>
      <c r="I18" s="374" t="s">
        <v>907</v>
      </c>
      <c r="J18" s="307" t="s">
        <v>594</v>
      </c>
      <c r="K18" s="307"/>
      <c r="L18" s="308"/>
      <c r="M18" s="309"/>
      <c r="N18" s="307"/>
      <c r="O18" s="310"/>
      <c r="P18" s="107">
        <f>VLOOKUP(D18,'MidCap Intra'!B43:C536,2,0)</f>
        <v>115.75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68">
        <v>10</v>
      </c>
      <c r="B19" s="468">
        <v>44543</v>
      </c>
      <c r="C19" s="370"/>
      <c r="D19" s="371" t="s">
        <v>134</v>
      </c>
      <c r="E19" s="372" t="s">
        <v>593</v>
      </c>
      <c r="F19" s="373" t="s">
        <v>959</v>
      </c>
      <c r="G19" s="373">
        <v>255</v>
      </c>
      <c r="H19" s="372"/>
      <c r="I19" s="374" t="s">
        <v>960</v>
      </c>
      <c r="J19" s="307" t="s">
        <v>594</v>
      </c>
      <c r="K19" s="307"/>
      <c r="L19" s="308"/>
      <c r="M19" s="309"/>
      <c r="N19" s="307"/>
      <c r="O19" s="310"/>
      <c r="P19" s="107">
        <f>VLOOKUP(D19,'MidCap Intra'!B44:C537,2,0)</f>
        <v>264.95</v>
      </c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68">
        <v>11</v>
      </c>
      <c r="B20" s="369">
        <v>44544</v>
      </c>
      <c r="C20" s="370"/>
      <c r="D20" s="371" t="s">
        <v>118</v>
      </c>
      <c r="E20" s="372" t="s">
        <v>593</v>
      </c>
      <c r="F20" s="373" t="s">
        <v>972</v>
      </c>
      <c r="G20" s="373">
        <v>635</v>
      </c>
      <c r="H20" s="372"/>
      <c r="I20" s="374" t="s">
        <v>973</v>
      </c>
      <c r="J20" s="307" t="s">
        <v>594</v>
      </c>
      <c r="K20" s="307"/>
      <c r="L20" s="308"/>
      <c r="M20" s="309"/>
      <c r="N20" s="307"/>
      <c r="O20" s="310"/>
      <c r="P20" s="107">
        <f>VLOOKUP(D20,'MidCap Intra'!B45:C538,2,0)</f>
        <v>669.5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ht="13.9" customHeight="1">
      <c r="A21" s="113"/>
      <c r="B21" s="108"/>
      <c r="C21" s="114"/>
      <c r="D21" s="109"/>
      <c r="E21" s="110"/>
      <c r="F21" s="107"/>
      <c r="G21" s="107"/>
      <c r="H21" s="110"/>
      <c r="I21" s="111"/>
      <c r="J21" s="112"/>
      <c r="K21" s="113"/>
      <c r="L21" s="108"/>
      <c r="M21" s="114"/>
      <c r="N21" s="109"/>
      <c r="O21" s="110"/>
      <c r="P21" s="11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0"/>
      <c r="B22" s="121"/>
      <c r="C22" s="122"/>
      <c r="D22" s="123"/>
      <c r="E22" s="124"/>
      <c r="F22" s="124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4.25" customHeight="1">
      <c r="A23" s="120"/>
      <c r="B23" s="121"/>
      <c r="C23" s="122"/>
      <c r="D23" s="123"/>
      <c r="E23" s="124"/>
      <c r="F23" s="124"/>
      <c r="G23" s="120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596</v>
      </c>
      <c r="B24" s="133"/>
      <c r="C24" s="134"/>
      <c r="D24" s="135"/>
      <c r="E24" s="136"/>
      <c r="F24" s="136"/>
      <c r="G24" s="136"/>
      <c r="H24" s="136"/>
      <c r="I24" s="136"/>
      <c r="J24" s="137"/>
      <c r="K24" s="136"/>
      <c r="L24" s="138"/>
      <c r="M24" s="59"/>
      <c r="N24" s="137"/>
      <c r="O24" s="13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9" t="s">
        <v>597</v>
      </c>
      <c r="B25" s="132"/>
      <c r="C25" s="132"/>
      <c r="D25" s="132"/>
      <c r="E25" s="44"/>
      <c r="F25" s="140" t="s">
        <v>598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599</v>
      </c>
      <c r="B26" s="132"/>
      <c r="C26" s="132"/>
      <c r="D26" s="132"/>
      <c r="E26" s="6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/>
      <c r="B27" s="132"/>
      <c r="C27" s="132"/>
      <c r="D27" s="132"/>
      <c r="E27" s="6"/>
      <c r="F27" s="6"/>
      <c r="G27" s="6"/>
      <c r="H27" s="6"/>
      <c r="I27" s="6"/>
      <c r="J27" s="145"/>
      <c r="K27" s="142"/>
      <c r="L27" s="142"/>
      <c r="M27" s="6"/>
      <c r="N27" s="146"/>
      <c r="O27" s="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.75" customHeight="1">
      <c r="A28" s="1"/>
      <c r="B28" s="147" t="s">
        <v>601</v>
      </c>
      <c r="C28" s="147"/>
      <c r="D28" s="147"/>
      <c r="E28" s="147"/>
      <c r="F28" s="148"/>
      <c r="G28" s="6"/>
      <c r="H28" s="6"/>
      <c r="I28" s="149"/>
      <c r="J28" s="150"/>
      <c r="K28" s="151"/>
      <c r="L28" s="150"/>
      <c r="M28" s="6"/>
      <c r="N28" s="1"/>
      <c r="O28" s="1"/>
      <c r="P28" s="1"/>
      <c r="R28" s="59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9" t="s">
        <v>16</v>
      </c>
      <c r="B29" s="100" t="s">
        <v>568</v>
      </c>
      <c r="C29" s="102"/>
      <c r="D29" s="101" t="s">
        <v>579</v>
      </c>
      <c r="E29" s="100" t="s">
        <v>580</v>
      </c>
      <c r="F29" s="100" t="s">
        <v>581</v>
      </c>
      <c r="G29" s="100" t="s">
        <v>602</v>
      </c>
      <c r="H29" s="100" t="s">
        <v>583</v>
      </c>
      <c r="I29" s="100" t="s">
        <v>584</v>
      </c>
      <c r="J29" s="100" t="s">
        <v>585</v>
      </c>
      <c r="K29" s="100" t="s">
        <v>603</v>
      </c>
      <c r="L29" s="153" t="s">
        <v>587</v>
      </c>
      <c r="M29" s="102" t="s">
        <v>588</v>
      </c>
      <c r="N29" s="99" t="s">
        <v>589</v>
      </c>
      <c r="O29" s="415" t="s">
        <v>590</v>
      </c>
      <c r="P29" s="326"/>
      <c r="Q29" s="1"/>
      <c r="R29" s="409"/>
      <c r="S29" s="409"/>
      <c r="T29" s="409"/>
      <c r="U29" s="365"/>
      <c r="V29" s="365"/>
      <c r="W29" s="365"/>
      <c r="X29" s="365"/>
      <c r="Y29" s="365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s="262" customFormat="1" ht="15" customHeight="1">
      <c r="A30" s="337">
        <v>1</v>
      </c>
      <c r="B30" s="338">
        <v>44524</v>
      </c>
      <c r="C30" s="339"/>
      <c r="D30" s="340" t="s">
        <v>868</v>
      </c>
      <c r="E30" s="341" t="s">
        <v>593</v>
      </c>
      <c r="F30" s="342">
        <v>3165</v>
      </c>
      <c r="G30" s="342">
        <v>3080</v>
      </c>
      <c r="H30" s="341">
        <v>3080</v>
      </c>
      <c r="I30" s="343" t="s">
        <v>869</v>
      </c>
      <c r="J30" s="344" t="s">
        <v>919</v>
      </c>
      <c r="K30" s="344">
        <f t="shared" ref="K30" si="10">H30-F30</f>
        <v>-85</v>
      </c>
      <c r="L30" s="345">
        <f t="shared" ref="L30:L35" si="11">(F30*-0.7)/100</f>
        <v>-22.155000000000001</v>
      </c>
      <c r="M30" s="346">
        <f t="shared" ref="M30" si="12">(K30+L30)/F30</f>
        <v>-3.385624012638231E-2</v>
      </c>
      <c r="N30" s="344" t="s">
        <v>604</v>
      </c>
      <c r="O30" s="347">
        <v>44536</v>
      </c>
      <c r="P30" s="417"/>
      <c r="Q30" s="410"/>
      <c r="R30" s="411" t="s">
        <v>595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</row>
    <row r="31" spans="1:38" s="262" customFormat="1" ht="15" customHeight="1">
      <c r="A31" s="419">
        <v>2</v>
      </c>
      <c r="B31" s="420">
        <v>44529</v>
      </c>
      <c r="C31" s="421"/>
      <c r="D31" s="422" t="s">
        <v>114</v>
      </c>
      <c r="E31" s="423" t="s">
        <v>593</v>
      </c>
      <c r="F31" s="423">
        <v>1134</v>
      </c>
      <c r="G31" s="423">
        <v>1095</v>
      </c>
      <c r="H31" s="423">
        <v>1167.5</v>
      </c>
      <c r="I31" s="423" t="s">
        <v>876</v>
      </c>
      <c r="J31" s="103" t="s">
        <v>891</v>
      </c>
      <c r="K31" s="103">
        <f t="shared" ref="K31" si="13">H31-F31</f>
        <v>33.5</v>
      </c>
      <c r="L31" s="104">
        <f t="shared" si="11"/>
        <v>-7.9379999999999997</v>
      </c>
      <c r="M31" s="105">
        <f t="shared" ref="M31" si="14">(K31+L31)/F31</f>
        <v>2.2541446208112877E-2</v>
      </c>
      <c r="N31" s="412" t="s">
        <v>591</v>
      </c>
      <c r="O31" s="416">
        <v>44532</v>
      </c>
      <c r="P31" s="418"/>
      <c r="Q31" s="410"/>
      <c r="R31" s="411" t="s">
        <v>592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</row>
    <row r="32" spans="1:38" s="262" customFormat="1" ht="15" customHeight="1">
      <c r="A32" s="454">
        <v>3</v>
      </c>
      <c r="B32" s="455">
        <v>44530</v>
      </c>
      <c r="C32" s="456"/>
      <c r="D32" s="457" t="s">
        <v>350</v>
      </c>
      <c r="E32" s="458" t="s">
        <v>593</v>
      </c>
      <c r="F32" s="458">
        <v>742.5</v>
      </c>
      <c r="G32" s="458">
        <v>720</v>
      </c>
      <c r="H32" s="458">
        <v>749</v>
      </c>
      <c r="I32" s="458" t="s">
        <v>877</v>
      </c>
      <c r="J32" s="459" t="s">
        <v>920</v>
      </c>
      <c r="K32" s="459">
        <f t="shared" ref="K32" si="15">H32-F32</f>
        <v>6.5</v>
      </c>
      <c r="L32" s="460">
        <f t="shared" si="11"/>
        <v>-5.1974999999999998</v>
      </c>
      <c r="M32" s="461">
        <f t="shared" ref="M32" si="16">(K32+L32)/F32</f>
        <v>1.7542087542087544E-3</v>
      </c>
      <c r="N32" s="462" t="s">
        <v>714</v>
      </c>
      <c r="O32" s="463">
        <v>44536</v>
      </c>
      <c r="P32" s="417"/>
      <c r="Q32" s="410"/>
      <c r="R32" s="411" t="s">
        <v>595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454">
        <v>4</v>
      </c>
      <c r="B33" s="455">
        <v>44530</v>
      </c>
      <c r="C33" s="456"/>
      <c r="D33" s="457" t="s">
        <v>415</v>
      </c>
      <c r="E33" s="458" t="s">
        <v>593</v>
      </c>
      <c r="F33" s="458">
        <v>1615</v>
      </c>
      <c r="G33" s="458">
        <v>1570</v>
      </c>
      <c r="H33" s="458">
        <v>1630</v>
      </c>
      <c r="I33" s="458" t="s">
        <v>878</v>
      </c>
      <c r="J33" s="459" t="s">
        <v>970</v>
      </c>
      <c r="K33" s="459">
        <f t="shared" ref="K33" si="17">H33-F33</f>
        <v>15</v>
      </c>
      <c r="L33" s="460">
        <f t="shared" si="11"/>
        <v>-11.305</v>
      </c>
      <c r="M33" s="461">
        <f t="shared" ref="M33" si="18">(K33+L33)/F33</f>
        <v>2.2879256965944272E-3</v>
      </c>
      <c r="N33" s="462" t="s">
        <v>714</v>
      </c>
      <c r="O33" s="463">
        <v>44544</v>
      </c>
      <c r="P33" s="410"/>
      <c r="Q33" s="410"/>
      <c r="R33" s="411" t="s">
        <v>592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337">
        <v>5</v>
      </c>
      <c r="B34" s="338">
        <v>44532</v>
      </c>
      <c r="C34" s="339"/>
      <c r="D34" s="340" t="s">
        <v>85</v>
      </c>
      <c r="E34" s="341" t="s">
        <v>593</v>
      </c>
      <c r="F34" s="342">
        <v>929</v>
      </c>
      <c r="G34" s="342">
        <v>896</v>
      </c>
      <c r="H34" s="341">
        <v>896</v>
      </c>
      <c r="I34" s="343" t="s">
        <v>892</v>
      </c>
      <c r="J34" s="344" t="s">
        <v>936</v>
      </c>
      <c r="K34" s="344">
        <f t="shared" ref="K34:K35" si="19">H34-F34</f>
        <v>-33</v>
      </c>
      <c r="L34" s="345">
        <f t="shared" si="11"/>
        <v>-6.5029999999999992</v>
      </c>
      <c r="M34" s="346">
        <f t="shared" ref="M34:M35" si="20">(K34+L34)/F34</f>
        <v>-4.252206673842842E-2</v>
      </c>
      <c r="N34" s="344" t="s">
        <v>604</v>
      </c>
      <c r="O34" s="347">
        <v>44537</v>
      </c>
      <c r="P34" s="417"/>
      <c r="Q34" s="410"/>
      <c r="R34" s="411" t="s">
        <v>592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19">
        <v>6</v>
      </c>
      <c r="B35" s="420">
        <v>44532</v>
      </c>
      <c r="C35" s="421"/>
      <c r="D35" s="422" t="s">
        <v>77</v>
      </c>
      <c r="E35" s="423" t="s">
        <v>593</v>
      </c>
      <c r="F35" s="423">
        <v>364.5</v>
      </c>
      <c r="G35" s="423">
        <v>355</v>
      </c>
      <c r="H35" s="423">
        <v>375</v>
      </c>
      <c r="I35" s="423" t="s">
        <v>893</v>
      </c>
      <c r="J35" s="103" t="s">
        <v>937</v>
      </c>
      <c r="K35" s="103">
        <f t="shared" si="19"/>
        <v>10.5</v>
      </c>
      <c r="L35" s="104">
        <f t="shared" si="11"/>
        <v>-2.5514999999999999</v>
      </c>
      <c r="M35" s="105">
        <f t="shared" si="20"/>
        <v>2.1806584362139919E-2</v>
      </c>
      <c r="N35" s="412" t="s">
        <v>591</v>
      </c>
      <c r="O35" s="416">
        <v>44538</v>
      </c>
      <c r="P35" s="418"/>
      <c r="Q35" s="410"/>
      <c r="R35" s="411" t="s">
        <v>595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85" customFormat="1" ht="15" customHeight="1">
      <c r="A36" s="433">
        <v>7</v>
      </c>
      <c r="B36" s="260">
        <v>44532</v>
      </c>
      <c r="C36" s="331"/>
      <c r="D36" s="434" t="s">
        <v>407</v>
      </c>
      <c r="E36" s="330" t="s">
        <v>593</v>
      </c>
      <c r="F36" s="330">
        <v>722.5</v>
      </c>
      <c r="G36" s="330">
        <v>698</v>
      </c>
      <c r="H36" s="330">
        <v>732.5</v>
      </c>
      <c r="I36" s="330" t="s">
        <v>894</v>
      </c>
      <c r="J36" s="103" t="s">
        <v>895</v>
      </c>
      <c r="K36" s="103">
        <f t="shared" ref="K36:K37" si="21">H36-F36</f>
        <v>10</v>
      </c>
      <c r="L36" s="104">
        <f>(F36*-0.07)/100</f>
        <v>-0.50575000000000003</v>
      </c>
      <c r="M36" s="105">
        <f t="shared" ref="M36:M37" si="22">(K36+L36)/F36</f>
        <v>1.3140830449826989E-2</v>
      </c>
      <c r="N36" s="412" t="s">
        <v>591</v>
      </c>
      <c r="O36" s="435">
        <v>44532</v>
      </c>
      <c r="P36" s="410"/>
      <c r="Q36" s="410"/>
      <c r="R36" s="411" t="s">
        <v>592</v>
      </c>
      <c r="S36" s="261"/>
      <c r="T36" s="261"/>
      <c r="U36" s="261"/>
      <c r="V36" s="261"/>
      <c r="W36" s="261"/>
      <c r="X36" s="261"/>
      <c r="Y36" s="261"/>
      <c r="Z36" s="408"/>
      <c r="AA36" s="358"/>
      <c r="AB36" s="358"/>
      <c r="AC36" s="358"/>
      <c r="AD36" s="358"/>
      <c r="AE36" s="358"/>
      <c r="AF36" s="358"/>
      <c r="AG36" s="358"/>
      <c r="AH36" s="358"/>
      <c r="AI36" s="358"/>
      <c r="AJ36" s="358"/>
      <c r="AK36" s="358"/>
      <c r="AL36" s="358"/>
    </row>
    <row r="37" spans="1:38" s="285" customFormat="1" ht="15" customHeight="1">
      <c r="A37" s="337">
        <v>8</v>
      </c>
      <c r="B37" s="338">
        <v>44533</v>
      </c>
      <c r="C37" s="339"/>
      <c r="D37" s="340" t="s">
        <v>910</v>
      </c>
      <c r="E37" s="341" t="s">
        <v>593</v>
      </c>
      <c r="F37" s="342">
        <v>5450</v>
      </c>
      <c r="G37" s="342">
        <v>5290</v>
      </c>
      <c r="H37" s="341">
        <v>5290</v>
      </c>
      <c r="I37" s="343" t="s">
        <v>911</v>
      </c>
      <c r="J37" s="344" t="s">
        <v>918</v>
      </c>
      <c r="K37" s="344">
        <f t="shared" si="21"/>
        <v>-160</v>
      </c>
      <c r="L37" s="345">
        <f>(F37*-0.7)/100</f>
        <v>-38.15</v>
      </c>
      <c r="M37" s="346">
        <f t="shared" si="22"/>
        <v>-3.6357798165137616E-2</v>
      </c>
      <c r="N37" s="344" t="s">
        <v>604</v>
      </c>
      <c r="O37" s="347">
        <v>44536</v>
      </c>
      <c r="P37" s="410"/>
      <c r="Q37" s="410"/>
      <c r="R37" s="411" t="s">
        <v>592</v>
      </c>
      <c r="S37" s="261"/>
      <c r="T37" s="261"/>
      <c r="U37" s="261"/>
      <c r="V37" s="261"/>
      <c r="W37" s="261"/>
      <c r="X37" s="261"/>
      <c r="Y37" s="261"/>
      <c r="Z37" s="40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</row>
    <row r="38" spans="1:38" ht="15" customHeight="1">
      <c r="A38" s="403">
        <v>9</v>
      </c>
      <c r="B38" s="266">
        <v>44536</v>
      </c>
      <c r="C38" s="404"/>
      <c r="D38" s="405" t="s">
        <v>915</v>
      </c>
      <c r="E38" s="282" t="s">
        <v>593</v>
      </c>
      <c r="F38" s="282" t="s">
        <v>916</v>
      </c>
      <c r="G38" s="282">
        <v>1135</v>
      </c>
      <c r="H38" s="282"/>
      <c r="I38" s="282" t="s">
        <v>917</v>
      </c>
      <c r="J38" s="283" t="s">
        <v>594</v>
      </c>
      <c r="K38" s="283"/>
      <c r="L38" s="406"/>
      <c r="M38" s="407"/>
      <c r="N38" s="414"/>
      <c r="O38" s="356"/>
      <c r="P38" s="1"/>
      <c r="Q38" s="1"/>
      <c r="R38" s="486" t="s">
        <v>595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s="285" customFormat="1" ht="15" customHeight="1">
      <c r="A39" s="433">
        <v>10</v>
      </c>
      <c r="B39" s="260">
        <v>44537</v>
      </c>
      <c r="C39" s="331"/>
      <c r="D39" s="434" t="s">
        <v>350</v>
      </c>
      <c r="E39" s="330" t="s">
        <v>593</v>
      </c>
      <c r="F39" s="330">
        <v>740</v>
      </c>
      <c r="G39" s="330">
        <v>718</v>
      </c>
      <c r="H39" s="330">
        <v>760</v>
      </c>
      <c r="I39" s="330" t="s">
        <v>877</v>
      </c>
      <c r="J39" s="103" t="s">
        <v>900</v>
      </c>
      <c r="K39" s="103">
        <f t="shared" ref="K39:K40" si="23">H39-F39</f>
        <v>20</v>
      </c>
      <c r="L39" s="104">
        <f>(F39*-0.7)/100</f>
        <v>-5.18</v>
      </c>
      <c r="M39" s="105">
        <f t="shared" ref="M39:M40" si="24">(K39+L39)/F39</f>
        <v>2.0027027027027026E-2</v>
      </c>
      <c r="N39" s="412" t="s">
        <v>591</v>
      </c>
      <c r="O39" s="416">
        <v>44540</v>
      </c>
      <c r="P39" s="410"/>
      <c r="Q39" s="410"/>
      <c r="R39" s="411" t="s">
        <v>595</v>
      </c>
      <c r="S39" s="261"/>
      <c r="T39" s="261"/>
      <c r="U39" s="261"/>
      <c r="V39" s="261"/>
      <c r="W39" s="261"/>
      <c r="X39" s="261"/>
      <c r="Y39" s="261"/>
      <c r="Z39" s="408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</row>
    <row r="40" spans="1:38" ht="15" customHeight="1">
      <c r="A40" s="481">
        <v>11</v>
      </c>
      <c r="B40" s="482">
        <v>44538</v>
      </c>
      <c r="C40" s="483"/>
      <c r="D40" s="484" t="s">
        <v>938</v>
      </c>
      <c r="E40" s="485" t="s">
        <v>593</v>
      </c>
      <c r="F40" s="485">
        <v>369</v>
      </c>
      <c r="G40" s="485">
        <v>356</v>
      </c>
      <c r="H40" s="485">
        <v>382</v>
      </c>
      <c r="I40" s="485" t="s">
        <v>939</v>
      </c>
      <c r="J40" s="103" t="s">
        <v>957</v>
      </c>
      <c r="K40" s="103">
        <f t="shared" si="23"/>
        <v>13</v>
      </c>
      <c r="L40" s="104">
        <f>(F40*-0.7)/100</f>
        <v>-2.5830000000000002</v>
      </c>
      <c r="M40" s="105">
        <f t="shared" si="24"/>
        <v>2.8230352303523033E-2</v>
      </c>
      <c r="N40" s="412" t="s">
        <v>591</v>
      </c>
      <c r="O40" s="416">
        <v>44540</v>
      </c>
      <c r="P40" s="1"/>
      <c r="Q40" s="1"/>
      <c r="R40" s="486" t="s">
        <v>595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285" customFormat="1" ht="15" customHeight="1">
      <c r="A41" s="396">
        <v>12</v>
      </c>
      <c r="B41" s="263">
        <v>44539</v>
      </c>
      <c r="C41" s="397"/>
      <c r="D41" s="398" t="s">
        <v>947</v>
      </c>
      <c r="E41" s="267" t="s">
        <v>593</v>
      </c>
      <c r="F41" s="267" t="s">
        <v>948</v>
      </c>
      <c r="G41" s="267">
        <v>1392</v>
      </c>
      <c r="H41" s="267"/>
      <c r="I41" s="267" t="s">
        <v>949</v>
      </c>
      <c r="J41" s="399" t="s">
        <v>594</v>
      </c>
      <c r="K41" s="399"/>
      <c r="L41" s="400"/>
      <c r="M41" s="401"/>
      <c r="N41" s="413"/>
      <c r="O41" s="402"/>
      <c r="P41" s="410"/>
      <c r="Q41" s="410"/>
      <c r="R41" s="411" t="s">
        <v>595</v>
      </c>
      <c r="S41" s="261"/>
      <c r="T41" s="261"/>
      <c r="U41" s="261"/>
      <c r="V41" s="261"/>
      <c r="W41" s="261"/>
      <c r="X41" s="261"/>
      <c r="Y41" s="261"/>
      <c r="Z41" s="40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</row>
    <row r="42" spans="1:38" ht="15" customHeight="1">
      <c r="A42" s="502">
        <v>13</v>
      </c>
      <c r="B42" s="503">
        <v>44543</v>
      </c>
      <c r="C42" s="504"/>
      <c r="D42" s="505" t="s">
        <v>129</v>
      </c>
      <c r="E42" s="493" t="s">
        <v>593</v>
      </c>
      <c r="F42" s="493">
        <v>51.55</v>
      </c>
      <c r="G42" s="493">
        <v>49.9</v>
      </c>
      <c r="H42" s="493">
        <v>49.9</v>
      </c>
      <c r="I42" s="493" t="s">
        <v>961</v>
      </c>
      <c r="J42" s="344" t="s">
        <v>1014</v>
      </c>
      <c r="K42" s="344">
        <f t="shared" ref="K42:K43" si="25">H42-F42</f>
        <v>-1.6499999999999986</v>
      </c>
      <c r="L42" s="345">
        <f>(F42*-0.7)/100</f>
        <v>-0.36084999999999995</v>
      </c>
      <c r="M42" s="346">
        <f t="shared" ref="M42:M43" si="26">(K42+L42)/F42</f>
        <v>-3.9007759456838001E-2</v>
      </c>
      <c r="N42" s="344" t="s">
        <v>604</v>
      </c>
      <c r="O42" s="347">
        <v>44546</v>
      </c>
      <c r="P42" s="1"/>
      <c r="Q42" s="1"/>
      <c r="R42" s="486" t="s">
        <v>592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5" customFormat="1" ht="15" customHeight="1">
      <c r="A43" s="506">
        <v>14</v>
      </c>
      <c r="B43" s="437">
        <v>44544</v>
      </c>
      <c r="C43" s="438"/>
      <c r="D43" s="507" t="s">
        <v>68</v>
      </c>
      <c r="E43" s="436" t="s">
        <v>593</v>
      </c>
      <c r="F43" s="436">
        <v>92</v>
      </c>
      <c r="G43" s="436">
        <v>89.3</v>
      </c>
      <c r="H43" s="436">
        <v>89.3</v>
      </c>
      <c r="I43" s="436" t="s">
        <v>971</v>
      </c>
      <c r="J43" s="344" t="s">
        <v>1015</v>
      </c>
      <c r="K43" s="344">
        <f t="shared" si="25"/>
        <v>-2.7000000000000028</v>
      </c>
      <c r="L43" s="345">
        <f>(F43*-0.7)/100</f>
        <v>-0.64399999999999991</v>
      </c>
      <c r="M43" s="346">
        <f t="shared" si="26"/>
        <v>-3.6347826086956553E-2</v>
      </c>
      <c r="N43" s="344" t="s">
        <v>604</v>
      </c>
      <c r="O43" s="347">
        <v>44546</v>
      </c>
      <c r="P43" s="410"/>
      <c r="Q43" s="410"/>
      <c r="R43" s="411" t="s">
        <v>592</v>
      </c>
      <c r="S43" s="261"/>
      <c r="T43" s="261"/>
      <c r="U43" s="261"/>
      <c r="V43" s="261"/>
      <c r="W43" s="261"/>
      <c r="X43" s="261"/>
      <c r="Y43" s="261"/>
      <c r="Z43" s="408"/>
      <c r="AA43" s="358"/>
      <c r="AB43" s="358"/>
      <c r="AC43" s="358"/>
      <c r="AD43" s="358"/>
      <c r="AE43" s="358"/>
      <c r="AF43" s="358"/>
      <c r="AG43" s="358"/>
      <c r="AH43" s="358"/>
      <c r="AI43" s="358"/>
      <c r="AJ43" s="358"/>
      <c r="AK43" s="358"/>
      <c r="AL43" s="358"/>
    </row>
    <row r="44" spans="1:38" ht="15" customHeight="1">
      <c r="A44" s="403">
        <v>15</v>
      </c>
      <c r="B44" s="266">
        <v>44545</v>
      </c>
      <c r="C44" s="404"/>
      <c r="D44" s="405" t="s">
        <v>389</v>
      </c>
      <c r="E44" s="282" t="s">
        <v>593</v>
      </c>
      <c r="F44" s="282" t="s">
        <v>987</v>
      </c>
      <c r="G44" s="282">
        <v>214</v>
      </c>
      <c r="H44" s="282"/>
      <c r="I44" s="282" t="s">
        <v>988</v>
      </c>
      <c r="J44" s="283" t="s">
        <v>594</v>
      </c>
      <c r="K44" s="283"/>
      <c r="L44" s="406"/>
      <c r="M44" s="407"/>
      <c r="N44" s="414"/>
      <c r="O44" s="356"/>
      <c r="P44" s="1"/>
      <c r="Q44" s="1"/>
      <c r="R44" s="486" t="s">
        <v>592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5" customFormat="1" ht="15" customHeight="1">
      <c r="A45" s="396"/>
      <c r="B45" s="263"/>
      <c r="C45" s="397"/>
      <c r="D45" s="398"/>
      <c r="E45" s="267"/>
      <c r="F45" s="267"/>
      <c r="G45" s="267"/>
      <c r="H45" s="267"/>
      <c r="I45" s="267"/>
      <c r="J45" s="399"/>
      <c r="K45" s="399"/>
      <c r="L45" s="400"/>
      <c r="M45" s="401"/>
      <c r="N45" s="413"/>
      <c r="O45" s="402"/>
      <c r="P45" s="410"/>
      <c r="Q45" s="410"/>
      <c r="R45" s="411"/>
      <c r="S45" s="261"/>
      <c r="T45" s="261"/>
      <c r="U45" s="261"/>
      <c r="V45" s="261"/>
      <c r="W45" s="261"/>
      <c r="X45" s="261"/>
      <c r="Y45" s="261"/>
      <c r="Z45" s="40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8"/>
    </row>
    <row r="46" spans="1:38" ht="15" customHeight="1">
      <c r="A46" s="403"/>
      <c r="B46" s="266"/>
      <c r="C46" s="404"/>
      <c r="D46" s="405"/>
      <c r="E46" s="282"/>
      <c r="F46" s="282"/>
      <c r="G46" s="282"/>
      <c r="H46" s="282"/>
      <c r="I46" s="282"/>
      <c r="J46" s="283"/>
      <c r="K46" s="283"/>
      <c r="L46" s="406"/>
      <c r="M46" s="407"/>
      <c r="N46" s="414"/>
      <c r="O46" s="356"/>
      <c r="P46" s="1"/>
      <c r="Q46" s="1"/>
      <c r="R46" s="48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467"/>
      <c r="B47" s="468"/>
      <c r="C47" s="469"/>
      <c r="D47" s="470"/>
      <c r="E47" s="471"/>
      <c r="F47" s="471"/>
      <c r="G47" s="471"/>
      <c r="H47" s="471"/>
      <c r="I47" s="471"/>
      <c r="J47" s="472"/>
      <c r="K47" s="472"/>
      <c r="L47" s="473"/>
      <c r="M47" s="474"/>
      <c r="N47" s="472"/>
      <c r="O47" s="475"/>
      <c r="P47" s="1"/>
      <c r="Q47" s="1"/>
      <c r="R47" s="48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4.25" customHeight="1">
      <c r="A48" s="132" t="s">
        <v>596</v>
      </c>
      <c r="B48" s="155"/>
      <c r="C48" s="155"/>
      <c r="D48" s="1"/>
      <c r="E48" s="6"/>
      <c r="F48" s="6"/>
      <c r="G48" s="6"/>
      <c r="H48" s="6" t="s">
        <v>608</v>
      </c>
      <c r="I48" s="6"/>
      <c r="J48" s="6"/>
      <c r="K48" s="128"/>
      <c r="L48" s="157"/>
      <c r="M48" s="128"/>
      <c r="N48" s="129"/>
      <c r="O48" s="128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8" ht="12.75" customHeight="1">
      <c r="A49" s="139" t="s">
        <v>597</v>
      </c>
      <c r="B49" s="132"/>
      <c r="C49" s="132"/>
      <c r="D49" s="132"/>
      <c r="E49" s="44"/>
      <c r="F49" s="140" t="s">
        <v>598</v>
      </c>
      <c r="G49" s="59"/>
      <c r="H49" s="44"/>
      <c r="I49" s="59"/>
      <c r="J49" s="6"/>
      <c r="K49" s="158"/>
      <c r="L49" s="159"/>
      <c r="M49" s="6"/>
      <c r="N49" s="122"/>
      <c r="O49" s="160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9"/>
      <c r="B50" s="132"/>
      <c r="C50" s="132"/>
      <c r="D50" s="132"/>
      <c r="E50" s="6"/>
      <c r="F50" s="140" t="s">
        <v>600</v>
      </c>
      <c r="G50" s="59"/>
      <c r="H50" s="44"/>
      <c r="I50" s="59"/>
      <c r="J50" s="6"/>
      <c r="K50" s="158"/>
      <c r="L50" s="159"/>
      <c r="M50" s="6"/>
      <c r="N50" s="122"/>
      <c r="O50" s="160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4.25" customHeight="1">
      <c r="A51" s="132"/>
      <c r="B51" s="132"/>
      <c r="C51" s="132"/>
      <c r="D51" s="132"/>
      <c r="E51" s="6"/>
      <c r="F51" s="6"/>
      <c r="G51" s="6"/>
      <c r="H51" s="6"/>
      <c r="I51" s="6"/>
      <c r="J51" s="145"/>
      <c r="K51" s="142"/>
      <c r="L51" s="143"/>
      <c r="M51" s="6"/>
      <c r="N51" s="146"/>
      <c r="O51" s="1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61" t="s">
        <v>609</v>
      </c>
      <c r="B52" s="161"/>
      <c r="C52" s="161"/>
      <c r="D52" s="161"/>
      <c r="E52" s="6"/>
      <c r="F52" s="6"/>
      <c r="G52" s="6"/>
      <c r="H52" s="6"/>
      <c r="I52" s="6"/>
      <c r="J52" s="6"/>
      <c r="K52" s="6"/>
      <c r="L52" s="6"/>
      <c r="M52" s="6"/>
      <c r="N52" s="6"/>
      <c r="O52" s="2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568</v>
      </c>
      <c r="C53" s="100"/>
      <c r="D53" s="101" t="s">
        <v>579</v>
      </c>
      <c r="E53" s="100" t="s">
        <v>580</v>
      </c>
      <c r="F53" s="100" t="s">
        <v>581</v>
      </c>
      <c r="G53" s="100" t="s">
        <v>602</v>
      </c>
      <c r="H53" s="100" t="s">
        <v>583</v>
      </c>
      <c r="I53" s="100" t="s">
        <v>584</v>
      </c>
      <c r="J53" s="99" t="s">
        <v>585</v>
      </c>
      <c r="K53" s="162" t="s">
        <v>610</v>
      </c>
      <c r="L53" s="102" t="s">
        <v>587</v>
      </c>
      <c r="M53" s="162" t="s">
        <v>611</v>
      </c>
      <c r="N53" s="100" t="s">
        <v>612</v>
      </c>
      <c r="O53" s="99" t="s">
        <v>589</v>
      </c>
      <c r="P53" s="101" t="s">
        <v>590</v>
      </c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s="262" customFormat="1" ht="13.5" customHeight="1">
      <c r="A54" s="330">
        <v>1</v>
      </c>
      <c r="B54" s="451">
        <v>44531</v>
      </c>
      <c r="C54" s="452"/>
      <c r="D54" s="452" t="s">
        <v>870</v>
      </c>
      <c r="E54" s="330" t="s">
        <v>593</v>
      </c>
      <c r="F54" s="330">
        <v>2140</v>
      </c>
      <c r="G54" s="330">
        <v>2100</v>
      </c>
      <c r="H54" s="333">
        <v>2171.5</v>
      </c>
      <c r="I54" s="333" t="s">
        <v>889</v>
      </c>
      <c r="J54" s="103" t="s">
        <v>908</v>
      </c>
      <c r="K54" s="333">
        <f t="shared" ref="K54" si="27">H54-F54</f>
        <v>31.5</v>
      </c>
      <c r="L54" s="447">
        <f t="shared" ref="L54" si="28">(H54*N54)*0.07%</f>
        <v>418.01375000000007</v>
      </c>
      <c r="M54" s="448">
        <f t="shared" ref="M54" si="29">(K54*N54)-L54</f>
        <v>8244.4862499999999</v>
      </c>
      <c r="N54" s="333">
        <v>275</v>
      </c>
      <c r="O54" s="449" t="s">
        <v>591</v>
      </c>
      <c r="P54" s="450">
        <v>44532</v>
      </c>
      <c r="Q54" s="264"/>
      <c r="R54" s="277" t="s">
        <v>595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76"/>
      <c r="AG54" s="266"/>
      <c r="AH54" s="275"/>
      <c r="AI54" s="275"/>
      <c r="AJ54" s="276"/>
      <c r="AK54" s="276"/>
      <c r="AL54" s="276"/>
    </row>
    <row r="55" spans="1:38" s="262" customFormat="1" ht="13.5" customHeight="1">
      <c r="A55" s="330">
        <v>2</v>
      </c>
      <c r="B55" s="451">
        <v>44531</v>
      </c>
      <c r="C55" s="452"/>
      <c r="D55" s="452" t="s">
        <v>873</v>
      </c>
      <c r="E55" s="330" t="s">
        <v>593</v>
      </c>
      <c r="F55" s="330">
        <v>3143</v>
      </c>
      <c r="G55" s="330">
        <v>3070</v>
      </c>
      <c r="H55" s="333">
        <v>3207.5</v>
      </c>
      <c r="I55" s="333" t="s">
        <v>874</v>
      </c>
      <c r="J55" s="103" t="s">
        <v>742</v>
      </c>
      <c r="K55" s="333">
        <f t="shared" ref="K55" si="30">H55-F55</f>
        <v>64.5</v>
      </c>
      <c r="L55" s="447">
        <f t="shared" ref="L55" si="31">(H55*N55)*0.07%</f>
        <v>336.78750000000002</v>
      </c>
      <c r="M55" s="448">
        <f t="shared" ref="M55" si="32">(K55*N55)-L55</f>
        <v>9338.2124999999996</v>
      </c>
      <c r="N55" s="333">
        <v>150</v>
      </c>
      <c r="O55" s="449" t="s">
        <v>591</v>
      </c>
      <c r="P55" s="450">
        <v>44532</v>
      </c>
      <c r="Q55" s="264"/>
      <c r="R55" s="277" t="s">
        <v>592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76"/>
      <c r="AG55" s="266"/>
      <c r="AH55" s="275"/>
      <c r="AI55" s="275"/>
      <c r="AJ55" s="276"/>
      <c r="AK55" s="276"/>
      <c r="AL55" s="276"/>
    </row>
    <row r="56" spans="1:38" s="262" customFormat="1" ht="13.5" customHeight="1">
      <c r="A56" s="436">
        <v>3</v>
      </c>
      <c r="B56" s="437">
        <v>44538</v>
      </c>
      <c r="C56" s="492"/>
      <c r="D56" s="492" t="s">
        <v>934</v>
      </c>
      <c r="E56" s="493" t="s">
        <v>593</v>
      </c>
      <c r="F56" s="493">
        <v>5760</v>
      </c>
      <c r="G56" s="493">
        <v>5630</v>
      </c>
      <c r="H56" s="494">
        <v>5660</v>
      </c>
      <c r="I56" s="494" t="s">
        <v>935</v>
      </c>
      <c r="J56" s="495" t="s">
        <v>965</v>
      </c>
      <c r="K56" s="440">
        <f t="shared" ref="K56" si="33">H56-F56</f>
        <v>-100</v>
      </c>
      <c r="L56" s="496">
        <f t="shared" ref="L56" si="34">(H56*N56)*0.07%</f>
        <v>495.25000000000006</v>
      </c>
      <c r="M56" s="497">
        <f t="shared" ref="M56" si="35">(K56*N56)-L56</f>
        <v>-12995.25</v>
      </c>
      <c r="N56" s="440">
        <v>125</v>
      </c>
      <c r="O56" s="498" t="s">
        <v>604</v>
      </c>
      <c r="P56" s="499">
        <v>44543</v>
      </c>
      <c r="Q56" s="264"/>
      <c r="R56" s="277" t="s">
        <v>595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76"/>
      <c r="AG56" s="266"/>
      <c r="AH56" s="275"/>
      <c r="AI56" s="275"/>
      <c r="AJ56" s="276"/>
      <c r="AK56" s="276"/>
      <c r="AL56" s="276"/>
    </row>
    <row r="57" spans="1:38" s="262" customFormat="1" ht="13.5" customHeight="1">
      <c r="A57" s="267">
        <v>4</v>
      </c>
      <c r="B57" s="263">
        <v>44543</v>
      </c>
      <c r="C57" s="281"/>
      <c r="D57" s="281" t="s">
        <v>962</v>
      </c>
      <c r="E57" s="282" t="s">
        <v>593</v>
      </c>
      <c r="F57" s="282" t="s">
        <v>963</v>
      </c>
      <c r="G57" s="282">
        <v>1144</v>
      </c>
      <c r="H57" s="283"/>
      <c r="I57" s="283" t="s">
        <v>964</v>
      </c>
      <c r="J57" s="284" t="s">
        <v>594</v>
      </c>
      <c r="K57" s="268"/>
      <c r="L57" s="328"/>
      <c r="M57" s="329"/>
      <c r="N57" s="268"/>
      <c r="O57" s="355"/>
      <c r="P57" s="356"/>
      <c r="Q57" s="264"/>
      <c r="R57" s="277" t="s">
        <v>592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76"/>
      <c r="AG57" s="263"/>
      <c r="AH57" s="357"/>
      <c r="AI57" s="357"/>
      <c r="AJ57" s="305"/>
      <c r="AK57" s="305"/>
      <c r="AL57" s="305"/>
    </row>
    <row r="58" spans="1:38" s="262" customFormat="1" ht="13.5" customHeight="1">
      <c r="A58" s="436">
        <v>5</v>
      </c>
      <c r="B58" s="437">
        <v>44546</v>
      </c>
      <c r="C58" s="492"/>
      <c r="D58" s="492" t="s">
        <v>1016</v>
      </c>
      <c r="E58" s="493" t="s">
        <v>593</v>
      </c>
      <c r="F58" s="493">
        <v>754</v>
      </c>
      <c r="G58" s="493">
        <v>744</v>
      </c>
      <c r="H58" s="494">
        <v>745</v>
      </c>
      <c r="I58" s="494" t="s">
        <v>1017</v>
      </c>
      <c r="J58" s="495" t="s">
        <v>1018</v>
      </c>
      <c r="K58" s="440">
        <f t="shared" ref="K58" si="36">H58-F58</f>
        <v>-9</v>
      </c>
      <c r="L58" s="496">
        <f t="shared" ref="L58" si="37">(H58*N58)*0.07%</f>
        <v>717.06250000000011</v>
      </c>
      <c r="M58" s="497">
        <f t="shared" ref="M58" si="38">(K58*N58)-L58</f>
        <v>-13092.0625</v>
      </c>
      <c r="N58" s="440">
        <v>1375</v>
      </c>
      <c r="O58" s="498" t="s">
        <v>604</v>
      </c>
      <c r="P58" s="499">
        <v>44546</v>
      </c>
      <c r="Q58" s="264"/>
      <c r="R58" s="277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6"/>
      <c r="AG58" s="263"/>
      <c r="AH58" s="357"/>
      <c r="AI58" s="357"/>
      <c r="AJ58" s="305"/>
      <c r="AK58" s="305"/>
      <c r="AL58" s="305"/>
    </row>
    <row r="59" spans="1:38" s="262" customFormat="1" ht="13.5" customHeight="1">
      <c r="A59" s="267">
        <v>6</v>
      </c>
      <c r="B59" s="263">
        <v>44546</v>
      </c>
      <c r="C59" s="281"/>
      <c r="D59" s="281" t="s">
        <v>1019</v>
      </c>
      <c r="E59" s="282" t="s">
        <v>593</v>
      </c>
      <c r="F59" s="282" t="s">
        <v>1020</v>
      </c>
      <c r="G59" s="282">
        <v>1379</v>
      </c>
      <c r="H59" s="283"/>
      <c r="I59" s="283" t="s">
        <v>1021</v>
      </c>
      <c r="J59" s="284" t="s">
        <v>594</v>
      </c>
      <c r="K59" s="268"/>
      <c r="L59" s="328"/>
      <c r="M59" s="329"/>
      <c r="N59" s="268"/>
      <c r="O59" s="355"/>
      <c r="P59" s="356"/>
      <c r="Q59" s="264"/>
      <c r="R59" s="277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6"/>
      <c r="AG59" s="263"/>
      <c r="AH59" s="357"/>
      <c r="AI59" s="357"/>
      <c r="AJ59" s="305"/>
      <c r="AK59" s="305"/>
      <c r="AL59" s="305"/>
    </row>
    <row r="60" spans="1:38" s="262" customFormat="1" ht="13.5" customHeight="1">
      <c r="A60" s="285"/>
      <c r="B60" s="285"/>
      <c r="C60" s="285"/>
      <c r="D60" s="285"/>
      <c r="E60" s="285"/>
      <c r="F60" s="285"/>
      <c r="G60" s="285"/>
      <c r="H60" s="285"/>
      <c r="I60" s="285"/>
      <c r="J60" s="285"/>
      <c r="K60" s="268"/>
      <c r="L60" s="328"/>
      <c r="M60" s="329"/>
      <c r="N60" s="268"/>
      <c r="O60" s="355"/>
      <c r="P60" s="356"/>
      <c r="Q60" s="264"/>
      <c r="R60" s="277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6"/>
      <c r="AG60" s="263"/>
      <c r="AH60" s="357"/>
      <c r="AI60" s="357"/>
      <c r="AJ60" s="305"/>
      <c r="AK60" s="305"/>
      <c r="AL60" s="305"/>
    </row>
    <row r="61" spans="1:38" s="262" customFormat="1" ht="13.5" customHeight="1">
      <c r="A61" s="285"/>
      <c r="B61" s="285"/>
      <c r="C61" s="285"/>
      <c r="D61" s="285"/>
      <c r="E61" s="285"/>
      <c r="F61" s="285"/>
      <c r="G61" s="285"/>
      <c r="H61" s="285"/>
      <c r="I61" s="285"/>
      <c r="J61" s="285"/>
      <c r="K61" s="268"/>
      <c r="L61" s="328"/>
      <c r="M61" s="329"/>
      <c r="N61" s="268"/>
      <c r="O61" s="355"/>
      <c r="P61" s="356"/>
      <c r="Q61" s="264"/>
      <c r="R61" s="277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6"/>
      <c r="AG61" s="263"/>
      <c r="AH61" s="357"/>
      <c r="AI61" s="357"/>
      <c r="AJ61" s="305"/>
      <c r="AK61" s="305"/>
      <c r="AL61" s="305"/>
    </row>
    <row r="62" spans="1:38" s="262" customFormat="1" ht="13.5" customHeight="1">
      <c r="A62" s="285"/>
      <c r="B62" s="285"/>
      <c r="C62" s="285"/>
      <c r="D62" s="285"/>
      <c r="E62" s="285"/>
      <c r="F62" s="285"/>
      <c r="G62" s="285"/>
      <c r="H62" s="285"/>
      <c r="I62" s="285"/>
      <c r="J62" s="285"/>
      <c r="K62" s="268"/>
      <c r="L62" s="328"/>
      <c r="M62" s="329"/>
      <c r="N62" s="268"/>
      <c r="O62" s="355"/>
      <c r="P62" s="356"/>
      <c r="Q62" s="264"/>
      <c r="R62" s="277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6"/>
      <c r="AG62" s="263"/>
      <c r="AH62" s="357"/>
      <c r="AI62" s="357"/>
      <c r="AJ62" s="305"/>
      <c r="AK62" s="305"/>
      <c r="AL62" s="305"/>
    </row>
    <row r="63" spans="1:38" s="262" customFormat="1" ht="13.5" customHeight="1">
      <c r="A63" s="285"/>
      <c r="B63" s="285"/>
      <c r="C63" s="285"/>
      <c r="D63" s="285"/>
      <c r="E63" s="285"/>
      <c r="F63" s="285"/>
      <c r="G63" s="285"/>
      <c r="H63" s="285"/>
      <c r="I63" s="285"/>
      <c r="J63" s="285"/>
      <c r="K63" s="268"/>
      <c r="L63" s="328"/>
      <c r="M63" s="329"/>
      <c r="N63" s="268"/>
      <c r="O63" s="355"/>
      <c r="P63" s="356"/>
      <c r="Q63" s="264"/>
      <c r="R63" s="277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6"/>
      <c r="AG63" s="263"/>
      <c r="AH63" s="357"/>
      <c r="AI63" s="357"/>
      <c r="AJ63" s="305"/>
      <c r="AK63" s="305"/>
      <c r="AL63" s="305"/>
    </row>
    <row r="64" spans="1:38" s="262" customFormat="1" ht="13.5" customHeight="1">
      <c r="A64" s="285"/>
      <c r="B64" s="285"/>
      <c r="C64" s="285"/>
      <c r="D64" s="285"/>
      <c r="E64" s="285"/>
      <c r="F64" s="285"/>
      <c r="G64" s="285"/>
      <c r="H64" s="285"/>
      <c r="I64" s="285"/>
      <c r="J64" s="285"/>
      <c r="K64" s="268"/>
      <c r="L64" s="328"/>
      <c r="M64" s="329"/>
      <c r="N64" s="268"/>
      <c r="O64" s="355"/>
      <c r="P64" s="356"/>
      <c r="Q64" s="264"/>
      <c r="R64" s="277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3"/>
      <c r="AH64" s="357"/>
      <c r="AI64" s="357"/>
      <c r="AJ64" s="305"/>
      <c r="AK64" s="305"/>
      <c r="AL64" s="305"/>
    </row>
    <row r="65" spans="1:38" s="262" customFormat="1" ht="13.5" customHeight="1">
      <c r="A65" s="285"/>
      <c r="B65" s="285"/>
      <c r="C65" s="285"/>
      <c r="D65" s="285"/>
      <c r="E65" s="285"/>
      <c r="F65" s="285"/>
      <c r="G65" s="285"/>
      <c r="H65" s="285"/>
      <c r="I65" s="285"/>
      <c r="J65" s="285"/>
      <c r="K65" s="268"/>
      <c r="L65" s="328"/>
      <c r="M65" s="329"/>
      <c r="N65" s="268"/>
      <c r="O65" s="355"/>
      <c r="P65" s="356"/>
      <c r="Q65" s="264"/>
      <c r="R65" s="277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3"/>
      <c r="AH65" s="357"/>
      <c r="AI65" s="357"/>
      <c r="AJ65" s="305"/>
      <c r="AK65" s="305"/>
      <c r="AL65" s="305"/>
    </row>
    <row r="66" spans="1:38" s="262" customFormat="1" ht="13.5" customHeight="1">
      <c r="A66" s="285"/>
      <c r="B66" s="285"/>
      <c r="C66" s="285"/>
      <c r="D66" s="285"/>
      <c r="E66" s="285"/>
      <c r="F66" s="285"/>
      <c r="G66" s="285"/>
      <c r="H66" s="285"/>
      <c r="I66" s="285"/>
      <c r="J66" s="285"/>
      <c r="K66" s="268"/>
      <c r="L66" s="328"/>
      <c r="M66" s="329"/>
      <c r="N66" s="268"/>
      <c r="O66" s="355"/>
      <c r="P66" s="356"/>
      <c r="Q66" s="264"/>
      <c r="R66" s="277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3"/>
      <c r="AH66" s="357"/>
      <c r="AI66" s="357"/>
      <c r="AJ66" s="305"/>
      <c r="AK66" s="305"/>
      <c r="AL66" s="305"/>
    </row>
    <row r="67" spans="1:38" ht="13.5" customHeight="1">
      <c r="A67" s="120"/>
      <c r="B67" s="121"/>
      <c r="C67" s="155"/>
      <c r="D67" s="163"/>
      <c r="E67" s="164"/>
      <c r="F67" s="120"/>
      <c r="G67" s="120"/>
      <c r="H67" s="120"/>
      <c r="I67" s="156"/>
      <c r="J67" s="156"/>
      <c r="K67" s="156"/>
      <c r="L67" s="156"/>
      <c r="M67" s="156"/>
      <c r="N67" s="156"/>
      <c r="O67" s="156"/>
      <c r="P67" s="156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165"/>
      <c r="B68" s="121"/>
      <c r="C68" s="122"/>
      <c r="D68" s="166"/>
      <c r="E68" s="125"/>
      <c r="F68" s="125"/>
      <c r="G68" s="125"/>
      <c r="H68" s="125"/>
      <c r="I68" s="125"/>
      <c r="J68" s="6"/>
      <c r="K68" s="125"/>
      <c r="L68" s="125"/>
      <c r="M68" s="6"/>
      <c r="N68" s="1"/>
      <c r="O68" s="122"/>
      <c r="P68" s="44"/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ht="12.75" customHeight="1">
      <c r="A69" s="167" t="s">
        <v>614</v>
      </c>
      <c r="B69" s="167"/>
      <c r="C69" s="167"/>
      <c r="D69" s="167"/>
      <c r="E69" s="168"/>
      <c r="F69" s="125"/>
      <c r="G69" s="125"/>
      <c r="H69" s="125"/>
      <c r="I69" s="125"/>
      <c r="J69" s="1"/>
      <c r="K69" s="6"/>
      <c r="L69" s="6"/>
      <c r="M69" s="6"/>
      <c r="N69" s="1"/>
      <c r="O69" s="1"/>
      <c r="P69" s="44"/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ht="38.25" customHeight="1">
      <c r="A70" s="100" t="s">
        <v>16</v>
      </c>
      <c r="B70" s="100" t="s">
        <v>568</v>
      </c>
      <c r="C70" s="100"/>
      <c r="D70" s="101" t="s">
        <v>579</v>
      </c>
      <c r="E70" s="100" t="s">
        <v>580</v>
      </c>
      <c r="F70" s="100" t="s">
        <v>581</v>
      </c>
      <c r="G70" s="100" t="s">
        <v>602</v>
      </c>
      <c r="H70" s="100" t="s">
        <v>583</v>
      </c>
      <c r="I70" s="100" t="s">
        <v>584</v>
      </c>
      <c r="J70" s="99" t="s">
        <v>585</v>
      </c>
      <c r="K70" s="99" t="s">
        <v>615</v>
      </c>
      <c r="L70" s="102" t="s">
        <v>587</v>
      </c>
      <c r="M70" s="162" t="s">
        <v>611</v>
      </c>
      <c r="N70" s="100" t="s">
        <v>612</v>
      </c>
      <c r="O70" s="100" t="s">
        <v>589</v>
      </c>
      <c r="P70" s="101" t="s">
        <v>590</v>
      </c>
      <c r="Q70" s="44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44"/>
      <c r="AH70" s="44"/>
      <c r="AI70" s="44"/>
      <c r="AJ70" s="44"/>
      <c r="AK70" s="44"/>
      <c r="AL70" s="44"/>
    </row>
    <row r="71" spans="1:38" s="262" customFormat="1" ht="12.75" customHeight="1">
      <c r="A71" s="330">
        <v>1</v>
      </c>
      <c r="B71" s="260">
        <v>44531</v>
      </c>
      <c r="C71" s="331"/>
      <c r="D71" s="332" t="s">
        <v>884</v>
      </c>
      <c r="E71" s="330" t="s">
        <v>593</v>
      </c>
      <c r="F71" s="330">
        <v>72</v>
      </c>
      <c r="G71" s="330">
        <v>30</v>
      </c>
      <c r="H71" s="330">
        <v>92.5</v>
      </c>
      <c r="I71" s="333" t="s">
        <v>879</v>
      </c>
      <c r="J71" s="334" t="s">
        <v>885</v>
      </c>
      <c r="K71" s="335">
        <f>H71-F71</f>
        <v>20.5</v>
      </c>
      <c r="L71" s="335">
        <v>100</v>
      </c>
      <c r="M71" s="334">
        <f>(K71*N71)-100</f>
        <v>925</v>
      </c>
      <c r="N71" s="334">
        <v>50</v>
      </c>
      <c r="O71" s="336" t="s">
        <v>591</v>
      </c>
      <c r="P71" s="444">
        <v>44531</v>
      </c>
      <c r="Q71" s="264"/>
      <c r="R71" s="265" t="s">
        <v>595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424">
        <v>2</v>
      </c>
      <c r="B72" s="420">
        <v>44531</v>
      </c>
      <c r="C72" s="425"/>
      <c r="D72" s="426" t="s">
        <v>886</v>
      </c>
      <c r="E72" s="427" t="s">
        <v>593</v>
      </c>
      <c r="F72" s="428">
        <v>72</v>
      </c>
      <c r="G72" s="428">
        <v>30</v>
      </c>
      <c r="H72" s="428">
        <v>93</v>
      </c>
      <c r="I72" s="429" t="s">
        <v>887</v>
      </c>
      <c r="J72" s="430" t="s">
        <v>605</v>
      </c>
      <c r="K72" s="431">
        <f t="shared" ref="K72" si="39">H72-F72</f>
        <v>21</v>
      </c>
      <c r="L72" s="431">
        <v>100</v>
      </c>
      <c r="M72" s="430">
        <f t="shared" ref="M72" si="40">(K72*N72)-100</f>
        <v>950</v>
      </c>
      <c r="N72" s="430">
        <v>50</v>
      </c>
      <c r="O72" s="432" t="s">
        <v>591</v>
      </c>
      <c r="P72" s="445">
        <v>44531</v>
      </c>
      <c r="Q72" s="264"/>
      <c r="R72" s="265" t="s">
        <v>595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436">
        <v>3</v>
      </c>
      <c r="B73" s="437">
        <v>44532</v>
      </c>
      <c r="C73" s="438"/>
      <c r="D73" s="439" t="s">
        <v>896</v>
      </c>
      <c r="E73" s="436" t="s">
        <v>593</v>
      </c>
      <c r="F73" s="436">
        <v>56</v>
      </c>
      <c r="G73" s="436">
        <v>20</v>
      </c>
      <c r="H73" s="436">
        <v>20</v>
      </c>
      <c r="I73" s="440" t="s">
        <v>897</v>
      </c>
      <c r="J73" s="441" t="s">
        <v>901</v>
      </c>
      <c r="K73" s="442">
        <f t="shared" ref="K73" si="41">H73-F73</f>
        <v>-36</v>
      </c>
      <c r="L73" s="442">
        <v>100</v>
      </c>
      <c r="M73" s="441">
        <f t="shared" ref="M73" si="42">(K73*N73)-100</f>
        <v>-1900</v>
      </c>
      <c r="N73" s="441">
        <v>50</v>
      </c>
      <c r="O73" s="443" t="s">
        <v>604</v>
      </c>
      <c r="P73" s="446">
        <v>44532</v>
      </c>
      <c r="Q73" s="264"/>
      <c r="R73" s="265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424">
        <v>4</v>
      </c>
      <c r="B74" s="420">
        <v>44532</v>
      </c>
      <c r="C74" s="425"/>
      <c r="D74" s="426" t="s">
        <v>898</v>
      </c>
      <c r="E74" s="427" t="s">
        <v>899</v>
      </c>
      <c r="F74" s="428">
        <v>83</v>
      </c>
      <c r="G74" s="428">
        <v>127</v>
      </c>
      <c r="H74" s="428">
        <v>63</v>
      </c>
      <c r="I74" s="429">
        <v>1</v>
      </c>
      <c r="J74" s="430" t="s">
        <v>900</v>
      </c>
      <c r="K74" s="431">
        <f>F74-H74</f>
        <v>20</v>
      </c>
      <c r="L74" s="431">
        <v>100</v>
      </c>
      <c r="M74" s="430">
        <f t="shared" ref="M74:M75" si="43">(K74*N74)-100</f>
        <v>900</v>
      </c>
      <c r="N74" s="430">
        <v>50</v>
      </c>
      <c r="O74" s="432" t="s">
        <v>591</v>
      </c>
      <c r="P74" s="445">
        <v>44532</v>
      </c>
      <c r="Q74" s="264"/>
      <c r="R74" s="265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436">
        <v>5</v>
      </c>
      <c r="B75" s="437">
        <v>44532</v>
      </c>
      <c r="C75" s="438"/>
      <c r="D75" s="439" t="s">
        <v>902</v>
      </c>
      <c r="E75" s="436" t="s">
        <v>593</v>
      </c>
      <c r="F75" s="436">
        <v>11.5</v>
      </c>
      <c r="G75" s="436">
        <v>0</v>
      </c>
      <c r="H75" s="436">
        <v>0</v>
      </c>
      <c r="I75" s="440" t="s">
        <v>903</v>
      </c>
      <c r="J75" s="441" t="s">
        <v>914</v>
      </c>
      <c r="K75" s="442">
        <f t="shared" ref="K75" si="44">H75-F75</f>
        <v>-11.5</v>
      </c>
      <c r="L75" s="442">
        <v>100</v>
      </c>
      <c r="M75" s="441">
        <f t="shared" si="43"/>
        <v>-675</v>
      </c>
      <c r="N75" s="441">
        <v>50</v>
      </c>
      <c r="O75" s="443" t="s">
        <v>604</v>
      </c>
      <c r="P75" s="446">
        <v>44532</v>
      </c>
      <c r="Q75" s="264"/>
      <c r="R75" s="265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436">
        <v>6</v>
      </c>
      <c r="B76" s="437">
        <v>44532</v>
      </c>
      <c r="C76" s="438"/>
      <c r="D76" s="439" t="s">
        <v>898</v>
      </c>
      <c r="E76" s="436" t="s">
        <v>899</v>
      </c>
      <c r="F76" s="436">
        <v>88</v>
      </c>
      <c r="G76" s="436">
        <v>135</v>
      </c>
      <c r="H76" s="436">
        <v>135</v>
      </c>
      <c r="I76" s="440">
        <v>1</v>
      </c>
      <c r="J76" s="441" t="s">
        <v>913</v>
      </c>
      <c r="K76" s="442">
        <f>F76-H76</f>
        <v>-47</v>
      </c>
      <c r="L76" s="442">
        <v>100</v>
      </c>
      <c r="M76" s="441">
        <f t="shared" ref="M76:M77" si="45">(K76*N76)-100</f>
        <v>-2450</v>
      </c>
      <c r="N76" s="441">
        <v>50</v>
      </c>
      <c r="O76" s="443" t="s">
        <v>604</v>
      </c>
      <c r="P76" s="453">
        <v>44533</v>
      </c>
      <c r="Q76" s="264"/>
      <c r="R76" s="265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30">
        <v>7</v>
      </c>
      <c r="B77" s="260">
        <v>44536</v>
      </c>
      <c r="C77" s="331"/>
      <c r="D77" s="332" t="s">
        <v>921</v>
      </c>
      <c r="E77" s="330" t="s">
        <v>593</v>
      </c>
      <c r="F77" s="330">
        <v>72.5</v>
      </c>
      <c r="G77" s="330">
        <v>40</v>
      </c>
      <c r="H77" s="330">
        <v>94.5</v>
      </c>
      <c r="I77" s="333" t="s">
        <v>923</v>
      </c>
      <c r="J77" s="334" t="s">
        <v>924</v>
      </c>
      <c r="K77" s="431">
        <f t="shared" ref="K77:K78" si="46">H77-F77</f>
        <v>22</v>
      </c>
      <c r="L77" s="335">
        <v>100</v>
      </c>
      <c r="M77" s="334">
        <f t="shared" si="45"/>
        <v>1000</v>
      </c>
      <c r="N77" s="334">
        <v>50</v>
      </c>
      <c r="O77" s="336" t="s">
        <v>591</v>
      </c>
      <c r="P77" s="444">
        <v>44536</v>
      </c>
      <c r="Q77" s="264"/>
      <c r="R77" s="265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330">
        <v>8</v>
      </c>
      <c r="B78" s="260">
        <v>44536</v>
      </c>
      <c r="C78" s="331"/>
      <c r="D78" s="332" t="s">
        <v>922</v>
      </c>
      <c r="E78" s="330" t="s">
        <v>593</v>
      </c>
      <c r="F78" s="330">
        <v>295</v>
      </c>
      <c r="G78" s="330">
        <v>190</v>
      </c>
      <c r="H78" s="330">
        <v>355</v>
      </c>
      <c r="I78" s="333" t="s">
        <v>925</v>
      </c>
      <c r="J78" s="334" t="s">
        <v>926</v>
      </c>
      <c r="K78" s="431">
        <f t="shared" si="46"/>
        <v>60</v>
      </c>
      <c r="L78" s="335">
        <v>100</v>
      </c>
      <c r="M78" s="334">
        <f t="shared" ref="M78" si="47">(K78*N78)-100</f>
        <v>1400</v>
      </c>
      <c r="N78" s="334">
        <v>25</v>
      </c>
      <c r="O78" s="336" t="s">
        <v>591</v>
      </c>
      <c r="P78" s="444">
        <v>44536</v>
      </c>
      <c r="Q78" s="264"/>
      <c r="R78" s="265" t="s">
        <v>595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30">
        <v>9</v>
      </c>
      <c r="B79" s="260">
        <v>44536</v>
      </c>
      <c r="C79" s="331"/>
      <c r="D79" s="332" t="s">
        <v>922</v>
      </c>
      <c r="E79" s="330" t="s">
        <v>593</v>
      </c>
      <c r="F79" s="330">
        <v>245</v>
      </c>
      <c r="G79" s="330">
        <v>120</v>
      </c>
      <c r="H79" s="330">
        <v>295</v>
      </c>
      <c r="I79" s="333" t="s">
        <v>927</v>
      </c>
      <c r="J79" s="334" t="s">
        <v>929</v>
      </c>
      <c r="K79" s="431">
        <f t="shared" ref="K79" si="48">H79-F79</f>
        <v>50</v>
      </c>
      <c r="L79" s="335">
        <v>100</v>
      </c>
      <c r="M79" s="334">
        <f t="shared" ref="M79" si="49">(K79*N79)-100</f>
        <v>1150</v>
      </c>
      <c r="N79" s="334">
        <v>25</v>
      </c>
      <c r="O79" s="336" t="s">
        <v>591</v>
      </c>
      <c r="P79" s="260">
        <v>44537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330">
        <v>10</v>
      </c>
      <c r="B80" s="260">
        <v>44537</v>
      </c>
      <c r="C80" s="331"/>
      <c r="D80" s="332" t="s">
        <v>930</v>
      </c>
      <c r="E80" s="330" t="s">
        <v>593</v>
      </c>
      <c r="F80" s="330">
        <v>31</v>
      </c>
      <c r="G80" s="330">
        <v>48</v>
      </c>
      <c r="H80" s="330">
        <v>37.5</v>
      </c>
      <c r="I80" s="333" t="s">
        <v>931</v>
      </c>
      <c r="J80" s="334" t="s">
        <v>932</v>
      </c>
      <c r="K80" s="431">
        <f t="shared" ref="K80" si="50">H80-F80</f>
        <v>6.5</v>
      </c>
      <c r="L80" s="335">
        <v>100</v>
      </c>
      <c r="M80" s="334">
        <f t="shared" ref="M80" si="51">(K80*N80)-100</f>
        <v>1850</v>
      </c>
      <c r="N80" s="334">
        <v>300</v>
      </c>
      <c r="O80" s="336" t="s">
        <v>591</v>
      </c>
      <c r="P80" s="444">
        <v>44537</v>
      </c>
      <c r="Q80" s="264"/>
      <c r="R80" s="265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436">
        <v>11</v>
      </c>
      <c r="B81" s="437">
        <v>44537</v>
      </c>
      <c r="C81" s="438"/>
      <c r="D81" s="439" t="s">
        <v>921</v>
      </c>
      <c r="E81" s="436" t="s">
        <v>593</v>
      </c>
      <c r="F81" s="436">
        <v>72.5</v>
      </c>
      <c r="G81" s="436">
        <v>40</v>
      </c>
      <c r="H81" s="436">
        <v>40</v>
      </c>
      <c r="I81" s="440" t="s">
        <v>923</v>
      </c>
      <c r="J81" s="441" t="s">
        <v>933</v>
      </c>
      <c r="K81" s="442">
        <f>F81-H81</f>
        <v>32.5</v>
      </c>
      <c r="L81" s="442">
        <v>100</v>
      </c>
      <c r="M81" s="441">
        <f>(K81*N81)-100</f>
        <v>1525</v>
      </c>
      <c r="N81" s="441">
        <v>50</v>
      </c>
      <c r="O81" s="443" t="s">
        <v>604</v>
      </c>
      <c r="P81" s="446">
        <v>44537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436">
        <v>12</v>
      </c>
      <c r="B82" s="437">
        <v>44538</v>
      </c>
      <c r="C82" s="438"/>
      <c r="D82" s="439" t="s">
        <v>943</v>
      </c>
      <c r="E82" s="436" t="s">
        <v>899</v>
      </c>
      <c r="F82" s="436">
        <v>84</v>
      </c>
      <c r="G82" s="436">
        <v>120</v>
      </c>
      <c r="H82" s="436">
        <v>112.5</v>
      </c>
      <c r="I82" s="440" t="s">
        <v>940</v>
      </c>
      <c r="J82" s="441" t="s">
        <v>944</v>
      </c>
      <c r="K82" s="442">
        <f>F82-H82</f>
        <v>-28.5</v>
      </c>
      <c r="L82" s="442">
        <v>100</v>
      </c>
      <c r="M82" s="441">
        <f>(K82*N82)-100</f>
        <v>-1525</v>
      </c>
      <c r="N82" s="441">
        <v>50</v>
      </c>
      <c r="O82" s="443" t="s">
        <v>604</v>
      </c>
      <c r="P82" s="446">
        <v>44539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267">
        <v>13</v>
      </c>
      <c r="B83" s="263">
        <v>44539</v>
      </c>
      <c r="C83" s="397"/>
      <c r="D83" s="464" t="s">
        <v>945</v>
      </c>
      <c r="E83" s="267" t="s">
        <v>593</v>
      </c>
      <c r="F83" s="267" t="s">
        <v>946</v>
      </c>
      <c r="G83" s="267">
        <v>17</v>
      </c>
      <c r="H83" s="267"/>
      <c r="I83" s="268" t="s">
        <v>931</v>
      </c>
      <c r="J83" s="399" t="s">
        <v>594</v>
      </c>
      <c r="K83" s="465"/>
      <c r="L83" s="400"/>
      <c r="M83" s="399"/>
      <c r="N83" s="399"/>
      <c r="O83" s="466"/>
      <c r="P83" s="263"/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330">
        <v>14</v>
      </c>
      <c r="B84" s="260">
        <v>44540</v>
      </c>
      <c r="C84" s="331"/>
      <c r="D84" s="332" t="s">
        <v>943</v>
      </c>
      <c r="E84" s="330" t="s">
        <v>593</v>
      </c>
      <c r="F84" s="330">
        <v>49.5</v>
      </c>
      <c r="G84" s="330">
        <v>17</v>
      </c>
      <c r="H84" s="330">
        <v>69</v>
      </c>
      <c r="I84" s="333" t="s">
        <v>955</v>
      </c>
      <c r="J84" s="334" t="s">
        <v>956</v>
      </c>
      <c r="K84" s="431">
        <f t="shared" ref="K84" si="52">H84-F84</f>
        <v>19.5</v>
      </c>
      <c r="L84" s="335">
        <v>100</v>
      </c>
      <c r="M84" s="334">
        <f t="shared" ref="M84" si="53">(K84*N84)-100</f>
        <v>875</v>
      </c>
      <c r="N84" s="334">
        <v>50</v>
      </c>
      <c r="O84" s="336" t="s">
        <v>591</v>
      </c>
      <c r="P84" s="444">
        <v>44540</v>
      </c>
      <c r="Q84" s="264"/>
      <c r="R84" s="265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436">
        <v>15</v>
      </c>
      <c r="B85" s="437">
        <v>44544</v>
      </c>
      <c r="C85" s="438"/>
      <c r="D85" s="439" t="s">
        <v>974</v>
      </c>
      <c r="E85" s="436" t="s">
        <v>593</v>
      </c>
      <c r="F85" s="436">
        <v>59</v>
      </c>
      <c r="G85" s="436">
        <v>28</v>
      </c>
      <c r="H85" s="436">
        <v>28</v>
      </c>
      <c r="I85" s="440" t="s">
        <v>955</v>
      </c>
      <c r="J85" s="441" t="s">
        <v>989</v>
      </c>
      <c r="K85" s="442">
        <f t="shared" ref="K85:K86" si="54">H85-F85</f>
        <v>-31</v>
      </c>
      <c r="L85" s="500">
        <v>100</v>
      </c>
      <c r="M85" s="501">
        <f t="shared" ref="M85:M86" si="55">(K85*N85)-100</f>
        <v>-1650</v>
      </c>
      <c r="N85" s="501">
        <v>50</v>
      </c>
      <c r="O85" s="443" t="s">
        <v>604</v>
      </c>
      <c r="P85" s="437">
        <v>44545</v>
      </c>
      <c r="Q85" s="264"/>
      <c r="R85" s="265" t="s">
        <v>592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330">
        <v>16</v>
      </c>
      <c r="B86" s="260">
        <v>44545</v>
      </c>
      <c r="C86" s="331"/>
      <c r="D86" s="332" t="s">
        <v>990</v>
      </c>
      <c r="E86" s="330" t="s">
        <v>593</v>
      </c>
      <c r="F86" s="330">
        <v>26</v>
      </c>
      <c r="G86" s="330">
        <v>14</v>
      </c>
      <c r="H86" s="330">
        <v>34.5</v>
      </c>
      <c r="I86" s="333" t="s">
        <v>991</v>
      </c>
      <c r="J86" s="334" t="s">
        <v>643</v>
      </c>
      <c r="K86" s="431">
        <f t="shared" si="54"/>
        <v>8.5</v>
      </c>
      <c r="L86" s="335">
        <v>100</v>
      </c>
      <c r="M86" s="334">
        <f t="shared" si="55"/>
        <v>3300</v>
      </c>
      <c r="N86" s="334">
        <v>400</v>
      </c>
      <c r="O86" s="336" t="s">
        <v>591</v>
      </c>
      <c r="P86" s="444">
        <v>44545</v>
      </c>
      <c r="Q86" s="264"/>
      <c r="R86" s="265" t="s">
        <v>592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267"/>
      <c r="B87" s="263"/>
      <c r="C87" s="397"/>
      <c r="D87" s="464"/>
      <c r="E87" s="267"/>
      <c r="F87" s="267"/>
      <c r="G87" s="267"/>
      <c r="H87" s="267"/>
      <c r="I87" s="268"/>
      <c r="J87" s="399"/>
      <c r="K87" s="465"/>
      <c r="L87" s="400"/>
      <c r="M87" s="399"/>
      <c r="N87" s="399"/>
      <c r="O87" s="466"/>
      <c r="P87" s="263"/>
      <c r="Q87" s="264"/>
      <c r="R87" s="265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267"/>
      <c r="B88" s="263"/>
      <c r="C88" s="397"/>
      <c r="D88" s="464"/>
      <c r="E88" s="267"/>
      <c r="F88" s="267"/>
      <c r="G88" s="267"/>
      <c r="H88" s="267"/>
      <c r="I88" s="268"/>
      <c r="J88" s="399"/>
      <c r="K88" s="465"/>
      <c r="L88" s="400"/>
      <c r="M88" s="399"/>
      <c r="N88" s="399"/>
      <c r="O88" s="466"/>
      <c r="P88" s="263"/>
      <c r="Q88" s="264"/>
      <c r="R88" s="265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267"/>
      <c r="B89" s="263"/>
      <c r="C89" s="397"/>
      <c r="D89" s="464"/>
      <c r="E89" s="267"/>
      <c r="F89" s="267"/>
      <c r="G89" s="267"/>
      <c r="H89" s="267"/>
      <c r="I89" s="268"/>
      <c r="J89" s="399"/>
      <c r="K89" s="465"/>
      <c r="L89" s="400"/>
      <c r="M89" s="399"/>
      <c r="N89" s="399"/>
      <c r="O89" s="466"/>
      <c r="P89" s="263"/>
      <c r="Q89" s="264"/>
      <c r="R89" s="265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267"/>
      <c r="B90" s="263"/>
      <c r="C90" s="397"/>
      <c r="D90" s="464"/>
      <c r="E90" s="267"/>
      <c r="F90" s="267"/>
      <c r="G90" s="267"/>
      <c r="H90" s="267"/>
      <c r="I90" s="268"/>
      <c r="J90" s="399"/>
      <c r="K90" s="465"/>
      <c r="L90" s="400"/>
      <c r="M90" s="399"/>
      <c r="N90" s="399"/>
      <c r="O90" s="466"/>
      <c r="P90" s="263"/>
      <c r="Q90" s="264"/>
      <c r="R90" s="265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267"/>
      <c r="B91" s="263"/>
      <c r="C91" s="397"/>
      <c r="D91" s="464"/>
      <c r="E91" s="267"/>
      <c r="F91" s="267"/>
      <c r="G91" s="267"/>
      <c r="H91" s="267"/>
      <c r="I91" s="268"/>
      <c r="J91" s="399"/>
      <c r="K91" s="465"/>
      <c r="L91" s="400"/>
      <c r="M91" s="399"/>
      <c r="N91" s="399"/>
      <c r="O91" s="466"/>
      <c r="P91" s="263"/>
      <c r="Q91" s="264"/>
      <c r="R91" s="265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388" customFormat="1" ht="12.75" customHeight="1">
      <c r="A92" s="376"/>
      <c r="B92" s="377"/>
      <c r="C92" s="378"/>
      <c r="D92" s="379"/>
      <c r="E92" s="376"/>
      <c r="F92" s="376"/>
      <c r="G92" s="376"/>
      <c r="H92" s="376"/>
      <c r="I92" s="380"/>
      <c r="J92" s="381"/>
      <c r="K92" s="382"/>
      <c r="L92" s="382"/>
      <c r="M92" s="381"/>
      <c r="N92" s="381"/>
      <c r="O92" s="383"/>
      <c r="P92" s="384"/>
      <c r="Q92" s="385"/>
      <c r="R92" s="386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7"/>
      <c r="AG92" s="387"/>
      <c r="AH92" s="387"/>
      <c r="AI92" s="387"/>
      <c r="AJ92" s="387"/>
      <c r="AK92" s="387"/>
      <c r="AL92" s="387"/>
    </row>
    <row r="93" spans="1:38" ht="14.25" customHeight="1">
      <c r="A93" s="164"/>
      <c r="B93" s="169"/>
      <c r="C93" s="169"/>
      <c r="D93" s="170"/>
      <c r="E93" s="164"/>
      <c r="F93" s="171"/>
      <c r="G93" s="164"/>
      <c r="H93" s="164"/>
      <c r="I93" s="164"/>
      <c r="J93" s="169"/>
      <c r="K93" s="172"/>
      <c r="L93" s="164"/>
      <c r="M93" s="164"/>
      <c r="N93" s="164"/>
      <c r="O93" s="173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98" t="s">
        <v>616</v>
      </c>
      <c r="B94" s="174"/>
      <c r="C94" s="174"/>
      <c r="D94" s="175"/>
      <c r="E94" s="148"/>
      <c r="F94" s="6"/>
      <c r="G94" s="6"/>
      <c r="H94" s="149"/>
      <c r="I94" s="17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9" t="s">
        <v>16</v>
      </c>
      <c r="B95" s="100" t="s">
        <v>568</v>
      </c>
      <c r="C95" s="100"/>
      <c r="D95" s="101" t="s">
        <v>579</v>
      </c>
      <c r="E95" s="100" t="s">
        <v>580</v>
      </c>
      <c r="F95" s="100" t="s">
        <v>581</v>
      </c>
      <c r="G95" s="100" t="s">
        <v>582</v>
      </c>
      <c r="H95" s="100" t="s">
        <v>583</v>
      </c>
      <c r="I95" s="100" t="s">
        <v>584</v>
      </c>
      <c r="J95" s="99" t="s">
        <v>585</v>
      </c>
      <c r="K95" s="152" t="s">
        <v>603</v>
      </c>
      <c r="L95" s="153" t="s">
        <v>587</v>
      </c>
      <c r="M95" s="102" t="s">
        <v>588</v>
      </c>
      <c r="N95" s="100" t="s">
        <v>589</v>
      </c>
      <c r="O95" s="101" t="s">
        <v>590</v>
      </c>
      <c r="P95" s="100" t="s">
        <v>829</v>
      </c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4.25" customHeight="1">
      <c r="A96" s="269">
        <v>1</v>
      </c>
      <c r="B96" s="476">
        <v>44420</v>
      </c>
      <c r="C96" s="477"/>
      <c r="D96" s="478" t="s">
        <v>500</v>
      </c>
      <c r="E96" s="479" t="s">
        <v>593</v>
      </c>
      <c r="F96" s="269">
        <v>314</v>
      </c>
      <c r="G96" s="269">
        <v>284</v>
      </c>
      <c r="H96" s="479">
        <v>341.25</v>
      </c>
      <c r="I96" s="480" t="s">
        <v>823</v>
      </c>
      <c r="J96" s="103" t="s">
        <v>954</v>
      </c>
      <c r="K96" s="103">
        <f t="shared" ref="K96" si="56">H96-F96</f>
        <v>27.25</v>
      </c>
      <c r="L96" s="104">
        <f t="shared" ref="L96" si="57">(F96*-0.7)/100</f>
        <v>-2.198</v>
      </c>
      <c r="M96" s="105">
        <f t="shared" ref="M96" si="58">(K96+L96)/F96</f>
        <v>7.9783439490445862E-2</v>
      </c>
      <c r="N96" s="103" t="s">
        <v>591</v>
      </c>
      <c r="O96" s="106">
        <v>44540</v>
      </c>
      <c r="P96" s="103"/>
      <c r="Q96" s="1"/>
      <c r="R96" s="1" t="s">
        <v>592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62" customFormat="1" ht="14.25" customHeight="1">
      <c r="A97" s="300">
        <v>2</v>
      </c>
      <c r="B97" s="301">
        <v>44488</v>
      </c>
      <c r="C97" s="302"/>
      <c r="D97" s="303" t="s">
        <v>138</v>
      </c>
      <c r="E97" s="304" t="s">
        <v>593</v>
      </c>
      <c r="F97" s="305" t="s">
        <v>839</v>
      </c>
      <c r="G97" s="305">
        <v>198</v>
      </c>
      <c r="H97" s="304"/>
      <c r="I97" s="306" t="s">
        <v>835</v>
      </c>
      <c r="J97" s="307" t="s">
        <v>594</v>
      </c>
      <c r="K97" s="307"/>
      <c r="L97" s="308"/>
      <c r="M97" s="309"/>
      <c r="N97" s="307"/>
      <c r="O97" s="310"/>
      <c r="P97" s="307"/>
      <c r="Q97" s="261"/>
      <c r="R97" s="1" t="s">
        <v>592</v>
      </c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4.25" customHeight="1">
      <c r="A98" s="300">
        <v>3</v>
      </c>
      <c r="B98" s="301">
        <v>44490</v>
      </c>
      <c r="C98" s="302"/>
      <c r="D98" s="303" t="s">
        <v>468</v>
      </c>
      <c r="E98" s="304" t="s">
        <v>593</v>
      </c>
      <c r="F98" s="305" t="s">
        <v>840</v>
      </c>
      <c r="G98" s="305">
        <v>3700</v>
      </c>
      <c r="H98" s="304"/>
      <c r="I98" s="306" t="s">
        <v>837</v>
      </c>
      <c r="J98" s="307" t="s">
        <v>594</v>
      </c>
      <c r="K98" s="307"/>
      <c r="L98" s="308"/>
      <c r="M98" s="309"/>
      <c r="N98" s="307"/>
      <c r="O98" s="310"/>
      <c r="P98" s="307"/>
      <c r="Q98" s="261"/>
      <c r="R98" s="1" t="s">
        <v>592</v>
      </c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ht="14.25" customHeight="1">
      <c r="A99" s="177"/>
      <c r="B99" s="154"/>
      <c r="C99" s="178"/>
      <c r="D99" s="109"/>
      <c r="E99" s="179"/>
      <c r="F99" s="179"/>
      <c r="G99" s="179"/>
      <c r="H99" s="179"/>
      <c r="I99" s="179"/>
      <c r="J99" s="179"/>
      <c r="K99" s="180"/>
      <c r="L99" s="181"/>
      <c r="M99" s="179"/>
      <c r="N99" s="182"/>
      <c r="O99" s="183"/>
      <c r="P99" s="183"/>
      <c r="R99" s="6"/>
      <c r="S99" s="44"/>
      <c r="T99" s="1"/>
      <c r="U99" s="1"/>
      <c r="V99" s="1"/>
      <c r="W99" s="1"/>
      <c r="X99" s="1"/>
      <c r="Y99" s="1"/>
      <c r="Z99" s="1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</row>
    <row r="100" spans="1:38" ht="12.75" customHeight="1">
      <c r="A100" s="132" t="s">
        <v>596</v>
      </c>
      <c r="B100" s="132"/>
      <c r="C100" s="132"/>
      <c r="D100" s="132"/>
      <c r="E100" s="44"/>
      <c r="F100" s="140" t="s">
        <v>598</v>
      </c>
      <c r="G100" s="59"/>
      <c r="H100" s="59"/>
      <c r="I100" s="59"/>
      <c r="J100" s="6"/>
      <c r="K100" s="158"/>
      <c r="L100" s="159"/>
      <c r="M100" s="6"/>
      <c r="N100" s="122"/>
      <c r="O100" s="184"/>
      <c r="P100" s="1"/>
      <c r="Q100" s="1"/>
      <c r="R100" s="6"/>
      <c r="S100" s="1"/>
      <c r="T100" s="1"/>
      <c r="U100" s="1"/>
      <c r="V100" s="1"/>
      <c r="W100" s="1"/>
      <c r="X100" s="1"/>
      <c r="Y100" s="1"/>
    </row>
    <row r="101" spans="1:38" ht="12.75" customHeight="1">
      <c r="A101" s="139" t="s">
        <v>597</v>
      </c>
      <c r="B101" s="132"/>
      <c r="C101" s="132"/>
      <c r="D101" s="132"/>
      <c r="E101" s="6"/>
      <c r="F101" s="140" t="s">
        <v>600</v>
      </c>
      <c r="G101" s="6"/>
      <c r="H101" s="6" t="s">
        <v>821</v>
      </c>
      <c r="I101" s="6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39"/>
      <c r="B102" s="132"/>
      <c r="C102" s="132"/>
      <c r="D102" s="132"/>
      <c r="E102" s="6"/>
      <c r="F102" s="140"/>
      <c r="G102" s="6"/>
      <c r="H102" s="6"/>
      <c r="I102" s="6"/>
      <c r="J102" s="1"/>
      <c r="K102" s="6"/>
      <c r="L102" s="6"/>
      <c r="M102" s="6"/>
      <c r="N102" s="1"/>
      <c r="O102" s="1"/>
      <c r="Q102" s="1"/>
      <c r="R102" s="59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"/>
      <c r="B103" s="147" t="s">
        <v>617</v>
      </c>
      <c r="C103" s="147"/>
      <c r="D103" s="147"/>
      <c r="E103" s="147"/>
      <c r="F103" s="148"/>
      <c r="G103" s="6"/>
      <c r="H103" s="6"/>
      <c r="I103" s="149"/>
      <c r="J103" s="150"/>
      <c r="K103" s="151"/>
      <c r="L103" s="150"/>
      <c r="M103" s="6"/>
      <c r="N103" s="1"/>
      <c r="O103" s="1"/>
      <c r="Q103" s="1"/>
      <c r="R103" s="59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9" t="s">
        <v>16</v>
      </c>
      <c r="B104" s="100" t="s">
        <v>568</v>
      </c>
      <c r="C104" s="100"/>
      <c r="D104" s="101" t="s">
        <v>579</v>
      </c>
      <c r="E104" s="100" t="s">
        <v>580</v>
      </c>
      <c r="F104" s="100" t="s">
        <v>581</v>
      </c>
      <c r="G104" s="100" t="s">
        <v>602</v>
      </c>
      <c r="H104" s="100" t="s">
        <v>583</v>
      </c>
      <c r="I104" s="100" t="s">
        <v>584</v>
      </c>
      <c r="J104" s="185" t="s">
        <v>585</v>
      </c>
      <c r="K104" s="152" t="s">
        <v>603</v>
      </c>
      <c r="L104" s="162" t="s">
        <v>611</v>
      </c>
      <c r="M104" s="100" t="s">
        <v>612</v>
      </c>
      <c r="N104" s="153" t="s">
        <v>587</v>
      </c>
      <c r="O104" s="102" t="s">
        <v>588</v>
      </c>
      <c r="P104" s="100" t="s">
        <v>589</v>
      </c>
      <c r="Q104" s="101" t="s">
        <v>590</v>
      </c>
      <c r="R104" s="59"/>
      <c r="S104" s="1"/>
      <c r="T104" s="1"/>
      <c r="U104" s="1"/>
      <c r="V104" s="1"/>
      <c r="W104" s="1"/>
      <c r="X104" s="1"/>
      <c r="Y104" s="1"/>
      <c r="Z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88"/>
      <c r="K105" s="188"/>
      <c r="L105" s="189"/>
      <c r="M105" s="107"/>
      <c r="N105" s="189"/>
      <c r="O105" s="190"/>
      <c r="P105" s="191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8" ht="14.25" customHeight="1">
      <c r="A106" s="113"/>
      <c r="B106" s="115"/>
      <c r="C106" s="186"/>
      <c r="D106" s="116"/>
      <c r="E106" s="117"/>
      <c r="F106" s="187"/>
      <c r="G106" s="113"/>
      <c r="H106" s="117"/>
      <c r="I106" s="118"/>
      <c r="J106" s="188"/>
      <c r="K106" s="188"/>
      <c r="L106" s="189"/>
      <c r="M106" s="107"/>
      <c r="N106" s="189"/>
      <c r="O106" s="190"/>
      <c r="P106" s="191"/>
      <c r="Q106" s="192"/>
      <c r="R106" s="157"/>
      <c r="S106" s="126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8" ht="14.25" customHeight="1">
      <c r="A107" s="113"/>
      <c r="B107" s="115"/>
      <c r="C107" s="186"/>
      <c r="D107" s="116"/>
      <c r="E107" s="117"/>
      <c r="F107" s="187"/>
      <c r="G107" s="113"/>
      <c r="H107" s="117"/>
      <c r="I107" s="118"/>
      <c r="J107" s="188"/>
      <c r="K107" s="188"/>
      <c r="L107" s="189"/>
      <c r="M107" s="107"/>
      <c r="N107" s="189"/>
      <c r="O107" s="190"/>
      <c r="P107" s="191"/>
      <c r="Q107" s="192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86"/>
      <c r="D108" s="116"/>
      <c r="E108" s="117"/>
      <c r="F108" s="188"/>
      <c r="G108" s="113"/>
      <c r="H108" s="117"/>
      <c r="I108" s="118"/>
      <c r="J108" s="188"/>
      <c r="K108" s="188"/>
      <c r="L108" s="189"/>
      <c r="M108" s="107"/>
      <c r="N108" s="189"/>
      <c r="O108" s="190"/>
      <c r="P108" s="191"/>
      <c r="Q108" s="192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86"/>
      <c r="D109" s="116"/>
      <c r="E109" s="117"/>
      <c r="F109" s="188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86"/>
      <c r="D110" s="116"/>
      <c r="E110" s="117"/>
      <c r="F110" s="187"/>
      <c r="G110" s="113"/>
      <c r="H110" s="117"/>
      <c r="I110" s="118"/>
      <c r="J110" s="188"/>
      <c r="K110" s="188"/>
      <c r="L110" s="189"/>
      <c r="M110" s="107"/>
      <c r="N110" s="189"/>
      <c r="O110" s="190"/>
      <c r="P110" s="191"/>
      <c r="Q110" s="192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86"/>
      <c r="D111" s="116"/>
      <c r="E111" s="117"/>
      <c r="F111" s="187"/>
      <c r="G111" s="113"/>
      <c r="H111" s="117"/>
      <c r="I111" s="118"/>
      <c r="J111" s="188"/>
      <c r="K111" s="188"/>
      <c r="L111" s="188"/>
      <c r="M111" s="188"/>
      <c r="N111" s="189"/>
      <c r="O111" s="193"/>
      <c r="P111" s="191"/>
      <c r="Q111" s="192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86"/>
      <c r="D112" s="116"/>
      <c r="E112" s="117"/>
      <c r="F112" s="188"/>
      <c r="G112" s="113"/>
      <c r="H112" s="117"/>
      <c r="I112" s="118"/>
      <c r="J112" s="188"/>
      <c r="K112" s="188"/>
      <c r="L112" s="189"/>
      <c r="M112" s="107"/>
      <c r="N112" s="189"/>
      <c r="O112" s="190"/>
      <c r="P112" s="191"/>
      <c r="Q112" s="192"/>
      <c r="R112" s="157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3"/>
      <c r="B113" s="115"/>
      <c r="C113" s="186"/>
      <c r="D113" s="116"/>
      <c r="E113" s="117"/>
      <c r="F113" s="187"/>
      <c r="G113" s="113"/>
      <c r="H113" s="117"/>
      <c r="I113" s="118"/>
      <c r="J113" s="194"/>
      <c r="K113" s="194"/>
      <c r="L113" s="194"/>
      <c r="M113" s="194"/>
      <c r="N113" s="195"/>
      <c r="O113" s="190"/>
      <c r="P113" s="119"/>
      <c r="Q113" s="192"/>
      <c r="R113" s="157"/>
      <c r="S113" s="126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39"/>
      <c r="B114" s="132"/>
      <c r="C114" s="132"/>
      <c r="D114" s="132"/>
      <c r="E114" s="6"/>
      <c r="F114" s="140"/>
      <c r="G114" s="6"/>
      <c r="H114" s="6"/>
      <c r="I114" s="6"/>
      <c r="J114" s="1"/>
      <c r="K114" s="6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2.75" customHeight="1">
      <c r="A115" s="139"/>
      <c r="B115" s="132"/>
      <c r="C115" s="132"/>
      <c r="D115" s="132"/>
      <c r="E115" s="6"/>
      <c r="F115" s="140"/>
      <c r="G115" s="59"/>
      <c r="H115" s="44"/>
      <c r="I115" s="59"/>
      <c r="J115" s="6"/>
      <c r="K115" s="158"/>
      <c r="L115" s="159"/>
      <c r="M115" s="6"/>
      <c r="N115" s="122"/>
      <c r="O115" s="160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59"/>
      <c r="B116" s="121"/>
      <c r="C116" s="121"/>
      <c r="D116" s="44"/>
      <c r="E116" s="59"/>
      <c r="F116" s="59"/>
      <c r="G116" s="59"/>
      <c r="H116" s="44"/>
      <c r="I116" s="59"/>
      <c r="J116" s="6"/>
      <c r="K116" s="158"/>
      <c r="L116" s="159"/>
      <c r="M116" s="6"/>
      <c r="N116" s="122"/>
      <c r="O116" s="160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44"/>
      <c r="B117" s="196" t="s">
        <v>618</v>
      </c>
      <c r="C117" s="196"/>
      <c r="D117" s="196"/>
      <c r="E117" s="196"/>
      <c r="F117" s="6"/>
      <c r="G117" s="6"/>
      <c r="H117" s="150"/>
      <c r="I117" s="6"/>
      <c r="J117" s="150"/>
      <c r="K117" s="151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38.25" customHeight="1">
      <c r="A118" s="99" t="s">
        <v>16</v>
      </c>
      <c r="B118" s="100" t="s">
        <v>568</v>
      </c>
      <c r="C118" s="100"/>
      <c r="D118" s="101" t="s">
        <v>579</v>
      </c>
      <c r="E118" s="100" t="s">
        <v>580</v>
      </c>
      <c r="F118" s="100" t="s">
        <v>581</v>
      </c>
      <c r="G118" s="100" t="s">
        <v>619</v>
      </c>
      <c r="H118" s="100" t="s">
        <v>620</v>
      </c>
      <c r="I118" s="100" t="s">
        <v>584</v>
      </c>
      <c r="J118" s="197" t="s">
        <v>585</v>
      </c>
      <c r="K118" s="100" t="s">
        <v>586</v>
      </c>
      <c r="L118" s="100" t="s">
        <v>621</v>
      </c>
      <c r="M118" s="100" t="s">
        <v>589</v>
      </c>
      <c r="N118" s="101" t="s">
        <v>590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98">
        <v>1</v>
      </c>
      <c r="B119" s="199">
        <v>41579</v>
      </c>
      <c r="C119" s="199"/>
      <c r="D119" s="200" t="s">
        <v>622</v>
      </c>
      <c r="E119" s="201" t="s">
        <v>623</v>
      </c>
      <c r="F119" s="202">
        <v>82</v>
      </c>
      <c r="G119" s="201" t="s">
        <v>624</v>
      </c>
      <c r="H119" s="201">
        <v>100</v>
      </c>
      <c r="I119" s="203">
        <v>100</v>
      </c>
      <c r="J119" s="204" t="s">
        <v>625</v>
      </c>
      <c r="K119" s="205">
        <f t="shared" ref="K119:K171" si="59">H119-F119</f>
        <v>18</v>
      </c>
      <c r="L119" s="206">
        <f t="shared" ref="L119:L171" si="60">K119/F119</f>
        <v>0.21951219512195122</v>
      </c>
      <c r="M119" s="201" t="s">
        <v>591</v>
      </c>
      <c r="N119" s="207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98">
        <v>2</v>
      </c>
      <c r="B120" s="199">
        <v>41794</v>
      </c>
      <c r="C120" s="199"/>
      <c r="D120" s="200" t="s">
        <v>626</v>
      </c>
      <c r="E120" s="201" t="s">
        <v>593</v>
      </c>
      <c r="F120" s="202">
        <v>257</v>
      </c>
      <c r="G120" s="201" t="s">
        <v>624</v>
      </c>
      <c r="H120" s="201">
        <v>300</v>
      </c>
      <c r="I120" s="203">
        <v>300</v>
      </c>
      <c r="J120" s="204" t="s">
        <v>625</v>
      </c>
      <c r="K120" s="205">
        <f t="shared" si="59"/>
        <v>43</v>
      </c>
      <c r="L120" s="206">
        <f t="shared" si="60"/>
        <v>0.16731517509727625</v>
      </c>
      <c r="M120" s="201" t="s">
        <v>591</v>
      </c>
      <c r="N120" s="207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98">
        <v>3</v>
      </c>
      <c r="B121" s="199">
        <v>41828</v>
      </c>
      <c r="C121" s="199"/>
      <c r="D121" s="200" t="s">
        <v>627</v>
      </c>
      <c r="E121" s="201" t="s">
        <v>593</v>
      </c>
      <c r="F121" s="202">
        <v>393</v>
      </c>
      <c r="G121" s="201" t="s">
        <v>624</v>
      </c>
      <c r="H121" s="201">
        <v>468</v>
      </c>
      <c r="I121" s="203">
        <v>468</v>
      </c>
      <c r="J121" s="204" t="s">
        <v>625</v>
      </c>
      <c r="K121" s="205">
        <f t="shared" si="59"/>
        <v>75</v>
      </c>
      <c r="L121" s="206">
        <f t="shared" si="60"/>
        <v>0.19083969465648856</v>
      </c>
      <c r="M121" s="201" t="s">
        <v>591</v>
      </c>
      <c r="N121" s="207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98">
        <v>4</v>
      </c>
      <c r="B122" s="199">
        <v>41857</v>
      </c>
      <c r="C122" s="199"/>
      <c r="D122" s="200" t="s">
        <v>628</v>
      </c>
      <c r="E122" s="201" t="s">
        <v>593</v>
      </c>
      <c r="F122" s="202">
        <v>205</v>
      </c>
      <c r="G122" s="201" t="s">
        <v>624</v>
      </c>
      <c r="H122" s="201">
        <v>275</v>
      </c>
      <c r="I122" s="203">
        <v>250</v>
      </c>
      <c r="J122" s="204" t="s">
        <v>625</v>
      </c>
      <c r="K122" s="205">
        <f t="shared" si="59"/>
        <v>70</v>
      </c>
      <c r="L122" s="206">
        <f t="shared" si="60"/>
        <v>0.34146341463414637</v>
      </c>
      <c r="M122" s="201" t="s">
        <v>591</v>
      </c>
      <c r="N122" s="207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98">
        <v>5</v>
      </c>
      <c r="B123" s="199">
        <v>41886</v>
      </c>
      <c r="C123" s="199"/>
      <c r="D123" s="200" t="s">
        <v>629</v>
      </c>
      <c r="E123" s="201" t="s">
        <v>593</v>
      </c>
      <c r="F123" s="202">
        <v>162</v>
      </c>
      <c r="G123" s="201" t="s">
        <v>624</v>
      </c>
      <c r="H123" s="201">
        <v>190</v>
      </c>
      <c r="I123" s="203">
        <v>190</v>
      </c>
      <c r="J123" s="204" t="s">
        <v>625</v>
      </c>
      <c r="K123" s="205">
        <f t="shared" si="59"/>
        <v>28</v>
      </c>
      <c r="L123" s="206">
        <f t="shared" si="60"/>
        <v>0.1728395061728395</v>
      </c>
      <c r="M123" s="201" t="s">
        <v>591</v>
      </c>
      <c r="N123" s="207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98">
        <v>6</v>
      </c>
      <c r="B124" s="199">
        <v>41886</v>
      </c>
      <c r="C124" s="199"/>
      <c r="D124" s="200" t="s">
        <v>630</v>
      </c>
      <c r="E124" s="201" t="s">
        <v>593</v>
      </c>
      <c r="F124" s="202">
        <v>75</v>
      </c>
      <c r="G124" s="201" t="s">
        <v>624</v>
      </c>
      <c r="H124" s="201">
        <v>91.5</v>
      </c>
      <c r="I124" s="203" t="s">
        <v>631</v>
      </c>
      <c r="J124" s="204" t="s">
        <v>632</v>
      </c>
      <c r="K124" s="205">
        <f t="shared" si="59"/>
        <v>16.5</v>
      </c>
      <c r="L124" s="206">
        <f t="shared" si="60"/>
        <v>0.22</v>
      </c>
      <c r="M124" s="201" t="s">
        <v>591</v>
      </c>
      <c r="N124" s="207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98">
        <v>7</v>
      </c>
      <c r="B125" s="199">
        <v>41913</v>
      </c>
      <c r="C125" s="199"/>
      <c r="D125" s="200" t="s">
        <v>633</v>
      </c>
      <c r="E125" s="201" t="s">
        <v>593</v>
      </c>
      <c r="F125" s="202">
        <v>850</v>
      </c>
      <c r="G125" s="201" t="s">
        <v>624</v>
      </c>
      <c r="H125" s="201">
        <v>982.5</v>
      </c>
      <c r="I125" s="203">
        <v>1050</v>
      </c>
      <c r="J125" s="204" t="s">
        <v>634</v>
      </c>
      <c r="K125" s="205">
        <f t="shared" si="59"/>
        <v>132.5</v>
      </c>
      <c r="L125" s="206">
        <f t="shared" si="60"/>
        <v>0.15588235294117647</v>
      </c>
      <c r="M125" s="201" t="s">
        <v>591</v>
      </c>
      <c r="N125" s="207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98">
        <v>8</v>
      </c>
      <c r="B126" s="199">
        <v>41913</v>
      </c>
      <c r="C126" s="199"/>
      <c r="D126" s="200" t="s">
        <v>635</v>
      </c>
      <c r="E126" s="201" t="s">
        <v>593</v>
      </c>
      <c r="F126" s="202">
        <v>475</v>
      </c>
      <c r="G126" s="201" t="s">
        <v>624</v>
      </c>
      <c r="H126" s="201">
        <v>515</v>
      </c>
      <c r="I126" s="203">
        <v>600</v>
      </c>
      <c r="J126" s="204" t="s">
        <v>636</v>
      </c>
      <c r="K126" s="205">
        <f t="shared" si="59"/>
        <v>40</v>
      </c>
      <c r="L126" s="206">
        <f t="shared" si="60"/>
        <v>8.4210526315789472E-2</v>
      </c>
      <c r="M126" s="201" t="s">
        <v>591</v>
      </c>
      <c r="N126" s="207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98">
        <v>9</v>
      </c>
      <c r="B127" s="199">
        <v>41913</v>
      </c>
      <c r="C127" s="199"/>
      <c r="D127" s="200" t="s">
        <v>637</v>
      </c>
      <c r="E127" s="201" t="s">
        <v>593</v>
      </c>
      <c r="F127" s="202">
        <v>86</v>
      </c>
      <c r="G127" s="201" t="s">
        <v>624</v>
      </c>
      <c r="H127" s="201">
        <v>99</v>
      </c>
      <c r="I127" s="203">
        <v>140</v>
      </c>
      <c r="J127" s="204" t="s">
        <v>638</v>
      </c>
      <c r="K127" s="205">
        <f t="shared" si="59"/>
        <v>13</v>
      </c>
      <c r="L127" s="206">
        <f t="shared" si="60"/>
        <v>0.15116279069767441</v>
      </c>
      <c r="M127" s="201" t="s">
        <v>591</v>
      </c>
      <c r="N127" s="207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98">
        <v>10</v>
      </c>
      <c r="B128" s="199">
        <v>41926</v>
      </c>
      <c r="C128" s="199"/>
      <c r="D128" s="200" t="s">
        <v>639</v>
      </c>
      <c r="E128" s="201" t="s">
        <v>593</v>
      </c>
      <c r="F128" s="202">
        <v>496.6</v>
      </c>
      <c r="G128" s="201" t="s">
        <v>624</v>
      </c>
      <c r="H128" s="201">
        <v>621</v>
      </c>
      <c r="I128" s="203">
        <v>580</v>
      </c>
      <c r="J128" s="204" t="s">
        <v>625</v>
      </c>
      <c r="K128" s="205">
        <f t="shared" si="59"/>
        <v>124.39999999999998</v>
      </c>
      <c r="L128" s="206">
        <f t="shared" si="60"/>
        <v>0.25050342327829234</v>
      </c>
      <c r="M128" s="201" t="s">
        <v>591</v>
      </c>
      <c r="N128" s="207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11</v>
      </c>
      <c r="B129" s="199">
        <v>41926</v>
      </c>
      <c r="C129" s="199"/>
      <c r="D129" s="200" t="s">
        <v>640</v>
      </c>
      <c r="E129" s="201" t="s">
        <v>593</v>
      </c>
      <c r="F129" s="202">
        <v>2481.9</v>
      </c>
      <c r="G129" s="201" t="s">
        <v>624</v>
      </c>
      <c r="H129" s="201">
        <v>2840</v>
      </c>
      <c r="I129" s="203">
        <v>2870</v>
      </c>
      <c r="J129" s="204" t="s">
        <v>641</v>
      </c>
      <c r="K129" s="205">
        <f t="shared" si="59"/>
        <v>358.09999999999991</v>
      </c>
      <c r="L129" s="206">
        <f t="shared" si="60"/>
        <v>0.14428462065353154</v>
      </c>
      <c r="M129" s="201" t="s">
        <v>591</v>
      </c>
      <c r="N129" s="207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12</v>
      </c>
      <c r="B130" s="199">
        <v>41928</v>
      </c>
      <c r="C130" s="199"/>
      <c r="D130" s="200" t="s">
        <v>642</v>
      </c>
      <c r="E130" s="201" t="s">
        <v>593</v>
      </c>
      <c r="F130" s="202">
        <v>84.5</v>
      </c>
      <c r="G130" s="201" t="s">
        <v>624</v>
      </c>
      <c r="H130" s="201">
        <v>93</v>
      </c>
      <c r="I130" s="203">
        <v>110</v>
      </c>
      <c r="J130" s="204" t="s">
        <v>643</v>
      </c>
      <c r="K130" s="205">
        <f t="shared" si="59"/>
        <v>8.5</v>
      </c>
      <c r="L130" s="206">
        <f t="shared" si="60"/>
        <v>0.10059171597633136</v>
      </c>
      <c r="M130" s="201" t="s">
        <v>591</v>
      </c>
      <c r="N130" s="207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13</v>
      </c>
      <c r="B131" s="199">
        <v>41928</v>
      </c>
      <c r="C131" s="199"/>
      <c r="D131" s="200" t="s">
        <v>644</v>
      </c>
      <c r="E131" s="201" t="s">
        <v>593</v>
      </c>
      <c r="F131" s="202">
        <v>401</v>
      </c>
      <c r="G131" s="201" t="s">
        <v>624</v>
      </c>
      <c r="H131" s="201">
        <v>428</v>
      </c>
      <c r="I131" s="203">
        <v>450</v>
      </c>
      <c r="J131" s="204" t="s">
        <v>645</v>
      </c>
      <c r="K131" s="205">
        <f t="shared" si="59"/>
        <v>27</v>
      </c>
      <c r="L131" s="206">
        <f t="shared" si="60"/>
        <v>6.7331670822942641E-2</v>
      </c>
      <c r="M131" s="201" t="s">
        <v>591</v>
      </c>
      <c r="N131" s="207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14</v>
      </c>
      <c r="B132" s="199">
        <v>41928</v>
      </c>
      <c r="C132" s="199"/>
      <c r="D132" s="200" t="s">
        <v>646</v>
      </c>
      <c r="E132" s="201" t="s">
        <v>593</v>
      </c>
      <c r="F132" s="202">
        <v>101</v>
      </c>
      <c r="G132" s="201" t="s">
        <v>624</v>
      </c>
      <c r="H132" s="201">
        <v>112</v>
      </c>
      <c r="I132" s="203">
        <v>120</v>
      </c>
      <c r="J132" s="204" t="s">
        <v>647</v>
      </c>
      <c r="K132" s="205">
        <f t="shared" si="59"/>
        <v>11</v>
      </c>
      <c r="L132" s="206">
        <f t="shared" si="60"/>
        <v>0.10891089108910891</v>
      </c>
      <c r="M132" s="201" t="s">
        <v>591</v>
      </c>
      <c r="N132" s="207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15</v>
      </c>
      <c r="B133" s="199">
        <v>41954</v>
      </c>
      <c r="C133" s="199"/>
      <c r="D133" s="200" t="s">
        <v>648</v>
      </c>
      <c r="E133" s="201" t="s">
        <v>593</v>
      </c>
      <c r="F133" s="202">
        <v>59</v>
      </c>
      <c r="G133" s="201" t="s">
        <v>624</v>
      </c>
      <c r="H133" s="201">
        <v>76</v>
      </c>
      <c r="I133" s="203">
        <v>76</v>
      </c>
      <c r="J133" s="204" t="s">
        <v>625</v>
      </c>
      <c r="K133" s="205">
        <f t="shared" si="59"/>
        <v>17</v>
      </c>
      <c r="L133" s="206">
        <f t="shared" si="60"/>
        <v>0.28813559322033899</v>
      </c>
      <c r="M133" s="201" t="s">
        <v>591</v>
      </c>
      <c r="N133" s="207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16</v>
      </c>
      <c r="B134" s="199">
        <v>41954</v>
      </c>
      <c r="C134" s="199"/>
      <c r="D134" s="200" t="s">
        <v>637</v>
      </c>
      <c r="E134" s="201" t="s">
        <v>593</v>
      </c>
      <c r="F134" s="202">
        <v>99</v>
      </c>
      <c r="G134" s="201" t="s">
        <v>624</v>
      </c>
      <c r="H134" s="201">
        <v>120</v>
      </c>
      <c r="I134" s="203">
        <v>120</v>
      </c>
      <c r="J134" s="204" t="s">
        <v>605</v>
      </c>
      <c r="K134" s="205">
        <f t="shared" si="59"/>
        <v>21</v>
      </c>
      <c r="L134" s="206">
        <f t="shared" si="60"/>
        <v>0.21212121212121213</v>
      </c>
      <c r="M134" s="201" t="s">
        <v>591</v>
      </c>
      <c r="N134" s="207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17</v>
      </c>
      <c r="B135" s="199">
        <v>41956</v>
      </c>
      <c r="C135" s="199"/>
      <c r="D135" s="200" t="s">
        <v>649</v>
      </c>
      <c r="E135" s="201" t="s">
        <v>593</v>
      </c>
      <c r="F135" s="202">
        <v>22</v>
      </c>
      <c r="G135" s="201" t="s">
        <v>624</v>
      </c>
      <c r="H135" s="201">
        <v>33.549999999999997</v>
      </c>
      <c r="I135" s="203">
        <v>32</v>
      </c>
      <c r="J135" s="204" t="s">
        <v>650</v>
      </c>
      <c r="K135" s="205">
        <f t="shared" si="59"/>
        <v>11.549999999999997</v>
      </c>
      <c r="L135" s="206">
        <f t="shared" si="60"/>
        <v>0.52499999999999991</v>
      </c>
      <c r="M135" s="201" t="s">
        <v>591</v>
      </c>
      <c r="N135" s="207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18</v>
      </c>
      <c r="B136" s="199">
        <v>41976</v>
      </c>
      <c r="C136" s="199"/>
      <c r="D136" s="200" t="s">
        <v>651</v>
      </c>
      <c r="E136" s="201" t="s">
        <v>593</v>
      </c>
      <c r="F136" s="202">
        <v>440</v>
      </c>
      <c r="G136" s="201" t="s">
        <v>624</v>
      </c>
      <c r="H136" s="201">
        <v>520</v>
      </c>
      <c r="I136" s="203">
        <v>520</v>
      </c>
      <c r="J136" s="204" t="s">
        <v>652</v>
      </c>
      <c r="K136" s="205">
        <f t="shared" si="59"/>
        <v>80</v>
      </c>
      <c r="L136" s="206">
        <f t="shared" si="60"/>
        <v>0.18181818181818182</v>
      </c>
      <c r="M136" s="201" t="s">
        <v>591</v>
      </c>
      <c r="N136" s="207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19</v>
      </c>
      <c r="B137" s="199">
        <v>41976</v>
      </c>
      <c r="C137" s="199"/>
      <c r="D137" s="200" t="s">
        <v>653</v>
      </c>
      <c r="E137" s="201" t="s">
        <v>593</v>
      </c>
      <c r="F137" s="202">
        <v>360</v>
      </c>
      <c r="G137" s="201" t="s">
        <v>624</v>
      </c>
      <c r="H137" s="201">
        <v>427</v>
      </c>
      <c r="I137" s="203">
        <v>425</v>
      </c>
      <c r="J137" s="204" t="s">
        <v>654</v>
      </c>
      <c r="K137" s="205">
        <f t="shared" si="59"/>
        <v>67</v>
      </c>
      <c r="L137" s="206">
        <f t="shared" si="60"/>
        <v>0.18611111111111112</v>
      </c>
      <c r="M137" s="201" t="s">
        <v>591</v>
      </c>
      <c r="N137" s="207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20</v>
      </c>
      <c r="B138" s="199">
        <v>42012</v>
      </c>
      <c r="C138" s="199"/>
      <c r="D138" s="200" t="s">
        <v>655</v>
      </c>
      <c r="E138" s="201" t="s">
        <v>593</v>
      </c>
      <c r="F138" s="202">
        <v>360</v>
      </c>
      <c r="G138" s="201" t="s">
        <v>624</v>
      </c>
      <c r="H138" s="201">
        <v>455</v>
      </c>
      <c r="I138" s="203">
        <v>420</v>
      </c>
      <c r="J138" s="204" t="s">
        <v>656</v>
      </c>
      <c r="K138" s="205">
        <f t="shared" si="59"/>
        <v>95</v>
      </c>
      <c r="L138" s="206">
        <f t="shared" si="60"/>
        <v>0.2638888888888889</v>
      </c>
      <c r="M138" s="201" t="s">
        <v>591</v>
      </c>
      <c r="N138" s="207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21</v>
      </c>
      <c r="B139" s="199">
        <v>42012</v>
      </c>
      <c r="C139" s="199"/>
      <c r="D139" s="200" t="s">
        <v>657</v>
      </c>
      <c r="E139" s="201" t="s">
        <v>593</v>
      </c>
      <c r="F139" s="202">
        <v>130</v>
      </c>
      <c r="G139" s="201"/>
      <c r="H139" s="201">
        <v>175.5</v>
      </c>
      <c r="I139" s="203">
        <v>165</v>
      </c>
      <c r="J139" s="204" t="s">
        <v>658</v>
      </c>
      <c r="K139" s="205">
        <f t="shared" si="59"/>
        <v>45.5</v>
      </c>
      <c r="L139" s="206">
        <f t="shared" si="60"/>
        <v>0.35</v>
      </c>
      <c r="M139" s="201" t="s">
        <v>591</v>
      </c>
      <c r="N139" s="207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22</v>
      </c>
      <c r="B140" s="199">
        <v>42040</v>
      </c>
      <c r="C140" s="199"/>
      <c r="D140" s="200" t="s">
        <v>383</v>
      </c>
      <c r="E140" s="201" t="s">
        <v>623</v>
      </c>
      <c r="F140" s="202">
        <v>98</v>
      </c>
      <c r="G140" s="201"/>
      <c r="H140" s="201">
        <v>120</v>
      </c>
      <c r="I140" s="203">
        <v>120</v>
      </c>
      <c r="J140" s="204" t="s">
        <v>625</v>
      </c>
      <c r="K140" s="205">
        <f t="shared" si="59"/>
        <v>22</v>
      </c>
      <c r="L140" s="206">
        <f t="shared" si="60"/>
        <v>0.22448979591836735</v>
      </c>
      <c r="M140" s="201" t="s">
        <v>591</v>
      </c>
      <c r="N140" s="207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23</v>
      </c>
      <c r="B141" s="199">
        <v>42040</v>
      </c>
      <c r="C141" s="199"/>
      <c r="D141" s="200" t="s">
        <v>659</v>
      </c>
      <c r="E141" s="201" t="s">
        <v>623</v>
      </c>
      <c r="F141" s="202">
        <v>196</v>
      </c>
      <c r="G141" s="201"/>
      <c r="H141" s="201">
        <v>262</v>
      </c>
      <c r="I141" s="203">
        <v>255</v>
      </c>
      <c r="J141" s="204" t="s">
        <v>625</v>
      </c>
      <c r="K141" s="205">
        <f t="shared" si="59"/>
        <v>66</v>
      </c>
      <c r="L141" s="206">
        <f t="shared" si="60"/>
        <v>0.33673469387755101</v>
      </c>
      <c r="M141" s="201" t="s">
        <v>591</v>
      </c>
      <c r="N141" s="207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8">
        <v>24</v>
      </c>
      <c r="B142" s="209">
        <v>42067</v>
      </c>
      <c r="C142" s="209"/>
      <c r="D142" s="210" t="s">
        <v>382</v>
      </c>
      <c r="E142" s="211" t="s">
        <v>623</v>
      </c>
      <c r="F142" s="212">
        <v>235</v>
      </c>
      <c r="G142" s="212"/>
      <c r="H142" s="213">
        <v>77</v>
      </c>
      <c r="I142" s="213" t="s">
        <v>660</v>
      </c>
      <c r="J142" s="214" t="s">
        <v>661</v>
      </c>
      <c r="K142" s="215">
        <f t="shared" si="59"/>
        <v>-158</v>
      </c>
      <c r="L142" s="216">
        <f t="shared" si="60"/>
        <v>-0.67234042553191486</v>
      </c>
      <c r="M142" s="212" t="s">
        <v>604</v>
      </c>
      <c r="N142" s="209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25</v>
      </c>
      <c r="B143" s="199">
        <v>42067</v>
      </c>
      <c r="C143" s="199"/>
      <c r="D143" s="200" t="s">
        <v>662</v>
      </c>
      <c r="E143" s="201" t="s">
        <v>623</v>
      </c>
      <c r="F143" s="202">
        <v>185</v>
      </c>
      <c r="G143" s="201"/>
      <c r="H143" s="201">
        <v>224</v>
      </c>
      <c r="I143" s="203" t="s">
        <v>663</v>
      </c>
      <c r="J143" s="204" t="s">
        <v>625</v>
      </c>
      <c r="K143" s="205">
        <f t="shared" si="59"/>
        <v>39</v>
      </c>
      <c r="L143" s="206">
        <f t="shared" si="60"/>
        <v>0.21081081081081082</v>
      </c>
      <c r="M143" s="201" t="s">
        <v>591</v>
      </c>
      <c r="N143" s="207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26</v>
      </c>
      <c r="B144" s="209">
        <v>42090</v>
      </c>
      <c r="C144" s="209"/>
      <c r="D144" s="217" t="s">
        <v>664</v>
      </c>
      <c r="E144" s="212" t="s">
        <v>623</v>
      </c>
      <c r="F144" s="212">
        <v>49.5</v>
      </c>
      <c r="G144" s="213"/>
      <c r="H144" s="213">
        <v>15.85</v>
      </c>
      <c r="I144" s="213">
        <v>67</v>
      </c>
      <c r="J144" s="214" t="s">
        <v>665</v>
      </c>
      <c r="K144" s="213">
        <f t="shared" si="59"/>
        <v>-33.65</v>
      </c>
      <c r="L144" s="218">
        <f t="shared" si="60"/>
        <v>-0.67979797979797973</v>
      </c>
      <c r="M144" s="212" t="s">
        <v>604</v>
      </c>
      <c r="N144" s="219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27</v>
      </c>
      <c r="B145" s="199">
        <v>42093</v>
      </c>
      <c r="C145" s="199"/>
      <c r="D145" s="200" t="s">
        <v>666</v>
      </c>
      <c r="E145" s="201" t="s">
        <v>623</v>
      </c>
      <c r="F145" s="202">
        <v>183.5</v>
      </c>
      <c r="G145" s="201"/>
      <c r="H145" s="201">
        <v>219</v>
      </c>
      <c r="I145" s="203">
        <v>218</v>
      </c>
      <c r="J145" s="204" t="s">
        <v>667</v>
      </c>
      <c r="K145" s="205">
        <f t="shared" si="59"/>
        <v>35.5</v>
      </c>
      <c r="L145" s="206">
        <f t="shared" si="60"/>
        <v>0.19346049046321526</v>
      </c>
      <c r="M145" s="201" t="s">
        <v>591</v>
      </c>
      <c r="N145" s="207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28</v>
      </c>
      <c r="B146" s="199">
        <v>42114</v>
      </c>
      <c r="C146" s="199"/>
      <c r="D146" s="200" t="s">
        <v>668</v>
      </c>
      <c r="E146" s="201" t="s">
        <v>623</v>
      </c>
      <c r="F146" s="202">
        <f>(227+237)/2</f>
        <v>232</v>
      </c>
      <c r="G146" s="201"/>
      <c r="H146" s="201">
        <v>298</v>
      </c>
      <c r="I146" s="203">
        <v>298</v>
      </c>
      <c r="J146" s="204" t="s">
        <v>625</v>
      </c>
      <c r="K146" s="205">
        <f t="shared" si="59"/>
        <v>66</v>
      </c>
      <c r="L146" s="206">
        <f t="shared" si="60"/>
        <v>0.28448275862068967</v>
      </c>
      <c r="M146" s="201" t="s">
        <v>591</v>
      </c>
      <c r="N146" s="207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29</v>
      </c>
      <c r="B147" s="199">
        <v>42128</v>
      </c>
      <c r="C147" s="199"/>
      <c r="D147" s="200" t="s">
        <v>669</v>
      </c>
      <c r="E147" s="201" t="s">
        <v>593</v>
      </c>
      <c r="F147" s="202">
        <v>385</v>
      </c>
      <c r="G147" s="201"/>
      <c r="H147" s="201">
        <f>212.5+331</f>
        <v>543.5</v>
      </c>
      <c r="I147" s="203">
        <v>510</v>
      </c>
      <c r="J147" s="204" t="s">
        <v>670</v>
      </c>
      <c r="K147" s="205">
        <f t="shared" si="59"/>
        <v>158.5</v>
      </c>
      <c r="L147" s="206">
        <f t="shared" si="60"/>
        <v>0.41168831168831171</v>
      </c>
      <c r="M147" s="201" t="s">
        <v>591</v>
      </c>
      <c r="N147" s="207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30</v>
      </c>
      <c r="B148" s="199">
        <v>42128</v>
      </c>
      <c r="C148" s="199"/>
      <c r="D148" s="200" t="s">
        <v>671</v>
      </c>
      <c r="E148" s="201" t="s">
        <v>593</v>
      </c>
      <c r="F148" s="202">
        <v>115.5</v>
      </c>
      <c r="G148" s="201"/>
      <c r="H148" s="201">
        <v>146</v>
      </c>
      <c r="I148" s="203">
        <v>142</v>
      </c>
      <c r="J148" s="204" t="s">
        <v>672</v>
      </c>
      <c r="K148" s="205">
        <f t="shared" si="59"/>
        <v>30.5</v>
      </c>
      <c r="L148" s="206">
        <f t="shared" si="60"/>
        <v>0.26406926406926406</v>
      </c>
      <c r="M148" s="201" t="s">
        <v>591</v>
      </c>
      <c r="N148" s="207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31</v>
      </c>
      <c r="B149" s="199">
        <v>42151</v>
      </c>
      <c r="C149" s="199"/>
      <c r="D149" s="200" t="s">
        <v>673</v>
      </c>
      <c r="E149" s="201" t="s">
        <v>593</v>
      </c>
      <c r="F149" s="202">
        <v>237.5</v>
      </c>
      <c r="G149" s="201"/>
      <c r="H149" s="201">
        <v>279.5</v>
      </c>
      <c r="I149" s="203">
        <v>278</v>
      </c>
      <c r="J149" s="204" t="s">
        <v>625</v>
      </c>
      <c r="K149" s="205">
        <f t="shared" si="59"/>
        <v>42</v>
      </c>
      <c r="L149" s="206">
        <f t="shared" si="60"/>
        <v>0.17684210526315788</v>
      </c>
      <c r="M149" s="201" t="s">
        <v>591</v>
      </c>
      <c r="N149" s="207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32</v>
      </c>
      <c r="B150" s="199">
        <v>42174</v>
      </c>
      <c r="C150" s="199"/>
      <c r="D150" s="200" t="s">
        <v>644</v>
      </c>
      <c r="E150" s="201" t="s">
        <v>623</v>
      </c>
      <c r="F150" s="202">
        <v>340</v>
      </c>
      <c r="G150" s="201"/>
      <c r="H150" s="201">
        <v>448</v>
      </c>
      <c r="I150" s="203">
        <v>448</v>
      </c>
      <c r="J150" s="204" t="s">
        <v>625</v>
      </c>
      <c r="K150" s="205">
        <f t="shared" si="59"/>
        <v>108</v>
      </c>
      <c r="L150" s="206">
        <f t="shared" si="60"/>
        <v>0.31764705882352939</v>
      </c>
      <c r="M150" s="201" t="s">
        <v>591</v>
      </c>
      <c r="N150" s="207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33</v>
      </c>
      <c r="B151" s="199">
        <v>42191</v>
      </c>
      <c r="C151" s="199"/>
      <c r="D151" s="200" t="s">
        <v>674</v>
      </c>
      <c r="E151" s="201" t="s">
        <v>623</v>
      </c>
      <c r="F151" s="202">
        <v>390</v>
      </c>
      <c r="G151" s="201"/>
      <c r="H151" s="201">
        <v>460</v>
      </c>
      <c r="I151" s="203">
        <v>460</v>
      </c>
      <c r="J151" s="204" t="s">
        <v>625</v>
      </c>
      <c r="K151" s="205">
        <f t="shared" si="59"/>
        <v>70</v>
      </c>
      <c r="L151" s="206">
        <f t="shared" si="60"/>
        <v>0.17948717948717949</v>
      </c>
      <c r="M151" s="201" t="s">
        <v>591</v>
      </c>
      <c r="N151" s="207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8">
        <v>34</v>
      </c>
      <c r="B152" s="209">
        <v>42195</v>
      </c>
      <c r="C152" s="209"/>
      <c r="D152" s="210" t="s">
        <v>675</v>
      </c>
      <c r="E152" s="211" t="s">
        <v>623</v>
      </c>
      <c r="F152" s="212">
        <v>122.5</v>
      </c>
      <c r="G152" s="212"/>
      <c r="H152" s="213">
        <v>61</v>
      </c>
      <c r="I152" s="213">
        <v>172</v>
      </c>
      <c r="J152" s="214" t="s">
        <v>676</v>
      </c>
      <c r="K152" s="215">
        <f t="shared" si="59"/>
        <v>-61.5</v>
      </c>
      <c r="L152" s="216">
        <f t="shared" si="60"/>
        <v>-0.50204081632653064</v>
      </c>
      <c r="M152" s="212" t="s">
        <v>604</v>
      </c>
      <c r="N152" s="209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35</v>
      </c>
      <c r="B153" s="199">
        <v>42219</v>
      </c>
      <c r="C153" s="199"/>
      <c r="D153" s="200" t="s">
        <v>677</v>
      </c>
      <c r="E153" s="201" t="s">
        <v>623</v>
      </c>
      <c r="F153" s="202">
        <v>297.5</v>
      </c>
      <c r="G153" s="201"/>
      <c r="H153" s="201">
        <v>350</v>
      </c>
      <c r="I153" s="203">
        <v>360</v>
      </c>
      <c r="J153" s="204" t="s">
        <v>678</v>
      </c>
      <c r="K153" s="205">
        <f t="shared" si="59"/>
        <v>52.5</v>
      </c>
      <c r="L153" s="206">
        <f t="shared" si="60"/>
        <v>0.17647058823529413</v>
      </c>
      <c r="M153" s="201" t="s">
        <v>591</v>
      </c>
      <c r="N153" s="207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36</v>
      </c>
      <c r="B154" s="199">
        <v>42219</v>
      </c>
      <c r="C154" s="199"/>
      <c r="D154" s="200" t="s">
        <v>679</v>
      </c>
      <c r="E154" s="201" t="s">
        <v>623</v>
      </c>
      <c r="F154" s="202">
        <v>115.5</v>
      </c>
      <c r="G154" s="201"/>
      <c r="H154" s="201">
        <v>149</v>
      </c>
      <c r="I154" s="203">
        <v>140</v>
      </c>
      <c r="J154" s="204" t="s">
        <v>680</v>
      </c>
      <c r="K154" s="205">
        <f t="shared" si="59"/>
        <v>33.5</v>
      </c>
      <c r="L154" s="206">
        <f t="shared" si="60"/>
        <v>0.29004329004329005</v>
      </c>
      <c r="M154" s="201" t="s">
        <v>591</v>
      </c>
      <c r="N154" s="207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37</v>
      </c>
      <c r="B155" s="199">
        <v>42251</v>
      </c>
      <c r="C155" s="199"/>
      <c r="D155" s="200" t="s">
        <v>673</v>
      </c>
      <c r="E155" s="201" t="s">
        <v>623</v>
      </c>
      <c r="F155" s="202">
        <v>226</v>
      </c>
      <c r="G155" s="201"/>
      <c r="H155" s="201">
        <v>292</v>
      </c>
      <c r="I155" s="203">
        <v>292</v>
      </c>
      <c r="J155" s="204" t="s">
        <v>681</v>
      </c>
      <c r="K155" s="205">
        <f t="shared" si="59"/>
        <v>66</v>
      </c>
      <c r="L155" s="206">
        <f t="shared" si="60"/>
        <v>0.29203539823008851</v>
      </c>
      <c r="M155" s="201" t="s">
        <v>591</v>
      </c>
      <c r="N155" s="207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38</v>
      </c>
      <c r="B156" s="199">
        <v>42254</v>
      </c>
      <c r="C156" s="199"/>
      <c r="D156" s="200" t="s">
        <v>668</v>
      </c>
      <c r="E156" s="201" t="s">
        <v>623</v>
      </c>
      <c r="F156" s="202">
        <v>232.5</v>
      </c>
      <c r="G156" s="201"/>
      <c r="H156" s="201">
        <v>312.5</v>
      </c>
      <c r="I156" s="203">
        <v>310</v>
      </c>
      <c r="J156" s="204" t="s">
        <v>625</v>
      </c>
      <c r="K156" s="205">
        <f t="shared" si="59"/>
        <v>80</v>
      </c>
      <c r="L156" s="206">
        <f t="shared" si="60"/>
        <v>0.34408602150537637</v>
      </c>
      <c r="M156" s="201" t="s">
        <v>591</v>
      </c>
      <c r="N156" s="207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39</v>
      </c>
      <c r="B157" s="199">
        <v>42268</v>
      </c>
      <c r="C157" s="199"/>
      <c r="D157" s="200" t="s">
        <v>682</v>
      </c>
      <c r="E157" s="201" t="s">
        <v>623</v>
      </c>
      <c r="F157" s="202">
        <v>196.5</v>
      </c>
      <c r="G157" s="201"/>
      <c r="H157" s="201">
        <v>238</v>
      </c>
      <c r="I157" s="203">
        <v>238</v>
      </c>
      <c r="J157" s="204" t="s">
        <v>681</v>
      </c>
      <c r="K157" s="205">
        <f t="shared" si="59"/>
        <v>41.5</v>
      </c>
      <c r="L157" s="206">
        <f t="shared" si="60"/>
        <v>0.21119592875318066</v>
      </c>
      <c r="M157" s="201" t="s">
        <v>591</v>
      </c>
      <c r="N157" s="207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40</v>
      </c>
      <c r="B158" s="199">
        <v>42271</v>
      </c>
      <c r="C158" s="199"/>
      <c r="D158" s="200" t="s">
        <v>622</v>
      </c>
      <c r="E158" s="201" t="s">
        <v>623</v>
      </c>
      <c r="F158" s="202">
        <v>65</v>
      </c>
      <c r="G158" s="201"/>
      <c r="H158" s="201">
        <v>82</v>
      </c>
      <c r="I158" s="203">
        <v>82</v>
      </c>
      <c r="J158" s="204" t="s">
        <v>681</v>
      </c>
      <c r="K158" s="205">
        <f t="shared" si="59"/>
        <v>17</v>
      </c>
      <c r="L158" s="206">
        <f t="shared" si="60"/>
        <v>0.26153846153846155</v>
      </c>
      <c r="M158" s="201" t="s">
        <v>591</v>
      </c>
      <c r="N158" s="207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41</v>
      </c>
      <c r="B159" s="199">
        <v>42291</v>
      </c>
      <c r="C159" s="199"/>
      <c r="D159" s="200" t="s">
        <v>683</v>
      </c>
      <c r="E159" s="201" t="s">
        <v>623</v>
      </c>
      <c r="F159" s="202">
        <v>144</v>
      </c>
      <c r="G159" s="201"/>
      <c r="H159" s="201">
        <v>182.5</v>
      </c>
      <c r="I159" s="203">
        <v>181</v>
      </c>
      <c r="J159" s="204" t="s">
        <v>681</v>
      </c>
      <c r="K159" s="205">
        <f t="shared" si="59"/>
        <v>38.5</v>
      </c>
      <c r="L159" s="206">
        <f t="shared" si="60"/>
        <v>0.2673611111111111</v>
      </c>
      <c r="M159" s="201" t="s">
        <v>591</v>
      </c>
      <c r="N159" s="207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42</v>
      </c>
      <c r="B160" s="199">
        <v>42291</v>
      </c>
      <c r="C160" s="199"/>
      <c r="D160" s="200" t="s">
        <v>684</v>
      </c>
      <c r="E160" s="201" t="s">
        <v>623</v>
      </c>
      <c r="F160" s="202">
        <v>264</v>
      </c>
      <c r="G160" s="201"/>
      <c r="H160" s="201">
        <v>311</v>
      </c>
      <c r="I160" s="203">
        <v>311</v>
      </c>
      <c r="J160" s="204" t="s">
        <v>681</v>
      </c>
      <c r="K160" s="205">
        <f t="shared" si="59"/>
        <v>47</v>
      </c>
      <c r="L160" s="206">
        <f t="shared" si="60"/>
        <v>0.17803030303030304</v>
      </c>
      <c r="M160" s="201" t="s">
        <v>591</v>
      </c>
      <c r="N160" s="207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43</v>
      </c>
      <c r="B161" s="199">
        <v>42318</v>
      </c>
      <c r="C161" s="199"/>
      <c r="D161" s="200" t="s">
        <v>685</v>
      </c>
      <c r="E161" s="201" t="s">
        <v>593</v>
      </c>
      <c r="F161" s="202">
        <v>549.5</v>
      </c>
      <c r="G161" s="201"/>
      <c r="H161" s="201">
        <v>630</v>
      </c>
      <c r="I161" s="203">
        <v>630</v>
      </c>
      <c r="J161" s="204" t="s">
        <v>681</v>
      </c>
      <c r="K161" s="205">
        <f t="shared" si="59"/>
        <v>80.5</v>
      </c>
      <c r="L161" s="206">
        <f t="shared" si="60"/>
        <v>0.1464968152866242</v>
      </c>
      <c r="M161" s="201" t="s">
        <v>591</v>
      </c>
      <c r="N161" s="207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44</v>
      </c>
      <c r="B162" s="199">
        <v>42342</v>
      </c>
      <c r="C162" s="199"/>
      <c r="D162" s="200" t="s">
        <v>686</v>
      </c>
      <c r="E162" s="201" t="s">
        <v>623</v>
      </c>
      <c r="F162" s="202">
        <v>1027.5</v>
      </c>
      <c r="G162" s="201"/>
      <c r="H162" s="201">
        <v>1315</v>
      </c>
      <c r="I162" s="203">
        <v>1250</v>
      </c>
      <c r="J162" s="204" t="s">
        <v>681</v>
      </c>
      <c r="K162" s="205">
        <f t="shared" si="59"/>
        <v>287.5</v>
      </c>
      <c r="L162" s="206">
        <f t="shared" si="60"/>
        <v>0.27980535279805352</v>
      </c>
      <c r="M162" s="201" t="s">
        <v>591</v>
      </c>
      <c r="N162" s="207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45</v>
      </c>
      <c r="B163" s="199">
        <v>42367</v>
      </c>
      <c r="C163" s="199"/>
      <c r="D163" s="200" t="s">
        <v>687</v>
      </c>
      <c r="E163" s="201" t="s">
        <v>623</v>
      </c>
      <c r="F163" s="202">
        <v>465</v>
      </c>
      <c r="G163" s="201"/>
      <c r="H163" s="201">
        <v>540</v>
      </c>
      <c r="I163" s="203">
        <v>540</v>
      </c>
      <c r="J163" s="204" t="s">
        <v>681</v>
      </c>
      <c r="K163" s="205">
        <f t="shared" si="59"/>
        <v>75</v>
      </c>
      <c r="L163" s="206">
        <f t="shared" si="60"/>
        <v>0.16129032258064516</v>
      </c>
      <c r="M163" s="201" t="s">
        <v>591</v>
      </c>
      <c r="N163" s="207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46</v>
      </c>
      <c r="B164" s="199">
        <v>42380</v>
      </c>
      <c r="C164" s="199"/>
      <c r="D164" s="200" t="s">
        <v>383</v>
      </c>
      <c r="E164" s="201" t="s">
        <v>593</v>
      </c>
      <c r="F164" s="202">
        <v>81</v>
      </c>
      <c r="G164" s="201"/>
      <c r="H164" s="201">
        <v>110</v>
      </c>
      <c r="I164" s="203">
        <v>110</v>
      </c>
      <c r="J164" s="204" t="s">
        <v>681</v>
      </c>
      <c r="K164" s="205">
        <f t="shared" si="59"/>
        <v>29</v>
      </c>
      <c r="L164" s="206">
        <f t="shared" si="60"/>
        <v>0.35802469135802467</v>
      </c>
      <c r="M164" s="201" t="s">
        <v>591</v>
      </c>
      <c r="N164" s="207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47</v>
      </c>
      <c r="B165" s="199">
        <v>42382</v>
      </c>
      <c r="C165" s="199"/>
      <c r="D165" s="200" t="s">
        <v>688</v>
      </c>
      <c r="E165" s="201" t="s">
        <v>593</v>
      </c>
      <c r="F165" s="202">
        <v>417.5</v>
      </c>
      <c r="G165" s="201"/>
      <c r="H165" s="201">
        <v>547</v>
      </c>
      <c r="I165" s="203">
        <v>535</v>
      </c>
      <c r="J165" s="204" t="s">
        <v>681</v>
      </c>
      <c r="K165" s="205">
        <f t="shared" si="59"/>
        <v>129.5</v>
      </c>
      <c r="L165" s="206">
        <f t="shared" si="60"/>
        <v>0.31017964071856285</v>
      </c>
      <c r="M165" s="201" t="s">
        <v>591</v>
      </c>
      <c r="N165" s="207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48</v>
      </c>
      <c r="B166" s="199">
        <v>42408</v>
      </c>
      <c r="C166" s="199"/>
      <c r="D166" s="200" t="s">
        <v>689</v>
      </c>
      <c r="E166" s="201" t="s">
        <v>623</v>
      </c>
      <c r="F166" s="202">
        <v>650</v>
      </c>
      <c r="G166" s="201"/>
      <c r="H166" s="201">
        <v>800</v>
      </c>
      <c r="I166" s="203">
        <v>800</v>
      </c>
      <c r="J166" s="204" t="s">
        <v>681</v>
      </c>
      <c r="K166" s="205">
        <f t="shared" si="59"/>
        <v>150</v>
      </c>
      <c r="L166" s="206">
        <f t="shared" si="60"/>
        <v>0.23076923076923078</v>
      </c>
      <c r="M166" s="201" t="s">
        <v>591</v>
      </c>
      <c r="N166" s="207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49</v>
      </c>
      <c r="B167" s="199">
        <v>42433</v>
      </c>
      <c r="C167" s="199"/>
      <c r="D167" s="200" t="s">
        <v>211</v>
      </c>
      <c r="E167" s="201" t="s">
        <v>623</v>
      </c>
      <c r="F167" s="202">
        <v>437.5</v>
      </c>
      <c r="G167" s="201"/>
      <c r="H167" s="201">
        <v>504.5</v>
      </c>
      <c r="I167" s="203">
        <v>522</v>
      </c>
      <c r="J167" s="204" t="s">
        <v>690</v>
      </c>
      <c r="K167" s="205">
        <f t="shared" si="59"/>
        <v>67</v>
      </c>
      <c r="L167" s="206">
        <f t="shared" si="60"/>
        <v>0.15314285714285714</v>
      </c>
      <c r="M167" s="201" t="s">
        <v>591</v>
      </c>
      <c r="N167" s="207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50</v>
      </c>
      <c r="B168" s="199">
        <v>42438</v>
      </c>
      <c r="C168" s="199"/>
      <c r="D168" s="200" t="s">
        <v>691</v>
      </c>
      <c r="E168" s="201" t="s">
        <v>623</v>
      </c>
      <c r="F168" s="202">
        <v>189.5</v>
      </c>
      <c r="G168" s="201"/>
      <c r="H168" s="201">
        <v>218</v>
      </c>
      <c r="I168" s="203">
        <v>218</v>
      </c>
      <c r="J168" s="204" t="s">
        <v>681</v>
      </c>
      <c r="K168" s="205">
        <f t="shared" si="59"/>
        <v>28.5</v>
      </c>
      <c r="L168" s="206">
        <f t="shared" si="60"/>
        <v>0.15039577836411611</v>
      </c>
      <c r="M168" s="201" t="s">
        <v>591</v>
      </c>
      <c r="N168" s="207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8">
        <v>51</v>
      </c>
      <c r="B169" s="209">
        <v>42471</v>
      </c>
      <c r="C169" s="209"/>
      <c r="D169" s="217" t="s">
        <v>692</v>
      </c>
      <c r="E169" s="212" t="s">
        <v>623</v>
      </c>
      <c r="F169" s="212">
        <v>36.5</v>
      </c>
      <c r="G169" s="213"/>
      <c r="H169" s="213">
        <v>15.85</v>
      </c>
      <c r="I169" s="213">
        <v>60</v>
      </c>
      <c r="J169" s="214" t="s">
        <v>693</v>
      </c>
      <c r="K169" s="215">
        <f t="shared" si="59"/>
        <v>-20.65</v>
      </c>
      <c r="L169" s="216">
        <f t="shared" si="60"/>
        <v>-0.5657534246575342</v>
      </c>
      <c r="M169" s="212" t="s">
        <v>604</v>
      </c>
      <c r="N169" s="220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52</v>
      </c>
      <c r="B170" s="199">
        <v>42472</v>
      </c>
      <c r="C170" s="199"/>
      <c r="D170" s="200" t="s">
        <v>694</v>
      </c>
      <c r="E170" s="201" t="s">
        <v>623</v>
      </c>
      <c r="F170" s="202">
        <v>93</v>
      </c>
      <c r="G170" s="201"/>
      <c r="H170" s="201">
        <v>149</v>
      </c>
      <c r="I170" s="203">
        <v>140</v>
      </c>
      <c r="J170" s="204" t="s">
        <v>695</v>
      </c>
      <c r="K170" s="205">
        <f t="shared" si="59"/>
        <v>56</v>
      </c>
      <c r="L170" s="206">
        <f t="shared" si="60"/>
        <v>0.60215053763440862</v>
      </c>
      <c r="M170" s="201" t="s">
        <v>591</v>
      </c>
      <c r="N170" s="207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53</v>
      </c>
      <c r="B171" s="199">
        <v>42472</v>
      </c>
      <c r="C171" s="199"/>
      <c r="D171" s="200" t="s">
        <v>696</v>
      </c>
      <c r="E171" s="201" t="s">
        <v>623</v>
      </c>
      <c r="F171" s="202">
        <v>130</v>
      </c>
      <c r="G171" s="201"/>
      <c r="H171" s="201">
        <v>150</v>
      </c>
      <c r="I171" s="203" t="s">
        <v>697</v>
      </c>
      <c r="J171" s="204" t="s">
        <v>681</v>
      </c>
      <c r="K171" s="205">
        <f t="shared" si="59"/>
        <v>20</v>
      </c>
      <c r="L171" s="206">
        <f t="shared" si="60"/>
        <v>0.15384615384615385</v>
      </c>
      <c r="M171" s="201" t="s">
        <v>591</v>
      </c>
      <c r="N171" s="207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54</v>
      </c>
      <c r="B172" s="199">
        <v>42473</v>
      </c>
      <c r="C172" s="199"/>
      <c r="D172" s="200" t="s">
        <v>698</v>
      </c>
      <c r="E172" s="201" t="s">
        <v>623</v>
      </c>
      <c r="F172" s="202">
        <v>196</v>
      </c>
      <c r="G172" s="201"/>
      <c r="H172" s="201">
        <v>299</v>
      </c>
      <c r="I172" s="203">
        <v>299</v>
      </c>
      <c r="J172" s="204" t="s">
        <v>681</v>
      </c>
      <c r="K172" s="205">
        <v>103</v>
      </c>
      <c r="L172" s="206">
        <v>0.52551020408163296</v>
      </c>
      <c r="M172" s="201" t="s">
        <v>591</v>
      </c>
      <c r="N172" s="207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55</v>
      </c>
      <c r="B173" s="199">
        <v>42473</v>
      </c>
      <c r="C173" s="199"/>
      <c r="D173" s="200" t="s">
        <v>699</v>
      </c>
      <c r="E173" s="201" t="s">
        <v>623</v>
      </c>
      <c r="F173" s="202">
        <v>88</v>
      </c>
      <c r="G173" s="201"/>
      <c r="H173" s="201">
        <v>103</v>
      </c>
      <c r="I173" s="203">
        <v>103</v>
      </c>
      <c r="J173" s="204" t="s">
        <v>681</v>
      </c>
      <c r="K173" s="205">
        <v>15</v>
      </c>
      <c r="L173" s="206">
        <v>0.170454545454545</v>
      </c>
      <c r="M173" s="201" t="s">
        <v>591</v>
      </c>
      <c r="N173" s="207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56</v>
      </c>
      <c r="B174" s="199">
        <v>42492</v>
      </c>
      <c r="C174" s="199"/>
      <c r="D174" s="200" t="s">
        <v>700</v>
      </c>
      <c r="E174" s="201" t="s">
        <v>623</v>
      </c>
      <c r="F174" s="202">
        <v>127.5</v>
      </c>
      <c r="G174" s="201"/>
      <c r="H174" s="201">
        <v>148</v>
      </c>
      <c r="I174" s="203" t="s">
        <v>701</v>
      </c>
      <c r="J174" s="204" t="s">
        <v>681</v>
      </c>
      <c r="K174" s="205">
        <f t="shared" ref="K174:K178" si="61">H174-F174</f>
        <v>20.5</v>
      </c>
      <c r="L174" s="206">
        <f t="shared" ref="L174:L178" si="62">K174/F174</f>
        <v>0.16078431372549021</v>
      </c>
      <c r="M174" s="201" t="s">
        <v>591</v>
      </c>
      <c r="N174" s="207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57</v>
      </c>
      <c r="B175" s="199">
        <v>42493</v>
      </c>
      <c r="C175" s="199"/>
      <c r="D175" s="200" t="s">
        <v>702</v>
      </c>
      <c r="E175" s="201" t="s">
        <v>623</v>
      </c>
      <c r="F175" s="202">
        <v>675</v>
      </c>
      <c r="G175" s="201"/>
      <c r="H175" s="201">
        <v>815</v>
      </c>
      <c r="I175" s="203" t="s">
        <v>703</v>
      </c>
      <c r="J175" s="204" t="s">
        <v>681</v>
      </c>
      <c r="K175" s="205">
        <f t="shared" si="61"/>
        <v>140</v>
      </c>
      <c r="L175" s="206">
        <f t="shared" si="62"/>
        <v>0.2074074074074074</v>
      </c>
      <c r="M175" s="201" t="s">
        <v>591</v>
      </c>
      <c r="N175" s="207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8">
        <v>58</v>
      </c>
      <c r="B176" s="209">
        <v>42522</v>
      </c>
      <c r="C176" s="209"/>
      <c r="D176" s="210" t="s">
        <v>704</v>
      </c>
      <c r="E176" s="211" t="s">
        <v>623</v>
      </c>
      <c r="F176" s="212">
        <v>500</v>
      </c>
      <c r="G176" s="212"/>
      <c r="H176" s="213">
        <v>232.5</v>
      </c>
      <c r="I176" s="213" t="s">
        <v>705</v>
      </c>
      <c r="J176" s="214" t="s">
        <v>706</v>
      </c>
      <c r="K176" s="215">
        <f t="shared" si="61"/>
        <v>-267.5</v>
      </c>
      <c r="L176" s="216">
        <f t="shared" si="62"/>
        <v>-0.53500000000000003</v>
      </c>
      <c r="M176" s="212" t="s">
        <v>604</v>
      </c>
      <c r="N176" s="209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59</v>
      </c>
      <c r="B177" s="199">
        <v>42527</v>
      </c>
      <c r="C177" s="199"/>
      <c r="D177" s="200" t="s">
        <v>542</v>
      </c>
      <c r="E177" s="201" t="s">
        <v>623</v>
      </c>
      <c r="F177" s="202">
        <v>110</v>
      </c>
      <c r="G177" s="201"/>
      <c r="H177" s="201">
        <v>126.5</v>
      </c>
      <c r="I177" s="203">
        <v>125</v>
      </c>
      <c r="J177" s="204" t="s">
        <v>632</v>
      </c>
      <c r="K177" s="205">
        <f t="shared" si="61"/>
        <v>16.5</v>
      </c>
      <c r="L177" s="206">
        <f t="shared" si="62"/>
        <v>0.15</v>
      </c>
      <c r="M177" s="201" t="s">
        <v>591</v>
      </c>
      <c r="N177" s="207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60</v>
      </c>
      <c r="B178" s="199">
        <v>42538</v>
      </c>
      <c r="C178" s="199"/>
      <c r="D178" s="200" t="s">
        <v>707</v>
      </c>
      <c r="E178" s="201" t="s">
        <v>623</v>
      </c>
      <c r="F178" s="202">
        <v>44</v>
      </c>
      <c r="G178" s="201"/>
      <c r="H178" s="201">
        <v>69.5</v>
      </c>
      <c r="I178" s="203">
        <v>69.5</v>
      </c>
      <c r="J178" s="204" t="s">
        <v>708</v>
      </c>
      <c r="K178" s="205">
        <f t="shared" si="61"/>
        <v>25.5</v>
      </c>
      <c r="L178" s="206">
        <f t="shared" si="62"/>
        <v>0.57954545454545459</v>
      </c>
      <c r="M178" s="201" t="s">
        <v>591</v>
      </c>
      <c r="N178" s="207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61</v>
      </c>
      <c r="B179" s="199">
        <v>42549</v>
      </c>
      <c r="C179" s="199"/>
      <c r="D179" s="200" t="s">
        <v>709</v>
      </c>
      <c r="E179" s="201" t="s">
        <v>623</v>
      </c>
      <c r="F179" s="202">
        <v>262.5</v>
      </c>
      <c r="G179" s="201"/>
      <c r="H179" s="201">
        <v>340</v>
      </c>
      <c r="I179" s="203">
        <v>333</v>
      </c>
      <c r="J179" s="204" t="s">
        <v>710</v>
      </c>
      <c r="K179" s="205">
        <v>77.5</v>
      </c>
      <c r="L179" s="206">
        <v>0.29523809523809502</v>
      </c>
      <c r="M179" s="201" t="s">
        <v>591</v>
      </c>
      <c r="N179" s="207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62</v>
      </c>
      <c r="B180" s="199">
        <v>42549</v>
      </c>
      <c r="C180" s="199"/>
      <c r="D180" s="200" t="s">
        <v>711</v>
      </c>
      <c r="E180" s="201" t="s">
        <v>623</v>
      </c>
      <c r="F180" s="202">
        <v>840</v>
      </c>
      <c r="G180" s="201"/>
      <c r="H180" s="201">
        <v>1230</v>
      </c>
      <c r="I180" s="203">
        <v>1230</v>
      </c>
      <c r="J180" s="204" t="s">
        <v>681</v>
      </c>
      <c r="K180" s="205">
        <v>390</v>
      </c>
      <c r="L180" s="206">
        <v>0.46428571428571402</v>
      </c>
      <c r="M180" s="201" t="s">
        <v>591</v>
      </c>
      <c r="N180" s="207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1">
        <v>63</v>
      </c>
      <c r="B181" s="222">
        <v>42556</v>
      </c>
      <c r="C181" s="222"/>
      <c r="D181" s="223" t="s">
        <v>712</v>
      </c>
      <c r="E181" s="224" t="s">
        <v>623</v>
      </c>
      <c r="F181" s="224">
        <v>395</v>
      </c>
      <c r="G181" s="225"/>
      <c r="H181" s="225">
        <f>(468.5+342.5)/2</f>
        <v>405.5</v>
      </c>
      <c r="I181" s="225">
        <v>510</v>
      </c>
      <c r="J181" s="226" t="s">
        <v>713</v>
      </c>
      <c r="K181" s="227">
        <f t="shared" ref="K181:K187" si="63">H181-F181</f>
        <v>10.5</v>
      </c>
      <c r="L181" s="228">
        <f t="shared" ref="L181:L187" si="64">K181/F181</f>
        <v>2.6582278481012658E-2</v>
      </c>
      <c r="M181" s="224" t="s">
        <v>714</v>
      </c>
      <c r="N181" s="222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64</v>
      </c>
      <c r="B182" s="209">
        <v>42584</v>
      </c>
      <c r="C182" s="209"/>
      <c r="D182" s="210" t="s">
        <v>715</v>
      </c>
      <c r="E182" s="211" t="s">
        <v>593</v>
      </c>
      <c r="F182" s="212">
        <f>169.5-12.8</f>
        <v>156.69999999999999</v>
      </c>
      <c r="G182" s="212"/>
      <c r="H182" s="213">
        <v>77</v>
      </c>
      <c r="I182" s="213" t="s">
        <v>716</v>
      </c>
      <c r="J182" s="214" t="s">
        <v>717</v>
      </c>
      <c r="K182" s="215">
        <f t="shared" si="63"/>
        <v>-79.699999999999989</v>
      </c>
      <c r="L182" s="216">
        <f t="shared" si="64"/>
        <v>-0.50861518825781749</v>
      </c>
      <c r="M182" s="212" t="s">
        <v>604</v>
      </c>
      <c r="N182" s="209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8">
        <v>65</v>
      </c>
      <c r="B183" s="209">
        <v>42586</v>
      </c>
      <c r="C183" s="209"/>
      <c r="D183" s="210" t="s">
        <v>718</v>
      </c>
      <c r="E183" s="211" t="s">
        <v>623</v>
      </c>
      <c r="F183" s="212">
        <v>400</v>
      </c>
      <c r="G183" s="212"/>
      <c r="H183" s="213">
        <v>305</v>
      </c>
      <c r="I183" s="213">
        <v>475</v>
      </c>
      <c r="J183" s="214" t="s">
        <v>719</v>
      </c>
      <c r="K183" s="215">
        <f t="shared" si="63"/>
        <v>-95</v>
      </c>
      <c r="L183" s="216">
        <f t="shared" si="64"/>
        <v>-0.23749999999999999</v>
      </c>
      <c r="M183" s="212" t="s">
        <v>604</v>
      </c>
      <c r="N183" s="209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66</v>
      </c>
      <c r="B184" s="199">
        <v>42593</v>
      </c>
      <c r="C184" s="199"/>
      <c r="D184" s="200" t="s">
        <v>720</v>
      </c>
      <c r="E184" s="201" t="s">
        <v>623</v>
      </c>
      <c r="F184" s="202">
        <v>86.5</v>
      </c>
      <c r="G184" s="201"/>
      <c r="H184" s="201">
        <v>130</v>
      </c>
      <c r="I184" s="203">
        <v>130</v>
      </c>
      <c r="J184" s="204" t="s">
        <v>721</v>
      </c>
      <c r="K184" s="205">
        <f t="shared" si="63"/>
        <v>43.5</v>
      </c>
      <c r="L184" s="206">
        <f t="shared" si="64"/>
        <v>0.50289017341040465</v>
      </c>
      <c r="M184" s="201" t="s">
        <v>591</v>
      </c>
      <c r="N184" s="207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67</v>
      </c>
      <c r="B185" s="209">
        <v>42600</v>
      </c>
      <c r="C185" s="209"/>
      <c r="D185" s="210" t="s">
        <v>110</v>
      </c>
      <c r="E185" s="211" t="s">
        <v>623</v>
      </c>
      <c r="F185" s="212">
        <v>133.5</v>
      </c>
      <c r="G185" s="212"/>
      <c r="H185" s="213">
        <v>126.5</v>
      </c>
      <c r="I185" s="213">
        <v>178</v>
      </c>
      <c r="J185" s="214" t="s">
        <v>722</v>
      </c>
      <c r="K185" s="215">
        <f t="shared" si="63"/>
        <v>-7</v>
      </c>
      <c r="L185" s="216">
        <f t="shared" si="64"/>
        <v>-5.2434456928838954E-2</v>
      </c>
      <c r="M185" s="212" t="s">
        <v>604</v>
      </c>
      <c r="N185" s="209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68</v>
      </c>
      <c r="B186" s="199">
        <v>42613</v>
      </c>
      <c r="C186" s="199"/>
      <c r="D186" s="200" t="s">
        <v>723</v>
      </c>
      <c r="E186" s="201" t="s">
        <v>623</v>
      </c>
      <c r="F186" s="202">
        <v>560</v>
      </c>
      <c r="G186" s="201"/>
      <c r="H186" s="201">
        <v>725</v>
      </c>
      <c r="I186" s="203">
        <v>725</v>
      </c>
      <c r="J186" s="204" t="s">
        <v>625</v>
      </c>
      <c r="K186" s="205">
        <f t="shared" si="63"/>
        <v>165</v>
      </c>
      <c r="L186" s="206">
        <f t="shared" si="64"/>
        <v>0.29464285714285715</v>
      </c>
      <c r="M186" s="201" t="s">
        <v>591</v>
      </c>
      <c r="N186" s="207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69</v>
      </c>
      <c r="B187" s="199">
        <v>42614</v>
      </c>
      <c r="C187" s="199"/>
      <c r="D187" s="200" t="s">
        <v>724</v>
      </c>
      <c r="E187" s="201" t="s">
        <v>623</v>
      </c>
      <c r="F187" s="202">
        <v>160.5</v>
      </c>
      <c r="G187" s="201"/>
      <c r="H187" s="201">
        <v>210</v>
      </c>
      <c r="I187" s="203">
        <v>210</v>
      </c>
      <c r="J187" s="204" t="s">
        <v>625</v>
      </c>
      <c r="K187" s="205">
        <f t="shared" si="63"/>
        <v>49.5</v>
      </c>
      <c r="L187" s="206">
        <f t="shared" si="64"/>
        <v>0.30841121495327101</v>
      </c>
      <c r="M187" s="201" t="s">
        <v>591</v>
      </c>
      <c r="N187" s="207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70</v>
      </c>
      <c r="B188" s="199">
        <v>42646</v>
      </c>
      <c r="C188" s="199"/>
      <c r="D188" s="200" t="s">
        <v>397</v>
      </c>
      <c r="E188" s="201" t="s">
        <v>623</v>
      </c>
      <c r="F188" s="202">
        <v>430</v>
      </c>
      <c r="G188" s="201"/>
      <c r="H188" s="201">
        <v>596</v>
      </c>
      <c r="I188" s="203">
        <v>575</v>
      </c>
      <c r="J188" s="204" t="s">
        <v>725</v>
      </c>
      <c r="K188" s="205">
        <v>166</v>
      </c>
      <c r="L188" s="206">
        <v>0.38604651162790699</v>
      </c>
      <c r="M188" s="201" t="s">
        <v>591</v>
      </c>
      <c r="N188" s="207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71</v>
      </c>
      <c r="B189" s="199">
        <v>42657</v>
      </c>
      <c r="C189" s="199"/>
      <c r="D189" s="200" t="s">
        <v>726</v>
      </c>
      <c r="E189" s="201" t="s">
        <v>623</v>
      </c>
      <c r="F189" s="202">
        <v>280</v>
      </c>
      <c r="G189" s="201"/>
      <c r="H189" s="201">
        <v>345</v>
      </c>
      <c r="I189" s="203">
        <v>345</v>
      </c>
      <c r="J189" s="204" t="s">
        <v>625</v>
      </c>
      <c r="K189" s="205">
        <f t="shared" ref="K189:K194" si="65">H189-F189</f>
        <v>65</v>
      </c>
      <c r="L189" s="206">
        <f t="shared" ref="L189:L190" si="66">K189/F189</f>
        <v>0.23214285714285715</v>
      </c>
      <c r="M189" s="201" t="s">
        <v>591</v>
      </c>
      <c r="N189" s="207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72</v>
      </c>
      <c r="B190" s="199">
        <v>42657</v>
      </c>
      <c r="C190" s="199"/>
      <c r="D190" s="200" t="s">
        <v>727</v>
      </c>
      <c r="E190" s="201" t="s">
        <v>623</v>
      </c>
      <c r="F190" s="202">
        <v>245</v>
      </c>
      <c r="G190" s="201"/>
      <c r="H190" s="201">
        <v>325.5</v>
      </c>
      <c r="I190" s="203">
        <v>330</v>
      </c>
      <c r="J190" s="204" t="s">
        <v>728</v>
      </c>
      <c r="K190" s="205">
        <f t="shared" si="65"/>
        <v>80.5</v>
      </c>
      <c r="L190" s="206">
        <f t="shared" si="66"/>
        <v>0.32857142857142857</v>
      </c>
      <c r="M190" s="201" t="s">
        <v>591</v>
      </c>
      <c r="N190" s="207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73</v>
      </c>
      <c r="B191" s="199">
        <v>42660</v>
      </c>
      <c r="C191" s="199"/>
      <c r="D191" s="200" t="s">
        <v>347</v>
      </c>
      <c r="E191" s="201" t="s">
        <v>623</v>
      </c>
      <c r="F191" s="202">
        <v>125</v>
      </c>
      <c r="G191" s="201"/>
      <c r="H191" s="201">
        <v>160</v>
      </c>
      <c r="I191" s="203">
        <v>160</v>
      </c>
      <c r="J191" s="204" t="s">
        <v>681</v>
      </c>
      <c r="K191" s="205">
        <f t="shared" si="65"/>
        <v>35</v>
      </c>
      <c r="L191" s="206">
        <v>0.28000000000000003</v>
      </c>
      <c r="M191" s="201" t="s">
        <v>591</v>
      </c>
      <c r="N191" s="207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74</v>
      </c>
      <c r="B192" s="199">
        <v>42660</v>
      </c>
      <c r="C192" s="199"/>
      <c r="D192" s="200" t="s">
        <v>470</v>
      </c>
      <c r="E192" s="201" t="s">
        <v>623</v>
      </c>
      <c r="F192" s="202">
        <v>114</v>
      </c>
      <c r="G192" s="201"/>
      <c r="H192" s="201">
        <v>145</v>
      </c>
      <c r="I192" s="203">
        <v>145</v>
      </c>
      <c r="J192" s="204" t="s">
        <v>681</v>
      </c>
      <c r="K192" s="205">
        <f t="shared" si="65"/>
        <v>31</v>
      </c>
      <c r="L192" s="206">
        <f t="shared" ref="L192:L194" si="67">K192/F192</f>
        <v>0.27192982456140352</v>
      </c>
      <c r="M192" s="201" t="s">
        <v>591</v>
      </c>
      <c r="N192" s="207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75</v>
      </c>
      <c r="B193" s="199">
        <v>42660</v>
      </c>
      <c r="C193" s="199"/>
      <c r="D193" s="200" t="s">
        <v>729</v>
      </c>
      <c r="E193" s="201" t="s">
        <v>623</v>
      </c>
      <c r="F193" s="202">
        <v>212</v>
      </c>
      <c r="G193" s="201"/>
      <c r="H193" s="201">
        <v>280</v>
      </c>
      <c r="I193" s="203">
        <v>276</v>
      </c>
      <c r="J193" s="204" t="s">
        <v>730</v>
      </c>
      <c r="K193" s="205">
        <f t="shared" si="65"/>
        <v>68</v>
      </c>
      <c r="L193" s="206">
        <f t="shared" si="67"/>
        <v>0.32075471698113206</v>
      </c>
      <c r="M193" s="201" t="s">
        <v>591</v>
      </c>
      <c r="N193" s="207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76</v>
      </c>
      <c r="B194" s="199">
        <v>42678</v>
      </c>
      <c r="C194" s="199"/>
      <c r="D194" s="200" t="s">
        <v>458</v>
      </c>
      <c r="E194" s="201" t="s">
        <v>623</v>
      </c>
      <c r="F194" s="202">
        <v>155</v>
      </c>
      <c r="G194" s="201"/>
      <c r="H194" s="201">
        <v>210</v>
      </c>
      <c r="I194" s="203">
        <v>210</v>
      </c>
      <c r="J194" s="204" t="s">
        <v>731</v>
      </c>
      <c r="K194" s="205">
        <f t="shared" si="65"/>
        <v>55</v>
      </c>
      <c r="L194" s="206">
        <f t="shared" si="67"/>
        <v>0.35483870967741937</v>
      </c>
      <c r="M194" s="201" t="s">
        <v>591</v>
      </c>
      <c r="N194" s="207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77</v>
      </c>
      <c r="B195" s="209">
        <v>42710</v>
      </c>
      <c r="C195" s="209"/>
      <c r="D195" s="210" t="s">
        <v>732</v>
      </c>
      <c r="E195" s="211" t="s">
        <v>623</v>
      </c>
      <c r="F195" s="212">
        <v>150.5</v>
      </c>
      <c r="G195" s="212"/>
      <c r="H195" s="213">
        <v>72.5</v>
      </c>
      <c r="I195" s="213">
        <v>174</v>
      </c>
      <c r="J195" s="214" t="s">
        <v>733</v>
      </c>
      <c r="K195" s="215">
        <v>-78</v>
      </c>
      <c r="L195" s="216">
        <v>-0.51827242524916906</v>
      </c>
      <c r="M195" s="212" t="s">
        <v>604</v>
      </c>
      <c r="N195" s="209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78</v>
      </c>
      <c r="B196" s="199">
        <v>42712</v>
      </c>
      <c r="C196" s="199"/>
      <c r="D196" s="200" t="s">
        <v>734</v>
      </c>
      <c r="E196" s="201" t="s">
        <v>623</v>
      </c>
      <c r="F196" s="202">
        <v>380</v>
      </c>
      <c r="G196" s="201"/>
      <c r="H196" s="201">
        <v>478</v>
      </c>
      <c r="I196" s="203">
        <v>468</v>
      </c>
      <c r="J196" s="204" t="s">
        <v>681</v>
      </c>
      <c r="K196" s="205">
        <f t="shared" ref="K196:K198" si="68">H196-F196</f>
        <v>98</v>
      </c>
      <c r="L196" s="206">
        <f t="shared" ref="L196:L198" si="69">K196/F196</f>
        <v>0.25789473684210529</v>
      </c>
      <c r="M196" s="201" t="s">
        <v>591</v>
      </c>
      <c r="N196" s="207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79</v>
      </c>
      <c r="B197" s="199">
        <v>42734</v>
      </c>
      <c r="C197" s="199"/>
      <c r="D197" s="200" t="s">
        <v>109</v>
      </c>
      <c r="E197" s="201" t="s">
        <v>623</v>
      </c>
      <c r="F197" s="202">
        <v>305</v>
      </c>
      <c r="G197" s="201"/>
      <c r="H197" s="201">
        <v>375</v>
      </c>
      <c r="I197" s="203">
        <v>375</v>
      </c>
      <c r="J197" s="204" t="s">
        <v>681</v>
      </c>
      <c r="K197" s="205">
        <f t="shared" si="68"/>
        <v>70</v>
      </c>
      <c r="L197" s="206">
        <f t="shared" si="69"/>
        <v>0.22950819672131148</v>
      </c>
      <c r="M197" s="201" t="s">
        <v>591</v>
      </c>
      <c r="N197" s="207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80</v>
      </c>
      <c r="B198" s="199">
        <v>42739</v>
      </c>
      <c r="C198" s="199"/>
      <c r="D198" s="200" t="s">
        <v>95</v>
      </c>
      <c r="E198" s="201" t="s">
        <v>623</v>
      </c>
      <c r="F198" s="202">
        <v>99.5</v>
      </c>
      <c r="G198" s="201"/>
      <c r="H198" s="201">
        <v>158</v>
      </c>
      <c r="I198" s="203">
        <v>158</v>
      </c>
      <c r="J198" s="204" t="s">
        <v>681</v>
      </c>
      <c r="K198" s="205">
        <f t="shared" si="68"/>
        <v>58.5</v>
      </c>
      <c r="L198" s="206">
        <f t="shared" si="69"/>
        <v>0.5879396984924623</v>
      </c>
      <c r="M198" s="201" t="s">
        <v>591</v>
      </c>
      <c r="N198" s="207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81</v>
      </c>
      <c r="B199" s="199">
        <v>42739</v>
      </c>
      <c r="C199" s="199"/>
      <c r="D199" s="200" t="s">
        <v>95</v>
      </c>
      <c r="E199" s="201" t="s">
        <v>623</v>
      </c>
      <c r="F199" s="202">
        <v>99.5</v>
      </c>
      <c r="G199" s="201"/>
      <c r="H199" s="201">
        <v>158</v>
      </c>
      <c r="I199" s="203">
        <v>158</v>
      </c>
      <c r="J199" s="204" t="s">
        <v>681</v>
      </c>
      <c r="K199" s="205">
        <v>58.5</v>
      </c>
      <c r="L199" s="206">
        <v>0.58793969849246197</v>
      </c>
      <c r="M199" s="201" t="s">
        <v>591</v>
      </c>
      <c r="N199" s="207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82</v>
      </c>
      <c r="B200" s="199">
        <v>42786</v>
      </c>
      <c r="C200" s="199"/>
      <c r="D200" s="200" t="s">
        <v>186</v>
      </c>
      <c r="E200" s="201" t="s">
        <v>623</v>
      </c>
      <c r="F200" s="202">
        <v>140.5</v>
      </c>
      <c r="G200" s="201"/>
      <c r="H200" s="201">
        <v>220</v>
      </c>
      <c r="I200" s="203">
        <v>220</v>
      </c>
      <c r="J200" s="204" t="s">
        <v>681</v>
      </c>
      <c r="K200" s="205">
        <f>H200-F200</f>
        <v>79.5</v>
      </c>
      <c r="L200" s="206">
        <f>K200/F200</f>
        <v>0.5658362989323843</v>
      </c>
      <c r="M200" s="201" t="s">
        <v>591</v>
      </c>
      <c r="N200" s="207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83</v>
      </c>
      <c r="B201" s="199">
        <v>42786</v>
      </c>
      <c r="C201" s="199"/>
      <c r="D201" s="200" t="s">
        <v>735</v>
      </c>
      <c r="E201" s="201" t="s">
        <v>623</v>
      </c>
      <c r="F201" s="202">
        <v>202.5</v>
      </c>
      <c r="G201" s="201"/>
      <c r="H201" s="201">
        <v>234</v>
      </c>
      <c r="I201" s="203">
        <v>234</v>
      </c>
      <c r="J201" s="204" t="s">
        <v>681</v>
      </c>
      <c r="K201" s="205">
        <v>31.5</v>
      </c>
      <c r="L201" s="206">
        <v>0.155555555555556</v>
      </c>
      <c r="M201" s="201" t="s">
        <v>591</v>
      </c>
      <c r="N201" s="207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84</v>
      </c>
      <c r="B202" s="199">
        <v>42818</v>
      </c>
      <c r="C202" s="199"/>
      <c r="D202" s="200" t="s">
        <v>736</v>
      </c>
      <c r="E202" s="201" t="s">
        <v>623</v>
      </c>
      <c r="F202" s="202">
        <v>300.5</v>
      </c>
      <c r="G202" s="201"/>
      <c r="H202" s="201">
        <v>417.5</v>
      </c>
      <c r="I202" s="203">
        <v>420</v>
      </c>
      <c r="J202" s="204" t="s">
        <v>737</v>
      </c>
      <c r="K202" s="205">
        <f>H202-F202</f>
        <v>117</v>
      </c>
      <c r="L202" s="206">
        <f>K202/F202</f>
        <v>0.38935108153078202</v>
      </c>
      <c r="M202" s="201" t="s">
        <v>591</v>
      </c>
      <c r="N202" s="207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85</v>
      </c>
      <c r="B203" s="199">
        <v>42818</v>
      </c>
      <c r="C203" s="199"/>
      <c r="D203" s="200" t="s">
        <v>711</v>
      </c>
      <c r="E203" s="201" t="s">
        <v>623</v>
      </c>
      <c r="F203" s="202">
        <v>850</v>
      </c>
      <c r="G203" s="201"/>
      <c r="H203" s="201">
        <v>1042.5</v>
      </c>
      <c r="I203" s="203">
        <v>1023</v>
      </c>
      <c r="J203" s="204" t="s">
        <v>738</v>
      </c>
      <c r="K203" s="205">
        <v>192.5</v>
      </c>
      <c r="L203" s="206">
        <v>0.22647058823529401</v>
      </c>
      <c r="M203" s="201" t="s">
        <v>591</v>
      </c>
      <c r="N203" s="207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86</v>
      </c>
      <c r="B204" s="199">
        <v>42830</v>
      </c>
      <c r="C204" s="199"/>
      <c r="D204" s="200" t="s">
        <v>489</v>
      </c>
      <c r="E204" s="201" t="s">
        <v>623</v>
      </c>
      <c r="F204" s="202">
        <v>785</v>
      </c>
      <c r="G204" s="201"/>
      <c r="H204" s="201">
        <v>930</v>
      </c>
      <c r="I204" s="203">
        <v>920</v>
      </c>
      <c r="J204" s="204" t="s">
        <v>739</v>
      </c>
      <c r="K204" s="205">
        <f>H204-F204</f>
        <v>145</v>
      </c>
      <c r="L204" s="206">
        <f>K204/F204</f>
        <v>0.18471337579617833</v>
      </c>
      <c r="M204" s="201" t="s">
        <v>591</v>
      </c>
      <c r="N204" s="207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87</v>
      </c>
      <c r="B205" s="209">
        <v>42831</v>
      </c>
      <c r="C205" s="209"/>
      <c r="D205" s="210" t="s">
        <v>740</v>
      </c>
      <c r="E205" s="211" t="s">
        <v>623</v>
      </c>
      <c r="F205" s="212">
        <v>40</v>
      </c>
      <c r="G205" s="212"/>
      <c r="H205" s="213">
        <v>13.1</v>
      </c>
      <c r="I205" s="213">
        <v>60</v>
      </c>
      <c r="J205" s="214" t="s">
        <v>741</v>
      </c>
      <c r="K205" s="215">
        <v>-26.9</v>
      </c>
      <c r="L205" s="216">
        <v>-0.67249999999999999</v>
      </c>
      <c r="M205" s="212" t="s">
        <v>604</v>
      </c>
      <c r="N205" s="209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88</v>
      </c>
      <c r="B206" s="199">
        <v>42837</v>
      </c>
      <c r="C206" s="199"/>
      <c r="D206" s="200" t="s">
        <v>94</v>
      </c>
      <c r="E206" s="201" t="s">
        <v>623</v>
      </c>
      <c r="F206" s="202">
        <v>289.5</v>
      </c>
      <c r="G206" s="201"/>
      <c r="H206" s="201">
        <v>354</v>
      </c>
      <c r="I206" s="203">
        <v>360</v>
      </c>
      <c r="J206" s="204" t="s">
        <v>742</v>
      </c>
      <c r="K206" s="205">
        <f t="shared" ref="K206:K214" si="70">H206-F206</f>
        <v>64.5</v>
      </c>
      <c r="L206" s="206">
        <f t="shared" ref="L206:L214" si="71">K206/F206</f>
        <v>0.22279792746113988</v>
      </c>
      <c r="M206" s="201" t="s">
        <v>591</v>
      </c>
      <c r="N206" s="20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89</v>
      </c>
      <c r="B207" s="199">
        <v>42845</v>
      </c>
      <c r="C207" s="199"/>
      <c r="D207" s="200" t="s">
        <v>428</v>
      </c>
      <c r="E207" s="201" t="s">
        <v>623</v>
      </c>
      <c r="F207" s="202">
        <v>700</v>
      </c>
      <c r="G207" s="201"/>
      <c r="H207" s="201">
        <v>840</v>
      </c>
      <c r="I207" s="203">
        <v>840</v>
      </c>
      <c r="J207" s="204" t="s">
        <v>743</v>
      </c>
      <c r="K207" s="205">
        <f t="shared" si="70"/>
        <v>140</v>
      </c>
      <c r="L207" s="206">
        <f t="shared" si="71"/>
        <v>0.2</v>
      </c>
      <c r="M207" s="201" t="s">
        <v>591</v>
      </c>
      <c r="N207" s="207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90</v>
      </c>
      <c r="B208" s="199">
        <v>42887</v>
      </c>
      <c r="C208" s="199"/>
      <c r="D208" s="200" t="s">
        <v>744</v>
      </c>
      <c r="E208" s="201" t="s">
        <v>623</v>
      </c>
      <c r="F208" s="202">
        <v>130</v>
      </c>
      <c r="G208" s="201"/>
      <c r="H208" s="201">
        <v>144.25</v>
      </c>
      <c r="I208" s="203">
        <v>170</v>
      </c>
      <c r="J208" s="204" t="s">
        <v>745</v>
      </c>
      <c r="K208" s="205">
        <f t="shared" si="70"/>
        <v>14.25</v>
      </c>
      <c r="L208" s="206">
        <f t="shared" si="71"/>
        <v>0.10961538461538461</v>
      </c>
      <c r="M208" s="201" t="s">
        <v>591</v>
      </c>
      <c r="N208" s="207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91</v>
      </c>
      <c r="B209" s="199">
        <v>42901</v>
      </c>
      <c r="C209" s="199"/>
      <c r="D209" s="200" t="s">
        <v>746</v>
      </c>
      <c r="E209" s="201" t="s">
        <v>623</v>
      </c>
      <c r="F209" s="202">
        <v>214.5</v>
      </c>
      <c r="G209" s="201"/>
      <c r="H209" s="201">
        <v>262</v>
      </c>
      <c r="I209" s="203">
        <v>262</v>
      </c>
      <c r="J209" s="204" t="s">
        <v>747</v>
      </c>
      <c r="K209" s="205">
        <f t="shared" si="70"/>
        <v>47.5</v>
      </c>
      <c r="L209" s="206">
        <f t="shared" si="71"/>
        <v>0.22144522144522144</v>
      </c>
      <c r="M209" s="201" t="s">
        <v>591</v>
      </c>
      <c r="N209" s="207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92</v>
      </c>
      <c r="B210" s="230">
        <v>42933</v>
      </c>
      <c r="C210" s="230"/>
      <c r="D210" s="231" t="s">
        <v>748</v>
      </c>
      <c r="E210" s="232" t="s">
        <v>623</v>
      </c>
      <c r="F210" s="233">
        <v>370</v>
      </c>
      <c r="G210" s="232"/>
      <c r="H210" s="232">
        <v>447.5</v>
      </c>
      <c r="I210" s="234">
        <v>450</v>
      </c>
      <c r="J210" s="235" t="s">
        <v>681</v>
      </c>
      <c r="K210" s="205">
        <f t="shared" si="70"/>
        <v>77.5</v>
      </c>
      <c r="L210" s="236">
        <f t="shared" si="71"/>
        <v>0.20945945945945946</v>
      </c>
      <c r="M210" s="232" t="s">
        <v>591</v>
      </c>
      <c r="N210" s="237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93</v>
      </c>
      <c r="B211" s="230">
        <v>42943</v>
      </c>
      <c r="C211" s="230"/>
      <c r="D211" s="231" t="s">
        <v>184</v>
      </c>
      <c r="E211" s="232" t="s">
        <v>623</v>
      </c>
      <c r="F211" s="233">
        <v>657.5</v>
      </c>
      <c r="G211" s="232"/>
      <c r="H211" s="232">
        <v>825</v>
      </c>
      <c r="I211" s="234">
        <v>820</v>
      </c>
      <c r="J211" s="235" t="s">
        <v>681</v>
      </c>
      <c r="K211" s="205">
        <f t="shared" si="70"/>
        <v>167.5</v>
      </c>
      <c r="L211" s="236">
        <f t="shared" si="71"/>
        <v>0.25475285171102663</v>
      </c>
      <c r="M211" s="232" t="s">
        <v>591</v>
      </c>
      <c r="N211" s="237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94</v>
      </c>
      <c r="B212" s="199">
        <v>42964</v>
      </c>
      <c r="C212" s="199"/>
      <c r="D212" s="200" t="s">
        <v>363</v>
      </c>
      <c r="E212" s="201" t="s">
        <v>623</v>
      </c>
      <c r="F212" s="202">
        <v>605</v>
      </c>
      <c r="G212" s="201"/>
      <c r="H212" s="201">
        <v>750</v>
      </c>
      <c r="I212" s="203">
        <v>750</v>
      </c>
      <c r="J212" s="204" t="s">
        <v>739</v>
      </c>
      <c r="K212" s="205">
        <f t="shared" si="70"/>
        <v>145</v>
      </c>
      <c r="L212" s="206">
        <f t="shared" si="71"/>
        <v>0.23966942148760331</v>
      </c>
      <c r="M212" s="201" t="s">
        <v>591</v>
      </c>
      <c r="N212" s="207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8">
        <v>95</v>
      </c>
      <c r="B213" s="209">
        <v>42979</v>
      </c>
      <c r="C213" s="209"/>
      <c r="D213" s="217" t="s">
        <v>749</v>
      </c>
      <c r="E213" s="212" t="s">
        <v>623</v>
      </c>
      <c r="F213" s="212">
        <v>255</v>
      </c>
      <c r="G213" s="213"/>
      <c r="H213" s="213">
        <v>217.25</v>
      </c>
      <c r="I213" s="213">
        <v>320</v>
      </c>
      <c r="J213" s="214" t="s">
        <v>750</v>
      </c>
      <c r="K213" s="215">
        <f t="shared" si="70"/>
        <v>-37.75</v>
      </c>
      <c r="L213" s="218">
        <f t="shared" si="71"/>
        <v>-0.14803921568627451</v>
      </c>
      <c r="M213" s="212" t="s">
        <v>604</v>
      </c>
      <c r="N213" s="209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96</v>
      </c>
      <c r="B214" s="199">
        <v>42997</v>
      </c>
      <c r="C214" s="199"/>
      <c r="D214" s="200" t="s">
        <v>751</v>
      </c>
      <c r="E214" s="201" t="s">
        <v>623</v>
      </c>
      <c r="F214" s="202">
        <v>215</v>
      </c>
      <c r="G214" s="201"/>
      <c r="H214" s="201">
        <v>258</v>
      </c>
      <c r="I214" s="203">
        <v>258</v>
      </c>
      <c r="J214" s="204" t="s">
        <v>681</v>
      </c>
      <c r="K214" s="205">
        <f t="shared" si="70"/>
        <v>43</v>
      </c>
      <c r="L214" s="206">
        <f t="shared" si="71"/>
        <v>0.2</v>
      </c>
      <c r="M214" s="201" t="s">
        <v>591</v>
      </c>
      <c r="N214" s="207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97</v>
      </c>
      <c r="B215" s="199">
        <v>42997</v>
      </c>
      <c r="C215" s="199"/>
      <c r="D215" s="200" t="s">
        <v>751</v>
      </c>
      <c r="E215" s="201" t="s">
        <v>623</v>
      </c>
      <c r="F215" s="202">
        <v>215</v>
      </c>
      <c r="G215" s="201"/>
      <c r="H215" s="201">
        <v>258</v>
      </c>
      <c r="I215" s="203">
        <v>258</v>
      </c>
      <c r="J215" s="235" t="s">
        <v>681</v>
      </c>
      <c r="K215" s="205">
        <v>43</v>
      </c>
      <c r="L215" s="206">
        <v>0.2</v>
      </c>
      <c r="M215" s="201" t="s">
        <v>591</v>
      </c>
      <c r="N215" s="207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98</v>
      </c>
      <c r="B216" s="230">
        <v>42998</v>
      </c>
      <c r="C216" s="230"/>
      <c r="D216" s="231" t="s">
        <v>752</v>
      </c>
      <c r="E216" s="232" t="s">
        <v>623</v>
      </c>
      <c r="F216" s="202">
        <v>75</v>
      </c>
      <c r="G216" s="232"/>
      <c r="H216" s="232">
        <v>90</v>
      </c>
      <c r="I216" s="234">
        <v>90</v>
      </c>
      <c r="J216" s="204" t="s">
        <v>753</v>
      </c>
      <c r="K216" s="205">
        <f t="shared" ref="K216:K221" si="72">H216-F216</f>
        <v>15</v>
      </c>
      <c r="L216" s="206">
        <f t="shared" ref="L216:L221" si="73">K216/F216</f>
        <v>0.2</v>
      </c>
      <c r="M216" s="201" t="s">
        <v>591</v>
      </c>
      <c r="N216" s="207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99</v>
      </c>
      <c r="B217" s="230">
        <v>43011</v>
      </c>
      <c r="C217" s="230"/>
      <c r="D217" s="231" t="s">
        <v>606</v>
      </c>
      <c r="E217" s="232" t="s">
        <v>623</v>
      </c>
      <c r="F217" s="233">
        <v>315</v>
      </c>
      <c r="G217" s="232"/>
      <c r="H217" s="232">
        <v>392</v>
      </c>
      <c r="I217" s="234">
        <v>384</v>
      </c>
      <c r="J217" s="235" t="s">
        <v>754</v>
      </c>
      <c r="K217" s="205">
        <f t="shared" si="72"/>
        <v>77</v>
      </c>
      <c r="L217" s="236">
        <f t="shared" si="73"/>
        <v>0.24444444444444444</v>
      </c>
      <c r="M217" s="232" t="s">
        <v>591</v>
      </c>
      <c r="N217" s="237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100</v>
      </c>
      <c r="B218" s="230">
        <v>43013</v>
      </c>
      <c r="C218" s="230"/>
      <c r="D218" s="231" t="s">
        <v>463</v>
      </c>
      <c r="E218" s="232" t="s">
        <v>623</v>
      </c>
      <c r="F218" s="233">
        <v>145</v>
      </c>
      <c r="G218" s="232"/>
      <c r="H218" s="232">
        <v>179</v>
      </c>
      <c r="I218" s="234">
        <v>180</v>
      </c>
      <c r="J218" s="235" t="s">
        <v>755</v>
      </c>
      <c r="K218" s="205">
        <f t="shared" si="72"/>
        <v>34</v>
      </c>
      <c r="L218" s="236">
        <f t="shared" si="73"/>
        <v>0.23448275862068965</v>
      </c>
      <c r="M218" s="232" t="s">
        <v>591</v>
      </c>
      <c r="N218" s="237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101</v>
      </c>
      <c r="B219" s="230">
        <v>43014</v>
      </c>
      <c r="C219" s="230"/>
      <c r="D219" s="231" t="s">
        <v>337</v>
      </c>
      <c r="E219" s="232" t="s">
        <v>623</v>
      </c>
      <c r="F219" s="233">
        <v>256</v>
      </c>
      <c r="G219" s="232"/>
      <c r="H219" s="232">
        <v>323</v>
      </c>
      <c r="I219" s="234">
        <v>320</v>
      </c>
      <c r="J219" s="235" t="s">
        <v>681</v>
      </c>
      <c r="K219" s="205">
        <f t="shared" si="72"/>
        <v>67</v>
      </c>
      <c r="L219" s="236">
        <f t="shared" si="73"/>
        <v>0.26171875</v>
      </c>
      <c r="M219" s="232" t="s">
        <v>591</v>
      </c>
      <c r="N219" s="237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102</v>
      </c>
      <c r="B220" s="230">
        <v>43017</v>
      </c>
      <c r="C220" s="230"/>
      <c r="D220" s="231" t="s">
        <v>353</v>
      </c>
      <c r="E220" s="232" t="s">
        <v>623</v>
      </c>
      <c r="F220" s="233">
        <v>137.5</v>
      </c>
      <c r="G220" s="232"/>
      <c r="H220" s="232">
        <v>184</v>
      </c>
      <c r="I220" s="234">
        <v>183</v>
      </c>
      <c r="J220" s="235" t="s">
        <v>756</v>
      </c>
      <c r="K220" s="205">
        <f t="shared" si="72"/>
        <v>46.5</v>
      </c>
      <c r="L220" s="236">
        <f t="shared" si="73"/>
        <v>0.33818181818181819</v>
      </c>
      <c r="M220" s="232" t="s">
        <v>591</v>
      </c>
      <c r="N220" s="237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103</v>
      </c>
      <c r="B221" s="230">
        <v>43018</v>
      </c>
      <c r="C221" s="230"/>
      <c r="D221" s="231" t="s">
        <v>757</v>
      </c>
      <c r="E221" s="232" t="s">
        <v>623</v>
      </c>
      <c r="F221" s="233">
        <v>125.5</v>
      </c>
      <c r="G221" s="232"/>
      <c r="H221" s="232">
        <v>158</v>
      </c>
      <c r="I221" s="234">
        <v>155</v>
      </c>
      <c r="J221" s="235" t="s">
        <v>758</v>
      </c>
      <c r="K221" s="205">
        <f t="shared" si="72"/>
        <v>32.5</v>
      </c>
      <c r="L221" s="236">
        <f t="shared" si="73"/>
        <v>0.25896414342629481</v>
      </c>
      <c r="M221" s="232" t="s">
        <v>591</v>
      </c>
      <c r="N221" s="237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104</v>
      </c>
      <c r="B222" s="230">
        <v>43018</v>
      </c>
      <c r="C222" s="230"/>
      <c r="D222" s="231" t="s">
        <v>759</v>
      </c>
      <c r="E222" s="232" t="s">
        <v>623</v>
      </c>
      <c r="F222" s="233">
        <v>895</v>
      </c>
      <c r="G222" s="232"/>
      <c r="H222" s="232">
        <v>1122.5</v>
      </c>
      <c r="I222" s="234">
        <v>1078</v>
      </c>
      <c r="J222" s="235" t="s">
        <v>760</v>
      </c>
      <c r="K222" s="205">
        <v>227.5</v>
      </c>
      <c r="L222" s="236">
        <v>0.25418994413407803</v>
      </c>
      <c r="M222" s="232" t="s">
        <v>591</v>
      </c>
      <c r="N222" s="237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105</v>
      </c>
      <c r="B223" s="230">
        <v>43020</v>
      </c>
      <c r="C223" s="230"/>
      <c r="D223" s="231" t="s">
        <v>346</v>
      </c>
      <c r="E223" s="232" t="s">
        <v>623</v>
      </c>
      <c r="F223" s="233">
        <v>525</v>
      </c>
      <c r="G223" s="232"/>
      <c r="H223" s="232">
        <v>629</v>
      </c>
      <c r="I223" s="234">
        <v>629</v>
      </c>
      <c r="J223" s="235" t="s">
        <v>681</v>
      </c>
      <c r="K223" s="205">
        <v>104</v>
      </c>
      <c r="L223" s="236">
        <v>0.19809523809523799</v>
      </c>
      <c r="M223" s="232" t="s">
        <v>591</v>
      </c>
      <c r="N223" s="237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106</v>
      </c>
      <c r="B224" s="230">
        <v>43046</v>
      </c>
      <c r="C224" s="230"/>
      <c r="D224" s="231" t="s">
        <v>388</v>
      </c>
      <c r="E224" s="232" t="s">
        <v>623</v>
      </c>
      <c r="F224" s="233">
        <v>740</v>
      </c>
      <c r="G224" s="232"/>
      <c r="H224" s="232">
        <v>892.5</v>
      </c>
      <c r="I224" s="234">
        <v>900</v>
      </c>
      <c r="J224" s="235" t="s">
        <v>761</v>
      </c>
      <c r="K224" s="205">
        <f t="shared" ref="K224:K226" si="74">H224-F224</f>
        <v>152.5</v>
      </c>
      <c r="L224" s="236">
        <f t="shared" ref="L224:L226" si="75">K224/F224</f>
        <v>0.20608108108108109</v>
      </c>
      <c r="M224" s="232" t="s">
        <v>591</v>
      </c>
      <c r="N224" s="237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107</v>
      </c>
      <c r="B225" s="199">
        <v>43073</v>
      </c>
      <c r="C225" s="199"/>
      <c r="D225" s="200" t="s">
        <v>762</v>
      </c>
      <c r="E225" s="201" t="s">
        <v>623</v>
      </c>
      <c r="F225" s="202">
        <v>118.5</v>
      </c>
      <c r="G225" s="201"/>
      <c r="H225" s="201">
        <v>143.5</v>
      </c>
      <c r="I225" s="203">
        <v>145</v>
      </c>
      <c r="J225" s="204" t="s">
        <v>613</v>
      </c>
      <c r="K225" s="205">
        <f t="shared" si="74"/>
        <v>25</v>
      </c>
      <c r="L225" s="206">
        <f t="shared" si="75"/>
        <v>0.2109704641350211</v>
      </c>
      <c r="M225" s="201" t="s">
        <v>591</v>
      </c>
      <c r="N225" s="207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8">
        <v>108</v>
      </c>
      <c r="B226" s="209">
        <v>43090</v>
      </c>
      <c r="C226" s="209"/>
      <c r="D226" s="210" t="s">
        <v>434</v>
      </c>
      <c r="E226" s="211" t="s">
        <v>623</v>
      </c>
      <c r="F226" s="212">
        <v>715</v>
      </c>
      <c r="G226" s="212"/>
      <c r="H226" s="213">
        <v>500</v>
      </c>
      <c r="I226" s="213">
        <v>872</v>
      </c>
      <c r="J226" s="214" t="s">
        <v>763</v>
      </c>
      <c r="K226" s="215">
        <f t="shared" si="74"/>
        <v>-215</v>
      </c>
      <c r="L226" s="216">
        <f t="shared" si="75"/>
        <v>-0.30069930069930068</v>
      </c>
      <c r="M226" s="212" t="s">
        <v>604</v>
      </c>
      <c r="N226" s="209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109</v>
      </c>
      <c r="B227" s="199">
        <v>43098</v>
      </c>
      <c r="C227" s="199"/>
      <c r="D227" s="200" t="s">
        <v>606</v>
      </c>
      <c r="E227" s="201" t="s">
        <v>623</v>
      </c>
      <c r="F227" s="202">
        <v>435</v>
      </c>
      <c r="G227" s="201"/>
      <c r="H227" s="201">
        <v>542.5</v>
      </c>
      <c r="I227" s="203">
        <v>539</v>
      </c>
      <c r="J227" s="204" t="s">
        <v>681</v>
      </c>
      <c r="K227" s="205">
        <v>107.5</v>
      </c>
      <c r="L227" s="206">
        <v>0.247126436781609</v>
      </c>
      <c r="M227" s="201" t="s">
        <v>591</v>
      </c>
      <c r="N227" s="207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110</v>
      </c>
      <c r="B228" s="199">
        <v>43098</v>
      </c>
      <c r="C228" s="199"/>
      <c r="D228" s="200" t="s">
        <v>563</v>
      </c>
      <c r="E228" s="201" t="s">
        <v>623</v>
      </c>
      <c r="F228" s="202">
        <v>885</v>
      </c>
      <c r="G228" s="201"/>
      <c r="H228" s="201">
        <v>1090</v>
      </c>
      <c r="I228" s="203">
        <v>1084</v>
      </c>
      <c r="J228" s="204" t="s">
        <v>681</v>
      </c>
      <c r="K228" s="205">
        <v>205</v>
      </c>
      <c r="L228" s="206">
        <v>0.23163841807909599</v>
      </c>
      <c r="M228" s="201" t="s">
        <v>591</v>
      </c>
      <c r="N228" s="207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8">
        <v>111</v>
      </c>
      <c r="B229" s="239">
        <v>43192</v>
      </c>
      <c r="C229" s="239"/>
      <c r="D229" s="217" t="s">
        <v>764</v>
      </c>
      <c r="E229" s="212" t="s">
        <v>623</v>
      </c>
      <c r="F229" s="240">
        <v>478.5</v>
      </c>
      <c r="G229" s="212"/>
      <c r="H229" s="212">
        <v>442</v>
      </c>
      <c r="I229" s="213">
        <v>613</v>
      </c>
      <c r="J229" s="214" t="s">
        <v>765</v>
      </c>
      <c r="K229" s="215">
        <f t="shared" ref="K229:K232" si="76">H229-F229</f>
        <v>-36.5</v>
      </c>
      <c r="L229" s="216">
        <f t="shared" ref="L229:L232" si="77">K229/F229</f>
        <v>-7.6280041797283177E-2</v>
      </c>
      <c r="M229" s="212" t="s">
        <v>604</v>
      </c>
      <c r="N229" s="209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112</v>
      </c>
      <c r="B230" s="209">
        <v>43194</v>
      </c>
      <c r="C230" s="209"/>
      <c r="D230" s="210" t="s">
        <v>766</v>
      </c>
      <c r="E230" s="211" t="s">
        <v>623</v>
      </c>
      <c r="F230" s="212">
        <f>141.5-7.3</f>
        <v>134.19999999999999</v>
      </c>
      <c r="G230" s="212"/>
      <c r="H230" s="213">
        <v>77</v>
      </c>
      <c r="I230" s="213">
        <v>180</v>
      </c>
      <c r="J230" s="214" t="s">
        <v>767</v>
      </c>
      <c r="K230" s="215">
        <f t="shared" si="76"/>
        <v>-57.199999999999989</v>
      </c>
      <c r="L230" s="216">
        <f t="shared" si="77"/>
        <v>-0.42622950819672129</v>
      </c>
      <c r="M230" s="212" t="s">
        <v>604</v>
      </c>
      <c r="N230" s="209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8">
        <v>113</v>
      </c>
      <c r="B231" s="209">
        <v>43209</v>
      </c>
      <c r="C231" s="209"/>
      <c r="D231" s="210" t="s">
        <v>768</v>
      </c>
      <c r="E231" s="211" t="s">
        <v>623</v>
      </c>
      <c r="F231" s="212">
        <v>430</v>
      </c>
      <c r="G231" s="212"/>
      <c r="H231" s="213">
        <v>220</v>
      </c>
      <c r="I231" s="213">
        <v>537</v>
      </c>
      <c r="J231" s="214" t="s">
        <v>769</v>
      </c>
      <c r="K231" s="215">
        <f t="shared" si="76"/>
        <v>-210</v>
      </c>
      <c r="L231" s="216">
        <f t="shared" si="77"/>
        <v>-0.48837209302325579</v>
      </c>
      <c r="M231" s="212" t="s">
        <v>604</v>
      </c>
      <c r="N231" s="209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114</v>
      </c>
      <c r="B232" s="230">
        <v>43220</v>
      </c>
      <c r="C232" s="230"/>
      <c r="D232" s="231" t="s">
        <v>389</v>
      </c>
      <c r="E232" s="232" t="s">
        <v>623</v>
      </c>
      <c r="F232" s="232">
        <v>153.5</v>
      </c>
      <c r="G232" s="232"/>
      <c r="H232" s="232">
        <v>196</v>
      </c>
      <c r="I232" s="234">
        <v>196</v>
      </c>
      <c r="J232" s="204" t="s">
        <v>770</v>
      </c>
      <c r="K232" s="205">
        <f t="shared" si="76"/>
        <v>42.5</v>
      </c>
      <c r="L232" s="206">
        <f t="shared" si="77"/>
        <v>0.27687296416938112</v>
      </c>
      <c r="M232" s="201" t="s">
        <v>591</v>
      </c>
      <c r="N232" s="207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8">
        <v>115</v>
      </c>
      <c r="B233" s="209">
        <v>43306</v>
      </c>
      <c r="C233" s="209"/>
      <c r="D233" s="210" t="s">
        <v>740</v>
      </c>
      <c r="E233" s="211" t="s">
        <v>623</v>
      </c>
      <c r="F233" s="212">
        <v>27.5</v>
      </c>
      <c r="G233" s="212"/>
      <c r="H233" s="213">
        <v>13.1</v>
      </c>
      <c r="I233" s="213">
        <v>60</v>
      </c>
      <c r="J233" s="214" t="s">
        <v>771</v>
      </c>
      <c r="K233" s="215">
        <v>-14.4</v>
      </c>
      <c r="L233" s="216">
        <v>-0.52363636363636401</v>
      </c>
      <c r="M233" s="212" t="s">
        <v>604</v>
      </c>
      <c r="N233" s="209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8">
        <v>116</v>
      </c>
      <c r="B234" s="239">
        <v>43318</v>
      </c>
      <c r="C234" s="239"/>
      <c r="D234" s="217" t="s">
        <v>772</v>
      </c>
      <c r="E234" s="212" t="s">
        <v>623</v>
      </c>
      <c r="F234" s="212">
        <v>148.5</v>
      </c>
      <c r="G234" s="212"/>
      <c r="H234" s="212">
        <v>102</v>
      </c>
      <c r="I234" s="213">
        <v>182</v>
      </c>
      <c r="J234" s="214" t="s">
        <v>773</v>
      </c>
      <c r="K234" s="215">
        <f>H234-F234</f>
        <v>-46.5</v>
      </c>
      <c r="L234" s="216">
        <f>K234/F234</f>
        <v>-0.31313131313131315</v>
      </c>
      <c r="M234" s="212" t="s">
        <v>604</v>
      </c>
      <c r="N234" s="209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117</v>
      </c>
      <c r="B235" s="199">
        <v>43335</v>
      </c>
      <c r="C235" s="199"/>
      <c r="D235" s="200" t="s">
        <v>774</v>
      </c>
      <c r="E235" s="201" t="s">
        <v>623</v>
      </c>
      <c r="F235" s="232">
        <v>285</v>
      </c>
      <c r="G235" s="201"/>
      <c r="H235" s="201">
        <v>355</v>
      </c>
      <c r="I235" s="203">
        <v>364</v>
      </c>
      <c r="J235" s="204" t="s">
        <v>775</v>
      </c>
      <c r="K235" s="205">
        <v>70</v>
      </c>
      <c r="L235" s="206">
        <v>0.24561403508771901</v>
      </c>
      <c r="M235" s="201" t="s">
        <v>591</v>
      </c>
      <c r="N235" s="207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118</v>
      </c>
      <c r="B236" s="199">
        <v>43341</v>
      </c>
      <c r="C236" s="199"/>
      <c r="D236" s="200" t="s">
        <v>377</v>
      </c>
      <c r="E236" s="201" t="s">
        <v>623</v>
      </c>
      <c r="F236" s="232">
        <v>525</v>
      </c>
      <c r="G236" s="201"/>
      <c r="H236" s="201">
        <v>585</v>
      </c>
      <c r="I236" s="203">
        <v>635</v>
      </c>
      <c r="J236" s="204" t="s">
        <v>776</v>
      </c>
      <c r="K236" s="205">
        <f t="shared" ref="K236:K253" si="78">H236-F236</f>
        <v>60</v>
      </c>
      <c r="L236" s="206">
        <f t="shared" ref="L236:L253" si="79">K236/F236</f>
        <v>0.11428571428571428</v>
      </c>
      <c r="M236" s="201" t="s">
        <v>591</v>
      </c>
      <c r="N236" s="207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119</v>
      </c>
      <c r="B237" s="199">
        <v>43395</v>
      </c>
      <c r="C237" s="199"/>
      <c r="D237" s="200" t="s">
        <v>363</v>
      </c>
      <c r="E237" s="201" t="s">
        <v>623</v>
      </c>
      <c r="F237" s="232">
        <v>475</v>
      </c>
      <c r="G237" s="201"/>
      <c r="H237" s="201">
        <v>574</v>
      </c>
      <c r="I237" s="203">
        <v>570</v>
      </c>
      <c r="J237" s="204" t="s">
        <v>681</v>
      </c>
      <c r="K237" s="205">
        <f t="shared" si="78"/>
        <v>99</v>
      </c>
      <c r="L237" s="206">
        <f t="shared" si="79"/>
        <v>0.20842105263157895</v>
      </c>
      <c r="M237" s="201" t="s">
        <v>591</v>
      </c>
      <c r="N237" s="207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120</v>
      </c>
      <c r="B238" s="230">
        <v>43397</v>
      </c>
      <c r="C238" s="230"/>
      <c r="D238" s="231" t="s">
        <v>384</v>
      </c>
      <c r="E238" s="232" t="s">
        <v>623</v>
      </c>
      <c r="F238" s="232">
        <v>707.5</v>
      </c>
      <c r="G238" s="232"/>
      <c r="H238" s="232">
        <v>872</v>
      </c>
      <c r="I238" s="234">
        <v>872</v>
      </c>
      <c r="J238" s="235" t="s">
        <v>681</v>
      </c>
      <c r="K238" s="205">
        <f t="shared" si="78"/>
        <v>164.5</v>
      </c>
      <c r="L238" s="236">
        <f t="shared" si="79"/>
        <v>0.23250883392226149</v>
      </c>
      <c r="M238" s="232" t="s">
        <v>591</v>
      </c>
      <c r="N238" s="237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121</v>
      </c>
      <c r="B239" s="230">
        <v>43398</v>
      </c>
      <c r="C239" s="230"/>
      <c r="D239" s="231" t="s">
        <v>777</v>
      </c>
      <c r="E239" s="232" t="s">
        <v>623</v>
      </c>
      <c r="F239" s="232">
        <v>162</v>
      </c>
      <c r="G239" s="232"/>
      <c r="H239" s="232">
        <v>204</v>
      </c>
      <c r="I239" s="234">
        <v>209</v>
      </c>
      <c r="J239" s="235" t="s">
        <v>778</v>
      </c>
      <c r="K239" s="205">
        <f t="shared" si="78"/>
        <v>42</v>
      </c>
      <c r="L239" s="236">
        <f t="shared" si="79"/>
        <v>0.25925925925925924</v>
      </c>
      <c r="M239" s="232" t="s">
        <v>591</v>
      </c>
      <c r="N239" s="237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122</v>
      </c>
      <c r="B240" s="230">
        <v>43399</v>
      </c>
      <c r="C240" s="230"/>
      <c r="D240" s="231" t="s">
        <v>482</v>
      </c>
      <c r="E240" s="232" t="s">
        <v>623</v>
      </c>
      <c r="F240" s="232">
        <v>240</v>
      </c>
      <c r="G240" s="232"/>
      <c r="H240" s="232">
        <v>297</v>
      </c>
      <c r="I240" s="234">
        <v>297</v>
      </c>
      <c r="J240" s="235" t="s">
        <v>681</v>
      </c>
      <c r="K240" s="241">
        <f t="shared" si="78"/>
        <v>57</v>
      </c>
      <c r="L240" s="236">
        <f t="shared" si="79"/>
        <v>0.23749999999999999</v>
      </c>
      <c r="M240" s="232" t="s">
        <v>591</v>
      </c>
      <c r="N240" s="237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123</v>
      </c>
      <c r="B241" s="199">
        <v>43439</v>
      </c>
      <c r="C241" s="199"/>
      <c r="D241" s="200" t="s">
        <v>779</v>
      </c>
      <c r="E241" s="201" t="s">
        <v>623</v>
      </c>
      <c r="F241" s="201">
        <v>202.5</v>
      </c>
      <c r="G241" s="201"/>
      <c r="H241" s="201">
        <v>255</v>
      </c>
      <c r="I241" s="203">
        <v>252</v>
      </c>
      <c r="J241" s="204" t="s">
        <v>681</v>
      </c>
      <c r="K241" s="205">
        <f t="shared" si="78"/>
        <v>52.5</v>
      </c>
      <c r="L241" s="206">
        <f t="shared" si="79"/>
        <v>0.25925925925925924</v>
      </c>
      <c r="M241" s="201" t="s">
        <v>591</v>
      </c>
      <c r="N241" s="207">
        <v>43542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124</v>
      </c>
      <c r="B242" s="230">
        <v>43465</v>
      </c>
      <c r="C242" s="199"/>
      <c r="D242" s="231" t="s">
        <v>416</v>
      </c>
      <c r="E242" s="232" t="s">
        <v>623</v>
      </c>
      <c r="F242" s="232">
        <v>710</v>
      </c>
      <c r="G242" s="232"/>
      <c r="H242" s="232">
        <v>866</v>
      </c>
      <c r="I242" s="234">
        <v>866</v>
      </c>
      <c r="J242" s="235" t="s">
        <v>681</v>
      </c>
      <c r="K242" s="205">
        <f t="shared" si="78"/>
        <v>156</v>
      </c>
      <c r="L242" s="206">
        <f t="shared" si="79"/>
        <v>0.21971830985915494</v>
      </c>
      <c r="M242" s="201" t="s">
        <v>591</v>
      </c>
      <c r="N242" s="207">
        <v>43553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125</v>
      </c>
      <c r="B243" s="230">
        <v>43522</v>
      </c>
      <c r="C243" s="230"/>
      <c r="D243" s="231" t="s">
        <v>153</v>
      </c>
      <c r="E243" s="232" t="s">
        <v>623</v>
      </c>
      <c r="F243" s="232">
        <v>337.25</v>
      </c>
      <c r="G243" s="232"/>
      <c r="H243" s="232">
        <v>398.5</v>
      </c>
      <c r="I243" s="234">
        <v>411</v>
      </c>
      <c r="J243" s="204" t="s">
        <v>781</v>
      </c>
      <c r="K243" s="205">
        <f t="shared" si="78"/>
        <v>61.25</v>
      </c>
      <c r="L243" s="206">
        <f t="shared" si="79"/>
        <v>0.1816160118606375</v>
      </c>
      <c r="M243" s="201" t="s">
        <v>591</v>
      </c>
      <c r="N243" s="207">
        <v>43760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2">
        <v>126</v>
      </c>
      <c r="B244" s="243">
        <v>43559</v>
      </c>
      <c r="C244" s="243"/>
      <c r="D244" s="244" t="s">
        <v>782</v>
      </c>
      <c r="E244" s="245" t="s">
        <v>623</v>
      </c>
      <c r="F244" s="245">
        <v>130</v>
      </c>
      <c r="G244" s="245"/>
      <c r="H244" s="245">
        <v>65</v>
      </c>
      <c r="I244" s="246">
        <v>158</v>
      </c>
      <c r="J244" s="214" t="s">
        <v>783</v>
      </c>
      <c r="K244" s="215">
        <f t="shared" si="78"/>
        <v>-65</v>
      </c>
      <c r="L244" s="216">
        <f t="shared" si="79"/>
        <v>-0.5</v>
      </c>
      <c r="M244" s="212" t="s">
        <v>604</v>
      </c>
      <c r="N244" s="209">
        <v>43726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127</v>
      </c>
      <c r="B245" s="230">
        <v>43017</v>
      </c>
      <c r="C245" s="230"/>
      <c r="D245" s="231" t="s">
        <v>186</v>
      </c>
      <c r="E245" s="232" t="s">
        <v>623</v>
      </c>
      <c r="F245" s="232">
        <v>141.5</v>
      </c>
      <c r="G245" s="232"/>
      <c r="H245" s="232">
        <v>183.5</v>
      </c>
      <c r="I245" s="234">
        <v>210</v>
      </c>
      <c r="J245" s="204" t="s">
        <v>778</v>
      </c>
      <c r="K245" s="205">
        <f t="shared" si="78"/>
        <v>42</v>
      </c>
      <c r="L245" s="206">
        <f t="shared" si="79"/>
        <v>0.29681978798586572</v>
      </c>
      <c r="M245" s="201" t="s">
        <v>591</v>
      </c>
      <c r="N245" s="207">
        <v>43042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128</v>
      </c>
      <c r="B246" s="243">
        <v>43074</v>
      </c>
      <c r="C246" s="243"/>
      <c r="D246" s="244" t="s">
        <v>785</v>
      </c>
      <c r="E246" s="245" t="s">
        <v>623</v>
      </c>
      <c r="F246" s="240">
        <v>172</v>
      </c>
      <c r="G246" s="245"/>
      <c r="H246" s="245">
        <v>155.25</v>
      </c>
      <c r="I246" s="246">
        <v>230</v>
      </c>
      <c r="J246" s="214" t="s">
        <v>786</v>
      </c>
      <c r="K246" s="215">
        <f t="shared" si="78"/>
        <v>-16.75</v>
      </c>
      <c r="L246" s="216">
        <f t="shared" si="79"/>
        <v>-9.7383720930232565E-2</v>
      </c>
      <c r="M246" s="212" t="s">
        <v>604</v>
      </c>
      <c r="N246" s="209">
        <v>43787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129</v>
      </c>
      <c r="B247" s="230">
        <v>43398</v>
      </c>
      <c r="C247" s="230"/>
      <c r="D247" s="231" t="s">
        <v>108</v>
      </c>
      <c r="E247" s="232" t="s">
        <v>623</v>
      </c>
      <c r="F247" s="232">
        <v>698.5</v>
      </c>
      <c r="G247" s="232"/>
      <c r="H247" s="232">
        <v>890</v>
      </c>
      <c r="I247" s="234">
        <v>890</v>
      </c>
      <c r="J247" s="204" t="s">
        <v>867</v>
      </c>
      <c r="K247" s="205">
        <f t="shared" si="78"/>
        <v>191.5</v>
      </c>
      <c r="L247" s="206">
        <f t="shared" si="79"/>
        <v>0.27415891195418757</v>
      </c>
      <c r="M247" s="201" t="s">
        <v>591</v>
      </c>
      <c r="N247" s="207">
        <v>44328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130</v>
      </c>
      <c r="B248" s="230">
        <v>42877</v>
      </c>
      <c r="C248" s="230"/>
      <c r="D248" s="231" t="s">
        <v>376</v>
      </c>
      <c r="E248" s="232" t="s">
        <v>623</v>
      </c>
      <c r="F248" s="232">
        <v>127.6</v>
      </c>
      <c r="G248" s="232"/>
      <c r="H248" s="232">
        <v>138</v>
      </c>
      <c r="I248" s="234">
        <v>190</v>
      </c>
      <c r="J248" s="204" t="s">
        <v>787</v>
      </c>
      <c r="K248" s="205">
        <f t="shared" si="78"/>
        <v>10.400000000000006</v>
      </c>
      <c r="L248" s="206">
        <f t="shared" si="79"/>
        <v>8.1504702194357417E-2</v>
      </c>
      <c r="M248" s="201" t="s">
        <v>591</v>
      </c>
      <c r="N248" s="207">
        <v>43774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131</v>
      </c>
      <c r="B249" s="230">
        <v>43158</v>
      </c>
      <c r="C249" s="230"/>
      <c r="D249" s="231" t="s">
        <v>788</v>
      </c>
      <c r="E249" s="232" t="s">
        <v>623</v>
      </c>
      <c r="F249" s="232">
        <v>317</v>
      </c>
      <c r="G249" s="232"/>
      <c r="H249" s="232">
        <v>382.5</v>
      </c>
      <c r="I249" s="234">
        <v>398</v>
      </c>
      <c r="J249" s="204" t="s">
        <v>789</v>
      </c>
      <c r="K249" s="205">
        <f t="shared" si="78"/>
        <v>65.5</v>
      </c>
      <c r="L249" s="206">
        <f t="shared" si="79"/>
        <v>0.20662460567823343</v>
      </c>
      <c r="M249" s="201" t="s">
        <v>591</v>
      </c>
      <c r="N249" s="207">
        <v>44238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132</v>
      </c>
      <c r="B250" s="243">
        <v>43164</v>
      </c>
      <c r="C250" s="243"/>
      <c r="D250" s="244" t="s">
        <v>145</v>
      </c>
      <c r="E250" s="245" t="s">
        <v>623</v>
      </c>
      <c r="F250" s="240">
        <f>510-14.4</f>
        <v>495.6</v>
      </c>
      <c r="G250" s="245"/>
      <c r="H250" s="245">
        <v>350</v>
      </c>
      <c r="I250" s="246">
        <v>672</v>
      </c>
      <c r="J250" s="214" t="s">
        <v>790</v>
      </c>
      <c r="K250" s="215">
        <f t="shared" si="78"/>
        <v>-145.60000000000002</v>
      </c>
      <c r="L250" s="216">
        <f t="shared" si="79"/>
        <v>-0.29378531073446329</v>
      </c>
      <c r="M250" s="212" t="s">
        <v>604</v>
      </c>
      <c r="N250" s="209">
        <v>43887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2">
        <v>133</v>
      </c>
      <c r="B251" s="243">
        <v>43237</v>
      </c>
      <c r="C251" s="243"/>
      <c r="D251" s="244" t="s">
        <v>474</v>
      </c>
      <c r="E251" s="245" t="s">
        <v>623</v>
      </c>
      <c r="F251" s="240">
        <v>230.3</v>
      </c>
      <c r="G251" s="245"/>
      <c r="H251" s="245">
        <v>102.5</v>
      </c>
      <c r="I251" s="246">
        <v>348</v>
      </c>
      <c r="J251" s="214" t="s">
        <v>791</v>
      </c>
      <c r="K251" s="215">
        <f t="shared" si="78"/>
        <v>-127.80000000000001</v>
      </c>
      <c r="L251" s="216">
        <f t="shared" si="79"/>
        <v>-0.55492835432045162</v>
      </c>
      <c r="M251" s="212" t="s">
        <v>604</v>
      </c>
      <c r="N251" s="209">
        <v>43896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134</v>
      </c>
      <c r="B252" s="230">
        <v>43258</v>
      </c>
      <c r="C252" s="230"/>
      <c r="D252" s="231" t="s">
        <v>439</v>
      </c>
      <c r="E252" s="232" t="s">
        <v>623</v>
      </c>
      <c r="F252" s="232">
        <f>342.5-5.1</f>
        <v>337.4</v>
      </c>
      <c r="G252" s="232"/>
      <c r="H252" s="232">
        <v>412.5</v>
      </c>
      <c r="I252" s="234">
        <v>439</v>
      </c>
      <c r="J252" s="204" t="s">
        <v>792</v>
      </c>
      <c r="K252" s="205">
        <f t="shared" si="78"/>
        <v>75.100000000000023</v>
      </c>
      <c r="L252" s="206">
        <f t="shared" si="79"/>
        <v>0.22258446947243635</v>
      </c>
      <c r="M252" s="201" t="s">
        <v>591</v>
      </c>
      <c r="N252" s="207">
        <v>44230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135</v>
      </c>
      <c r="B253" s="222">
        <v>43285</v>
      </c>
      <c r="C253" s="222"/>
      <c r="D253" s="223" t="s">
        <v>55</v>
      </c>
      <c r="E253" s="224" t="s">
        <v>623</v>
      </c>
      <c r="F253" s="224">
        <f>127.5-5.53</f>
        <v>121.97</v>
      </c>
      <c r="G253" s="225"/>
      <c r="H253" s="225">
        <v>122.5</v>
      </c>
      <c r="I253" s="225">
        <v>170</v>
      </c>
      <c r="J253" s="226" t="s">
        <v>825</v>
      </c>
      <c r="K253" s="227">
        <f t="shared" si="78"/>
        <v>0.53000000000000114</v>
      </c>
      <c r="L253" s="228">
        <f t="shared" si="79"/>
        <v>4.3453308190538747E-3</v>
      </c>
      <c r="M253" s="224" t="s">
        <v>714</v>
      </c>
      <c r="N253" s="222">
        <v>44431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2">
        <v>136</v>
      </c>
      <c r="B254" s="243">
        <v>43294</v>
      </c>
      <c r="C254" s="243"/>
      <c r="D254" s="244" t="s">
        <v>365</v>
      </c>
      <c r="E254" s="245" t="s">
        <v>623</v>
      </c>
      <c r="F254" s="240">
        <v>46.5</v>
      </c>
      <c r="G254" s="245"/>
      <c r="H254" s="245">
        <v>17</v>
      </c>
      <c r="I254" s="246">
        <v>59</v>
      </c>
      <c r="J254" s="214" t="s">
        <v>793</v>
      </c>
      <c r="K254" s="215">
        <f t="shared" ref="K254:K262" si="80">H254-F254</f>
        <v>-29.5</v>
      </c>
      <c r="L254" s="216">
        <f t="shared" ref="L254:L262" si="81">K254/F254</f>
        <v>-0.63440860215053763</v>
      </c>
      <c r="M254" s="212" t="s">
        <v>604</v>
      </c>
      <c r="N254" s="209">
        <v>43887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137</v>
      </c>
      <c r="B255" s="230">
        <v>43396</v>
      </c>
      <c r="C255" s="230"/>
      <c r="D255" s="231" t="s">
        <v>418</v>
      </c>
      <c r="E255" s="232" t="s">
        <v>623</v>
      </c>
      <c r="F255" s="232">
        <v>156.5</v>
      </c>
      <c r="G255" s="232"/>
      <c r="H255" s="232">
        <v>207.5</v>
      </c>
      <c r="I255" s="234">
        <v>191</v>
      </c>
      <c r="J255" s="204" t="s">
        <v>681</v>
      </c>
      <c r="K255" s="205">
        <f t="shared" si="80"/>
        <v>51</v>
      </c>
      <c r="L255" s="206">
        <f t="shared" si="81"/>
        <v>0.32587859424920129</v>
      </c>
      <c r="M255" s="201" t="s">
        <v>591</v>
      </c>
      <c r="N255" s="207">
        <v>44369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138</v>
      </c>
      <c r="B256" s="230">
        <v>43439</v>
      </c>
      <c r="C256" s="230"/>
      <c r="D256" s="231" t="s">
        <v>327</v>
      </c>
      <c r="E256" s="232" t="s">
        <v>623</v>
      </c>
      <c r="F256" s="232">
        <v>259.5</v>
      </c>
      <c r="G256" s="232"/>
      <c r="H256" s="232">
        <v>320</v>
      </c>
      <c r="I256" s="234">
        <v>320</v>
      </c>
      <c r="J256" s="204" t="s">
        <v>681</v>
      </c>
      <c r="K256" s="205">
        <f t="shared" si="80"/>
        <v>60.5</v>
      </c>
      <c r="L256" s="206">
        <f t="shared" si="81"/>
        <v>0.23314065510597304</v>
      </c>
      <c r="M256" s="201" t="s">
        <v>591</v>
      </c>
      <c r="N256" s="207">
        <v>44323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2">
        <v>139</v>
      </c>
      <c r="B257" s="243">
        <v>43439</v>
      </c>
      <c r="C257" s="243"/>
      <c r="D257" s="244" t="s">
        <v>794</v>
      </c>
      <c r="E257" s="245" t="s">
        <v>623</v>
      </c>
      <c r="F257" s="245">
        <v>715</v>
      </c>
      <c r="G257" s="245"/>
      <c r="H257" s="245">
        <v>445</v>
      </c>
      <c r="I257" s="246">
        <v>840</v>
      </c>
      <c r="J257" s="214" t="s">
        <v>795</v>
      </c>
      <c r="K257" s="215">
        <f t="shared" si="80"/>
        <v>-270</v>
      </c>
      <c r="L257" s="216">
        <f t="shared" si="81"/>
        <v>-0.3776223776223776</v>
      </c>
      <c r="M257" s="212" t="s">
        <v>604</v>
      </c>
      <c r="N257" s="209">
        <v>43800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140</v>
      </c>
      <c r="B258" s="230">
        <v>43469</v>
      </c>
      <c r="C258" s="230"/>
      <c r="D258" s="231" t="s">
        <v>158</v>
      </c>
      <c r="E258" s="232" t="s">
        <v>623</v>
      </c>
      <c r="F258" s="232">
        <v>875</v>
      </c>
      <c r="G258" s="232"/>
      <c r="H258" s="232">
        <v>1165</v>
      </c>
      <c r="I258" s="234">
        <v>1185</v>
      </c>
      <c r="J258" s="204" t="s">
        <v>796</v>
      </c>
      <c r="K258" s="205">
        <f t="shared" si="80"/>
        <v>290</v>
      </c>
      <c r="L258" s="206">
        <f t="shared" si="81"/>
        <v>0.33142857142857141</v>
      </c>
      <c r="M258" s="201" t="s">
        <v>591</v>
      </c>
      <c r="N258" s="207">
        <v>43847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141</v>
      </c>
      <c r="B259" s="230">
        <v>43559</v>
      </c>
      <c r="C259" s="230"/>
      <c r="D259" s="231" t="s">
        <v>343</v>
      </c>
      <c r="E259" s="232" t="s">
        <v>623</v>
      </c>
      <c r="F259" s="232">
        <f>387-14.63</f>
        <v>372.37</v>
      </c>
      <c r="G259" s="232"/>
      <c r="H259" s="232">
        <v>490</v>
      </c>
      <c r="I259" s="234">
        <v>490</v>
      </c>
      <c r="J259" s="204" t="s">
        <v>681</v>
      </c>
      <c r="K259" s="205">
        <f t="shared" si="80"/>
        <v>117.63</v>
      </c>
      <c r="L259" s="206">
        <f t="shared" si="81"/>
        <v>0.31589548030185027</v>
      </c>
      <c r="M259" s="201" t="s">
        <v>591</v>
      </c>
      <c r="N259" s="207">
        <v>43850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2">
        <v>142</v>
      </c>
      <c r="B260" s="243">
        <v>43578</v>
      </c>
      <c r="C260" s="243"/>
      <c r="D260" s="244" t="s">
        <v>797</v>
      </c>
      <c r="E260" s="245" t="s">
        <v>593</v>
      </c>
      <c r="F260" s="245">
        <v>220</v>
      </c>
      <c r="G260" s="245"/>
      <c r="H260" s="245">
        <v>127.5</v>
      </c>
      <c r="I260" s="246">
        <v>284</v>
      </c>
      <c r="J260" s="214" t="s">
        <v>798</v>
      </c>
      <c r="K260" s="215">
        <f t="shared" si="80"/>
        <v>-92.5</v>
      </c>
      <c r="L260" s="216">
        <f t="shared" si="81"/>
        <v>-0.42045454545454547</v>
      </c>
      <c r="M260" s="212" t="s">
        <v>604</v>
      </c>
      <c r="N260" s="209">
        <v>43896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143</v>
      </c>
      <c r="B261" s="230">
        <v>43622</v>
      </c>
      <c r="C261" s="230"/>
      <c r="D261" s="231" t="s">
        <v>483</v>
      </c>
      <c r="E261" s="232" t="s">
        <v>593</v>
      </c>
      <c r="F261" s="232">
        <v>332.8</v>
      </c>
      <c r="G261" s="232"/>
      <c r="H261" s="232">
        <v>405</v>
      </c>
      <c r="I261" s="234">
        <v>419</v>
      </c>
      <c r="J261" s="204" t="s">
        <v>799</v>
      </c>
      <c r="K261" s="205">
        <f t="shared" si="80"/>
        <v>72.199999999999989</v>
      </c>
      <c r="L261" s="206">
        <f t="shared" si="81"/>
        <v>0.21694711538461534</v>
      </c>
      <c r="M261" s="201" t="s">
        <v>591</v>
      </c>
      <c r="N261" s="207">
        <v>43860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144</v>
      </c>
      <c r="B262" s="222">
        <v>43641</v>
      </c>
      <c r="C262" s="222"/>
      <c r="D262" s="223" t="s">
        <v>151</v>
      </c>
      <c r="E262" s="224" t="s">
        <v>623</v>
      </c>
      <c r="F262" s="224">
        <v>386</v>
      </c>
      <c r="G262" s="225"/>
      <c r="H262" s="225">
        <v>395</v>
      </c>
      <c r="I262" s="225">
        <v>452</v>
      </c>
      <c r="J262" s="226" t="s">
        <v>800</v>
      </c>
      <c r="K262" s="227">
        <f t="shared" si="80"/>
        <v>9</v>
      </c>
      <c r="L262" s="228">
        <f t="shared" si="81"/>
        <v>2.3316062176165803E-2</v>
      </c>
      <c r="M262" s="224" t="s">
        <v>714</v>
      </c>
      <c r="N262" s="222">
        <v>43868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145</v>
      </c>
      <c r="B263" s="222">
        <v>43707</v>
      </c>
      <c r="C263" s="222"/>
      <c r="D263" s="223" t="s">
        <v>131</v>
      </c>
      <c r="E263" s="224" t="s">
        <v>623</v>
      </c>
      <c r="F263" s="224">
        <v>137.5</v>
      </c>
      <c r="G263" s="225"/>
      <c r="H263" s="225">
        <v>138.5</v>
      </c>
      <c r="I263" s="225">
        <v>190</v>
      </c>
      <c r="J263" s="226" t="s">
        <v>824</v>
      </c>
      <c r="K263" s="227">
        <f t="shared" ref="K263" si="82">H263-F263</f>
        <v>1</v>
      </c>
      <c r="L263" s="228">
        <f t="shared" ref="L263" si="83">K263/F263</f>
        <v>7.2727272727272727E-3</v>
      </c>
      <c r="M263" s="224" t="s">
        <v>714</v>
      </c>
      <c r="N263" s="222">
        <v>44432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146</v>
      </c>
      <c r="B264" s="230">
        <v>43731</v>
      </c>
      <c r="C264" s="230"/>
      <c r="D264" s="231" t="s">
        <v>430</v>
      </c>
      <c r="E264" s="232" t="s">
        <v>623</v>
      </c>
      <c r="F264" s="232">
        <v>235</v>
      </c>
      <c r="G264" s="232"/>
      <c r="H264" s="232">
        <v>295</v>
      </c>
      <c r="I264" s="234">
        <v>296</v>
      </c>
      <c r="J264" s="204" t="s">
        <v>801</v>
      </c>
      <c r="K264" s="205">
        <f t="shared" ref="K264:K269" si="84">H264-F264</f>
        <v>60</v>
      </c>
      <c r="L264" s="206">
        <f t="shared" ref="L264:L269" si="85">K264/F264</f>
        <v>0.25531914893617019</v>
      </c>
      <c r="M264" s="201" t="s">
        <v>591</v>
      </c>
      <c r="N264" s="207">
        <v>43844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147</v>
      </c>
      <c r="B265" s="230">
        <v>43752</v>
      </c>
      <c r="C265" s="230"/>
      <c r="D265" s="231" t="s">
        <v>802</v>
      </c>
      <c r="E265" s="232" t="s">
        <v>623</v>
      </c>
      <c r="F265" s="232">
        <v>277.5</v>
      </c>
      <c r="G265" s="232"/>
      <c r="H265" s="232">
        <v>333</v>
      </c>
      <c r="I265" s="234">
        <v>333</v>
      </c>
      <c r="J265" s="204" t="s">
        <v>803</v>
      </c>
      <c r="K265" s="205">
        <f t="shared" si="84"/>
        <v>55.5</v>
      </c>
      <c r="L265" s="206">
        <f t="shared" si="85"/>
        <v>0.2</v>
      </c>
      <c r="M265" s="201" t="s">
        <v>591</v>
      </c>
      <c r="N265" s="207">
        <v>43846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148</v>
      </c>
      <c r="B266" s="230">
        <v>43752</v>
      </c>
      <c r="C266" s="230"/>
      <c r="D266" s="231" t="s">
        <v>804</v>
      </c>
      <c r="E266" s="232" t="s">
        <v>623</v>
      </c>
      <c r="F266" s="232">
        <v>930</v>
      </c>
      <c r="G266" s="232"/>
      <c r="H266" s="232">
        <v>1165</v>
      </c>
      <c r="I266" s="234">
        <v>1200</v>
      </c>
      <c r="J266" s="204" t="s">
        <v>805</v>
      </c>
      <c r="K266" s="205">
        <f t="shared" si="84"/>
        <v>235</v>
      </c>
      <c r="L266" s="206">
        <f t="shared" si="85"/>
        <v>0.25268817204301075</v>
      </c>
      <c r="M266" s="201" t="s">
        <v>591</v>
      </c>
      <c r="N266" s="207">
        <v>43847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149</v>
      </c>
      <c r="B267" s="230">
        <v>43753</v>
      </c>
      <c r="C267" s="230"/>
      <c r="D267" s="231" t="s">
        <v>806</v>
      </c>
      <c r="E267" s="232" t="s">
        <v>623</v>
      </c>
      <c r="F267" s="202">
        <v>111</v>
      </c>
      <c r="G267" s="232"/>
      <c r="H267" s="232">
        <v>141</v>
      </c>
      <c r="I267" s="234">
        <v>141</v>
      </c>
      <c r="J267" s="204" t="s">
        <v>607</v>
      </c>
      <c r="K267" s="205">
        <f t="shared" si="84"/>
        <v>30</v>
      </c>
      <c r="L267" s="206">
        <f t="shared" si="85"/>
        <v>0.27027027027027029</v>
      </c>
      <c r="M267" s="201" t="s">
        <v>591</v>
      </c>
      <c r="N267" s="207">
        <v>44328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150</v>
      </c>
      <c r="B268" s="230">
        <v>43753</v>
      </c>
      <c r="C268" s="230"/>
      <c r="D268" s="231" t="s">
        <v>807</v>
      </c>
      <c r="E268" s="232" t="s">
        <v>623</v>
      </c>
      <c r="F268" s="202">
        <v>296</v>
      </c>
      <c r="G268" s="232"/>
      <c r="H268" s="232">
        <v>370</v>
      </c>
      <c r="I268" s="234">
        <v>370</v>
      </c>
      <c r="J268" s="204" t="s">
        <v>681</v>
      </c>
      <c r="K268" s="205">
        <f t="shared" si="84"/>
        <v>74</v>
      </c>
      <c r="L268" s="206">
        <f t="shared" si="85"/>
        <v>0.25</v>
      </c>
      <c r="M268" s="201" t="s">
        <v>591</v>
      </c>
      <c r="N268" s="207">
        <v>43853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151</v>
      </c>
      <c r="B269" s="230">
        <v>43754</v>
      </c>
      <c r="C269" s="230"/>
      <c r="D269" s="231" t="s">
        <v>808</v>
      </c>
      <c r="E269" s="232" t="s">
        <v>623</v>
      </c>
      <c r="F269" s="202">
        <v>300</v>
      </c>
      <c r="G269" s="232"/>
      <c r="H269" s="232">
        <v>382.5</v>
      </c>
      <c r="I269" s="234">
        <v>344</v>
      </c>
      <c r="J269" s="204" t="s">
        <v>809</v>
      </c>
      <c r="K269" s="205">
        <f t="shared" si="84"/>
        <v>82.5</v>
      </c>
      <c r="L269" s="206">
        <f t="shared" si="85"/>
        <v>0.27500000000000002</v>
      </c>
      <c r="M269" s="201" t="s">
        <v>591</v>
      </c>
      <c r="N269" s="207">
        <v>44238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8">
        <v>152</v>
      </c>
      <c r="B270" s="249">
        <v>43832</v>
      </c>
      <c r="C270" s="249"/>
      <c r="D270" s="250" t="s">
        <v>810</v>
      </c>
      <c r="E270" s="56" t="s">
        <v>623</v>
      </c>
      <c r="F270" s="251" t="s">
        <v>811</v>
      </c>
      <c r="G270" s="56"/>
      <c r="H270" s="56"/>
      <c r="I270" s="252">
        <v>590</v>
      </c>
      <c r="J270" s="247" t="s">
        <v>594</v>
      </c>
      <c r="K270" s="247"/>
      <c r="L270" s="253"/>
      <c r="M270" s="254" t="s">
        <v>594</v>
      </c>
      <c r="N270" s="255"/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153</v>
      </c>
      <c r="B271" s="230">
        <v>43966</v>
      </c>
      <c r="C271" s="230"/>
      <c r="D271" s="231" t="s">
        <v>71</v>
      </c>
      <c r="E271" s="232" t="s">
        <v>623</v>
      </c>
      <c r="F271" s="202">
        <v>67.5</v>
      </c>
      <c r="G271" s="232"/>
      <c r="H271" s="232">
        <v>86</v>
      </c>
      <c r="I271" s="234">
        <v>86</v>
      </c>
      <c r="J271" s="204" t="s">
        <v>812</v>
      </c>
      <c r="K271" s="205">
        <f t="shared" ref="K271:K278" si="86">H271-F271</f>
        <v>18.5</v>
      </c>
      <c r="L271" s="206">
        <f t="shared" ref="L271:L278" si="87">K271/F271</f>
        <v>0.27407407407407408</v>
      </c>
      <c r="M271" s="201" t="s">
        <v>591</v>
      </c>
      <c r="N271" s="207">
        <v>44008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154</v>
      </c>
      <c r="B272" s="230">
        <v>44035</v>
      </c>
      <c r="C272" s="230"/>
      <c r="D272" s="231" t="s">
        <v>482</v>
      </c>
      <c r="E272" s="232" t="s">
        <v>623</v>
      </c>
      <c r="F272" s="202">
        <v>231</v>
      </c>
      <c r="G272" s="232"/>
      <c r="H272" s="232">
        <v>281</v>
      </c>
      <c r="I272" s="234">
        <v>281</v>
      </c>
      <c r="J272" s="204" t="s">
        <v>681</v>
      </c>
      <c r="K272" s="205">
        <f t="shared" si="86"/>
        <v>50</v>
      </c>
      <c r="L272" s="206">
        <f t="shared" si="87"/>
        <v>0.21645021645021645</v>
      </c>
      <c r="M272" s="201" t="s">
        <v>591</v>
      </c>
      <c r="N272" s="207">
        <v>44358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155</v>
      </c>
      <c r="B273" s="230">
        <v>44092</v>
      </c>
      <c r="C273" s="230"/>
      <c r="D273" s="231" t="s">
        <v>407</v>
      </c>
      <c r="E273" s="232" t="s">
        <v>623</v>
      </c>
      <c r="F273" s="232">
        <v>206</v>
      </c>
      <c r="G273" s="232"/>
      <c r="H273" s="232">
        <v>248</v>
      </c>
      <c r="I273" s="234">
        <v>248</v>
      </c>
      <c r="J273" s="204" t="s">
        <v>681</v>
      </c>
      <c r="K273" s="205">
        <f t="shared" si="86"/>
        <v>42</v>
      </c>
      <c r="L273" s="206">
        <f t="shared" si="87"/>
        <v>0.20388349514563106</v>
      </c>
      <c r="M273" s="201" t="s">
        <v>591</v>
      </c>
      <c r="N273" s="207">
        <v>44214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156</v>
      </c>
      <c r="B274" s="230">
        <v>44140</v>
      </c>
      <c r="C274" s="230"/>
      <c r="D274" s="231" t="s">
        <v>407</v>
      </c>
      <c r="E274" s="232" t="s">
        <v>623</v>
      </c>
      <c r="F274" s="232">
        <v>182.5</v>
      </c>
      <c r="G274" s="232"/>
      <c r="H274" s="232">
        <v>248</v>
      </c>
      <c r="I274" s="234">
        <v>248</v>
      </c>
      <c r="J274" s="204" t="s">
        <v>681</v>
      </c>
      <c r="K274" s="205">
        <f t="shared" si="86"/>
        <v>65.5</v>
      </c>
      <c r="L274" s="206">
        <f t="shared" si="87"/>
        <v>0.35890410958904112</v>
      </c>
      <c r="M274" s="201" t="s">
        <v>591</v>
      </c>
      <c r="N274" s="207">
        <v>44214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157</v>
      </c>
      <c r="B275" s="230">
        <v>44140</v>
      </c>
      <c r="C275" s="230"/>
      <c r="D275" s="231" t="s">
        <v>327</v>
      </c>
      <c r="E275" s="232" t="s">
        <v>623</v>
      </c>
      <c r="F275" s="232">
        <v>247.5</v>
      </c>
      <c r="G275" s="232"/>
      <c r="H275" s="232">
        <v>320</v>
      </c>
      <c r="I275" s="234">
        <v>320</v>
      </c>
      <c r="J275" s="204" t="s">
        <v>681</v>
      </c>
      <c r="K275" s="205">
        <f t="shared" si="86"/>
        <v>72.5</v>
      </c>
      <c r="L275" s="206">
        <f t="shared" si="87"/>
        <v>0.29292929292929293</v>
      </c>
      <c r="M275" s="201" t="s">
        <v>591</v>
      </c>
      <c r="N275" s="207">
        <v>44323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158</v>
      </c>
      <c r="B276" s="230">
        <v>44140</v>
      </c>
      <c r="C276" s="230"/>
      <c r="D276" s="231" t="s">
        <v>272</v>
      </c>
      <c r="E276" s="232" t="s">
        <v>623</v>
      </c>
      <c r="F276" s="202">
        <v>925</v>
      </c>
      <c r="G276" s="232"/>
      <c r="H276" s="232">
        <v>1095</v>
      </c>
      <c r="I276" s="234">
        <v>1093</v>
      </c>
      <c r="J276" s="204" t="s">
        <v>813</v>
      </c>
      <c r="K276" s="205">
        <f t="shared" si="86"/>
        <v>170</v>
      </c>
      <c r="L276" s="206">
        <f t="shared" si="87"/>
        <v>0.18378378378378379</v>
      </c>
      <c r="M276" s="201" t="s">
        <v>591</v>
      </c>
      <c r="N276" s="207">
        <v>44201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159</v>
      </c>
      <c r="B277" s="230">
        <v>44140</v>
      </c>
      <c r="C277" s="230"/>
      <c r="D277" s="231" t="s">
        <v>343</v>
      </c>
      <c r="E277" s="232" t="s">
        <v>623</v>
      </c>
      <c r="F277" s="202">
        <v>332.5</v>
      </c>
      <c r="G277" s="232"/>
      <c r="H277" s="232">
        <v>393</v>
      </c>
      <c r="I277" s="234">
        <v>406</v>
      </c>
      <c r="J277" s="204" t="s">
        <v>814</v>
      </c>
      <c r="K277" s="205">
        <f t="shared" si="86"/>
        <v>60.5</v>
      </c>
      <c r="L277" s="206">
        <f t="shared" si="87"/>
        <v>0.18195488721804512</v>
      </c>
      <c r="M277" s="201" t="s">
        <v>591</v>
      </c>
      <c r="N277" s="207">
        <v>44256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160</v>
      </c>
      <c r="B278" s="230">
        <v>44141</v>
      </c>
      <c r="C278" s="230"/>
      <c r="D278" s="231" t="s">
        <v>482</v>
      </c>
      <c r="E278" s="232" t="s">
        <v>623</v>
      </c>
      <c r="F278" s="202">
        <v>231</v>
      </c>
      <c r="G278" s="232"/>
      <c r="H278" s="232">
        <v>281</v>
      </c>
      <c r="I278" s="234">
        <v>281</v>
      </c>
      <c r="J278" s="204" t="s">
        <v>681</v>
      </c>
      <c r="K278" s="205">
        <f t="shared" si="86"/>
        <v>50</v>
      </c>
      <c r="L278" s="206">
        <f t="shared" si="87"/>
        <v>0.21645021645021645</v>
      </c>
      <c r="M278" s="201" t="s">
        <v>591</v>
      </c>
      <c r="N278" s="207">
        <v>44358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161</v>
      </c>
      <c r="B279" s="249">
        <v>44187</v>
      </c>
      <c r="C279" s="249"/>
      <c r="D279" s="250" t="s">
        <v>455</v>
      </c>
      <c r="E279" s="56" t="s">
        <v>623</v>
      </c>
      <c r="F279" s="251" t="s">
        <v>815</v>
      </c>
      <c r="G279" s="56"/>
      <c r="H279" s="56"/>
      <c r="I279" s="252">
        <v>239</v>
      </c>
      <c r="J279" s="247" t="s">
        <v>594</v>
      </c>
      <c r="K279" s="247"/>
      <c r="L279" s="253"/>
      <c r="M279" s="254"/>
      <c r="N279" s="255"/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56">
        <v>162</v>
      </c>
      <c r="B280" s="249">
        <v>44258</v>
      </c>
      <c r="C280" s="249"/>
      <c r="D280" s="250" t="s">
        <v>810</v>
      </c>
      <c r="E280" s="56" t="s">
        <v>623</v>
      </c>
      <c r="F280" s="251" t="s">
        <v>811</v>
      </c>
      <c r="G280" s="56"/>
      <c r="H280" s="56"/>
      <c r="I280" s="252">
        <v>590</v>
      </c>
      <c r="J280" s="247" t="s">
        <v>594</v>
      </c>
      <c r="K280" s="247"/>
      <c r="L280" s="253"/>
      <c r="M280" s="254"/>
      <c r="N280" s="255"/>
      <c r="O280" s="1"/>
      <c r="P280" s="1"/>
      <c r="R280" s="6" t="s">
        <v>784</v>
      </c>
    </row>
    <row r="281" spans="1:26" ht="12.75" customHeight="1">
      <c r="A281" s="229">
        <v>163</v>
      </c>
      <c r="B281" s="230">
        <v>44274</v>
      </c>
      <c r="C281" s="230"/>
      <c r="D281" s="231" t="s">
        <v>343</v>
      </c>
      <c r="E281" s="232" t="s">
        <v>623</v>
      </c>
      <c r="F281" s="202">
        <v>355</v>
      </c>
      <c r="G281" s="232"/>
      <c r="H281" s="232">
        <v>422.5</v>
      </c>
      <c r="I281" s="234">
        <v>420</v>
      </c>
      <c r="J281" s="204" t="s">
        <v>816</v>
      </c>
      <c r="K281" s="205">
        <f t="shared" ref="K281:K284" si="88">H281-F281</f>
        <v>67.5</v>
      </c>
      <c r="L281" s="206">
        <f t="shared" ref="L281:L284" si="89">K281/F281</f>
        <v>0.19014084507042253</v>
      </c>
      <c r="M281" s="201" t="s">
        <v>591</v>
      </c>
      <c r="N281" s="207">
        <v>44361</v>
      </c>
      <c r="O281" s="1"/>
      <c r="R281" s="257" t="s">
        <v>784</v>
      </c>
    </row>
    <row r="282" spans="1:26" ht="12.75" customHeight="1">
      <c r="A282" s="229">
        <v>164</v>
      </c>
      <c r="B282" s="230">
        <v>44295</v>
      </c>
      <c r="C282" s="230"/>
      <c r="D282" s="231" t="s">
        <v>817</v>
      </c>
      <c r="E282" s="232" t="s">
        <v>623</v>
      </c>
      <c r="F282" s="202">
        <v>555</v>
      </c>
      <c r="G282" s="232"/>
      <c r="H282" s="232">
        <v>663</v>
      </c>
      <c r="I282" s="234">
        <v>663</v>
      </c>
      <c r="J282" s="204" t="s">
        <v>818</v>
      </c>
      <c r="K282" s="205">
        <f t="shared" si="88"/>
        <v>108</v>
      </c>
      <c r="L282" s="206">
        <f t="shared" si="89"/>
        <v>0.19459459459459461</v>
      </c>
      <c r="M282" s="201" t="s">
        <v>591</v>
      </c>
      <c r="N282" s="207">
        <v>44321</v>
      </c>
      <c r="O282" s="1"/>
      <c r="P282" s="1"/>
      <c r="Q282" s="1"/>
      <c r="R282" s="257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165</v>
      </c>
      <c r="B283" s="230">
        <v>44308</v>
      </c>
      <c r="C283" s="230"/>
      <c r="D283" s="231" t="s">
        <v>376</v>
      </c>
      <c r="E283" s="232" t="s">
        <v>623</v>
      </c>
      <c r="F283" s="202">
        <v>126.5</v>
      </c>
      <c r="G283" s="232"/>
      <c r="H283" s="232">
        <v>155</v>
      </c>
      <c r="I283" s="234">
        <v>155</v>
      </c>
      <c r="J283" s="204" t="s">
        <v>681</v>
      </c>
      <c r="K283" s="205">
        <f t="shared" si="88"/>
        <v>28.5</v>
      </c>
      <c r="L283" s="206">
        <f t="shared" si="89"/>
        <v>0.22529644268774704</v>
      </c>
      <c r="M283" s="201" t="s">
        <v>591</v>
      </c>
      <c r="N283" s="207">
        <v>44362</v>
      </c>
      <c r="O283" s="1"/>
      <c r="R283" s="257" t="s">
        <v>784</v>
      </c>
    </row>
    <row r="284" spans="1:26" ht="12.75" customHeight="1">
      <c r="A284" s="349">
        <v>166</v>
      </c>
      <c r="B284" s="350">
        <v>44368</v>
      </c>
      <c r="C284" s="350"/>
      <c r="D284" s="351" t="s">
        <v>394</v>
      </c>
      <c r="E284" s="352" t="s">
        <v>623</v>
      </c>
      <c r="F284" s="353">
        <v>287.5</v>
      </c>
      <c r="G284" s="352"/>
      <c r="H284" s="352">
        <v>245</v>
      </c>
      <c r="I284" s="354">
        <v>344</v>
      </c>
      <c r="J284" s="214" t="s">
        <v>864</v>
      </c>
      <c r="K284" s="215">
        <f t="shared" si="88"/>
        <v>-42.5</v>
      </c>
      <c r="L284" s="216">
        <f t="shared" si="89"/>
        <v>-0.14782608695652175</v>
      </c>
      <c r="M284" s="212" t="s">
        <v>604</v>
      </c>
      <c r="N284" s="209">
        <v>44508</v>
      </c>
      <c r="O284" s="1"/>
      <c r="R284" s="257" t="s">
        <v>784</v>
      </c>
    </row>
    <row r="285" spans="1:26" ht="12.75" customHeight="1">
      <c r="A285" s="256">
        <v>167</v>
      </c>
      <c r="B285" s="249">
        <v>44368</v>
      </c>
      <c r="C285" s="249"/>
      <c r="D285" s="250" t="s">
        <v>482</v>
      </c>
      <c r="E285" s="56" t="s">
        <v>623</v>
      </c>
      <c r="F285" s="251" t="s">
        <v>819</v>
      </c>
      <c r="G285" s="56"/>
      <c r="H285" s="56"/>
      <c r="I285" s="252">
        <v>320</v>
      </c>
      <c r="J285" s="247" t="s">
        <v>594</v>
      </c>
      <c r="K285" s="256"/>
      <c r="L285" s="249"/>
      <c r="M285" s="249"/>
      <c r="N285" s="250"/>
      <c r="O285" s="44"/>
      <c r="R285" s="257" t="s">
        <v>784</v>
      </c>
    </row>
    <row r="286" spans="1:26" ht="12.75" customHeight="1">
      <c r="A286" s="256">
        <v>168</v>
      </c>
      <c r="B286" s="249">
        <v>44406</v>
      </c>
      <c r="C286" s="249"/>
      <c r="D286" s="250" t="s">
        <v>376</v>
      </c>
      <c r="E286" s="56" t="s">
        <v>623</v>
      </c>
      <c r="F286" s="251" t="s">
        <v>822</v>
      </c>
      <c r="G286" s="56"/>
      <c r="H286" s="56"/>
      <c r="I286" s="56">
        <v>200</v>
      </c>
      <c r="J286" s="247" t="s">
        <v>594</v>
      </c>
      <c r="K286" s="256"/>
      <c r="L286" s="249"/>
      <c r="M286" s="249"/>
      <c r="N286" s="250"/>
      <c r="O286" s="44"/>
      <c r="R286" s="257" t="s">
        <v>784</v>
      </c>
    </row>
    <row r="287" spans="1:26" ht="12.75" customHeight="1">
      <c r="A287" s="256">
        <v>169</v>
      </c>
      <c r="B287" s="249">
        <v>44462</v>
      </c>
      <c r="C287" s="249"/>
      <c r="D287" s="250" t="s">
        <v>827</v>
      </c>
      <c r="E287" s="56" t="s">
        <v>623</v>
      </c>
      <c r="F287" s="251" t="s">
        <v>828</v>
      </c>
      <c r="G287" s="56"/>
      <c r="H287" s="56"/>
      <c r="I287" s="56">
        <v>1500</v>
      </c>
      <c r="J287" s="247" t="s">
        <v>594</v>
      </c>
      <c r="K287" s="256"/>
      <c r="L287" s="249"/>
      <c r="M287" s="249"/>
      <c r="N287" s="250"/>
      <c r="O287" s="44"/>
      <c r="R287" s="257" t="s">
        <v>784</v>
      </c>
    </row>
    <row r="288" spans="1:26" ht="12.75" customHeight="1">
      <c r="A288" s="286">
        <v>170</v>
      </c>
      <c r="B288" s="287">
        <v>44480</v>
      </c>
      <c r="C288" s="287"/>
      <c r="D288" s="288" t="s">
        <v>831</v>
      </c>
      <c r="E288" s="289" t="s">
        <v>623</v>
      </c>
      <c r="F288" s="290" t="s">
        <v>836</v>
      </c>
      <c r="G288" s="289"/>
      <c r="H288" s="289"/>
      <c r="I288" s="289">
        <v>145</v>
      </c>
      <c r="J288" s="291" t="s">
        <v>594</v>
      </c>
      <c r="K288" s="286"/>
      <c r="L288" s="287"/>
      <c r="M288" s="287"/>
      <c r="N288" s="288"/>
      <c r="O288" s="44"/>
      <c r="R288" s="257" t="s">
        <v>784</v>
      </c>
    </row>
    <row r="289" spans="1:18" ht="12.75" customHeight="1">
      <c r="A289" s="292">
        <v>171</v>
      </c>
      <c r="B289" s="293">
        <v>44481</v>
      </c>
      <c r="C289" s="293"/>
      <c r="D289" s="294" t="s">
        <v>261</v>
      </c>
      <c r="E289" s="295" t="s">
        <v>623</v>
      </c>
      <c r="F289" s="296" t="s">
        <v>833</v>
      </c>
      <c r="G289" s="295"/>
      <c r="H289" s="295"/>
      <c r="I289" s="295">
        <v>380</v>
      </c>
      <c r="J289" s="297" t="s">
        <v>594</v>
      </c>
      <c r="K289" s="292"/>
      <c r="L289" s="293"/>
      <c r="M289" s="293"/>
      <c r="N289" s="294"/>
      <c r="O289" s="44"/>
      <c r="R289" s="257" t="s">
        <v>784</v>
      </c>
    </row>
    <row r="290" spans="1:18" ht="12.75" customHeight="1">
      <c r="A290" s="292">
        <v>172</v>
      </c>
      <c r="B290" s="293">
        <v>44481</v>
      </c>
      <c r="C290" s="293"/>
      <c r="D290" s="294" t="s">
        <v>402</v>
      </c>
      <c r="E290" s="295" t="s">
        <v>623</v>
      </c>
      <c r="F290" s="296" t="s">
        <v>834</v>
      </c>
      <c r="G290" s="295"/>
      <c r="H290" s="295"/>
      <c r="I290" s="295">
        <v>56</v>
      </c>
      <c r="J290" s="297" t="s">
        <v>594</v>
      </c>
      <c r="K290" s="292"/>
      <c r="L290" s="293"/>
      <c r="M290" s="293"/>
      <c r="N290" s="294"/>
      <c r="O290" s="44"/>
      <c r="R290" s="257"/>
    </row>
    <row r="291" spans="1:18" ht="12.75" customHeight="1">
      <c r="A291" s="298"/>
      <c r="B291" s="298"/>
      <c r="C291" s="298"/>
      <c r="D291" s="298"/>
      <c r="E291" s="298"/>
      <c r="F291" s="295"/>
      <c r="G291" s="295"/>
      <c r="H291" s="295"/>
      <c r="I291" s="295"/>
      <c r="J291" s="299"/>
      <c r="K291" s="295"/>
      <c r="L291" s="295"/>
      <c r="M291" s="295"/>
      <c r="N291" s="298"/>
      <c r="O291" s="44"/>
      <c r="R291" s="257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257"/>
    </row>
    <row r="293" spans="1:18" ht="12.75" customHeight="1">
      <c r="A293" s="256"/>
      <c r="B293" s="258" t="s">
        <v>820</v>
      </c>
      <c r="F293" s="59"/>
      <c r="G293" s="59"/>
      <c r="H293" s="59"/>
      <c r="I293" s="59"/>
      <c r="J293" s="44"/>
      <c r="K293" s="59"/>
      <c r="L293" s="59"/>
      <c r="M293" s="59"/>
      <c r="O293" s="44"/>
      <c r="R293" s="257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A303" s="259"/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A304" s="259"/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A305" s="56"/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</sheetData>
  <autoFilter ref="R1:R30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2021-12-17T02:37:21Z</dcterms:modified>
</cp:coreProperties>
</file>