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F&amp;O)'!$R$1:$R$340</definedName>
  </definedNames>
  <calcPr calcId="124519"/>
</workbook>
</file>

<file path=xl/calcChain.xml><?xml version="1.0" encoding="utf-8"?>
<calcChain xmlns="http://schemas.openxmlformats.org/spreadsheetml/2006/main">
  <c r="K119" i="6"/>
  <c r="M119" s="1"/>
  <c r="K123"/>
  <c r="M123" s="1"/>
  <c r="K125"/>
  <c r="M125" s="1"/>
  <c r="K122"/>
  <c r="M122" s="1"/>
  <c r="M126"/>
  <c r="K127"/>
  <c r="K126"/>
  <c r="L47"/>
  <c r="K47"/>
  <c r="M46"/>
  <c r="L46"/>
  <c r="K46"/>
  <c r="L45"/>
  <c r="K45"/>
  <c r="M45" s="1"/>
  <c r="K121"/>
  <c r="M121" s="1"/>
  <c r="K120"/>
  <c r="M120" s="1"/>
  <c r="K115"/>
  <c r="M115" s="1"/>
  <c r="L74"/>
  <c r="M74" s="1"/>
  <c r="K74"/>
  <c r="L73"/>
  <c r="M73" s="1"/>
  <c r="K73"/>
  <c r="L44"/>
  <c r="K44"/>
  <c r="M44" s="1"/>
  <c r="L33"/>
  <c r="K33"/>
  <c r="M33" s="1"/>
  <c r="K117"/>
  <c r="M117" s="1"/>
  <c r="M118"/>
  <c r="K118"/>
  <c r="K114"/>
  <c r="M114" s="1"/>
  <c r="M113"/>
  <c r="K113"/>
  <c r="K116"/>
  <c r="M116" s="1"/>
  <c r="L34"/>
  <c r="K34"/>
  <c r="M34" s="1"/>
  <c r="L37"/>
  <c r="K37"/>
  <c r="M37" s="1"/>
  <c r="L16"/>
  <c r="K16"/>
  <c r="M16" s="1"/>
  <c r="L17"/>
  <c r="K17"/>
  <c r="M17" s="1"/>
  <c r="K112"/>
  <c r="M112" s="1"/>
  <c r="L70"/>
  <c r="K70"/>
  <c r="M70" s="1"/>
  <c r="L41"/>
  <c r="K41"/>
  <c r="M41" s="1"/>
  <c r="L38"/>
  <c r="K38"/>
  <c r="M38" s="1"/>
  <c r="L40"/>
  <c r="K40"/>
  <c r="M40" s="1"/>
  <c r="L39"/>
  <c r="K39"/>
  <c r="M39" s="1"/>
  <c r="K100"/>
  <c r="M100" s="1"/>
  <c r="K98"/>
  <c r="M98" s="1"/>
  <c r="L71"/>
  <c r="K71"/>
  <c r="K110"/>
  <c r="M110" s="1"/>
  <c r="K108"/>
  <c r="M108" s="1"/>
  <c r="K106"/>
  <c r="M106" s="1"/>
  <c r="K111"/>
  <c r="M111" s="1"/>
  <c r="K109"/>
  <c r="M109" s="1"/>
  <c r="M107"/>
  <c r="K107"/>
  <c r="L66"/>
  <c r="K66"/>
  <c r="K105"/>
  <c r="M105" s="1"/>
  <c r="K104"/>
  <c r="M104" s="1"/>
  <c r="L69"/>
  <c r="K69"/>
  <c r="L67"/>
  <c r="K67"/>
  <c r="L29"/>
  <c r="K29"/>
  <c r="L64"/>
  <c r="K64"/>
  <c r="L68"/>
  <c r="K68"/>
  <c r="K97"/>
  <c r="M97" s="1"/>
  <c r="K103"/>
  <c r="M103" s="1"/>
  <c r="K102"/>
  <c r="M102" s="1"/>
  <c r="K294"/>
  <c r="L294" s="1"/>
  <c r="L36"/>
  <c r="K36"/>
  <c r="L35"/>
  <c r="K35"/>
  <c r="K101"/>
  <c r="M101" s="1"/>
  <c r="K99"/>
  <c r="M99" s="1"/>
  <c r="L65"/>
  <c r="K65"/>
  <c r="L10"/>
  <c r="K10"/>
  <c r="L15"/>
  <c r="K15"/>
  <c r="L63"/>
  <c r="K63"/>
  <c r="L31"/>
  <c r="K31"/>
  <c r="L32"/>
  <c r="K32"/>
  <c r="L13"/>
  <c r="K13"/>
  <c r="K96"/>
  <c r="M96" s="1"/>
  <c r="L62"/>
  <c r="K62"/>
  <c r="L61"/>
  <c r="K61"/>
  <c r="K95"/>
  <c r="M95" s="1"/>
  <c r="L60"/>
  <c r="K60"/>
  <c r="M47" l="1"/>
  <c r="M36"/>
  <c r="M35"/>
  <c r="M65"/>
  <c r="M29"/>
  <c r="M71"/>
  <c r="M66"/>
  <c r="M69"/>
  <c r="M67"/>
  <c r="M64"/>
  <c r="M68"/>
  <c r="M15"/>
  <c r="M10"/>
  <c r="M60"/>
  <c r="M61"/>
  <c r="M32"/>
  <c r="M13"/>
  <c r="M63"/>
  <c r="M31"/>
  <c r="M62"/>
  <c r="K94" l="1"/>
  <c r="M94" s="1"/>
  <c r="K87"/>
  <c r="M87" s="1"/>
  <c r="K88"/>
  <c r="M88" s="1"/>
  <c r="K93"/>
  <c r="M93" s="1"/>
  <c r="K92"/>
  <c r="M92" s="1"/>
  <c r="K91"/>
  <c r="M91" s="1"/>
  <c r="K89"/>
  <c r="M89" s="1"/>
  <c r="K90"/>
  <c r="M90" s="1"/>
  <c r="L30" l="1"/>
  <c r="K30"/>
  <c r="L11"/>
  <c r="K11"/>
  <c r="K304"/>
  <c r="L304" s="1"/>
  <c r="L12"/>
  <c r="K12"/>
  <c r="M30" l="1"/>
  <c r="M12"/>
  <c r="M11"/>
  <c r="K324" l="1"/>
  <c r="L324" s="1"/>
  <c r="K323"/>
  <c r="L323" s="1"/>
  <c r="K322"/>
  <c r="L322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0"/>
  <c r="L310" s="1"/>
  <c r="K309"/>
  <c r="L309" s="1"/>
  <c r="K308"/>
  <c r="L308" s="1"/>
  <c r="K307"/>
  <c r="L307" s="1"/>
  <c r="K306"/>
  <c r="L306" s="1"/>
  <c r="K305"/>
  <c r="L305" s="1"/>
  <c r="K303"/>
  <c r="L303" s="1"/>
  <c r="K302"/>
  <c r="L302" s="1"/>
  <c r="K301"/>
  <c r="L301" s="1"/>
  <c r="F300"/>
  <c r="K300" s="1"/>
  <c r="L300" s="1"/>
  <c r="K299"/>
  <c r="L299" s="1"/>
  <c r="K298"/>
  <c r="L298" s="1"/>
  <c r="K297"/>
  <c r="L297" s="1"/>
  <c r="K296"/>
  <c r="L296" s="1"/>
  <c r="K295"/>
  <c r="L295" s="1"/>
  <c r="F294"/>
  <c r="F293"/>
  <c r="K293" s="1"/>
  <c r="L293" s="1"/>
  <c r="K292"/>
  <c r="L292" s="1"/>
  <c r="F291"/>
  <c r="K291" s="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5"/>
  <c r="L275" s="1"/>
  <c r="K273"/>
  <c r="L273" s="1"/>
  <c r="K272"/>
  <c r="L272" s="1"/>
  <c r="F271"/>
  <c r="K271" s="1"/>
  <c r="L271" s="1"/>
  <c r="K270"/>
  <c r="L270" s="1"/>
  <c r="K267"/>
  <c r="L267" s="1"/>
  <c r="K266"/>
  <c r="L266" s="1"/>
  <c r="K265"/>
  <c r="L265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3"/>
  <c r="L243" s="1"/>
  <c r="K241"/>
  <c r="L241" s="1"/>
  <c r="K239"/>
  <c r="L239" s="1"/>
  <c r="K238"/>
  <c r="L238" s="1"/>
  <c r="K237"/>
  <c r="L237" s="1"/>
  <c r="K235"/>
  <c r="L235" s="1"/>
  <c r="K234"/>
  <c r="L234" s="1"/>
  <c r="K233"/>
  <c r="L233" s="1"/>
  <c r="K232"/>
  <c r="K231"/>
  <c r="L231" s="1"/>
  <c r="K230"/>
  <c r="L230" s="1"/>
  <c r="K228"/>
  <c r="L228" s="1"/>
  <c r="K227"/>
  <c r="L227" s="1"/>
  <c r="K226"/>
  <c r="L226" s="1"/>
  <c r="K225"/>
  <c r="L225" s="1"/>
  <c r="K224"/>
  <c r="L224" s="1"/>
  <c r="F223"/>
  <c r="K223" s="1"/>
  <c r="L223" s="1"/>
  <c r="H222"/>
  <c r="K222" s="1"/>
  <c r="L222" s="1"/>
  <c r="K219"/>
  <c r="L219" s="1"/>
  <c r="K218"/>
  <c r="L218" s="1"/>
  <c r="K217"/>
  <c r="L217" s="1"/>
  <c r="K216"/>
  <c r="L216" s="1"/>
  <c r="K215"/>
  <c r="L215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H188"/>
  <c r="K188" s="1"/>
  <c r="L188" s="1"/>
  <c r="F187"/>
  <c r="K187" s="1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M7"/>
  <c r="D7" i="5"/>
  <c r="K6" i="4"/>
  <c r="K6" i="3"/>
  <c r="L6" i="2"/>
</calcChain>
</file>

<file path=xl/sharedStrings.xml><?xml version="1.0" encoding="utf-8"?>
<sst xmlns="http://schemas.openxmlformats.org/spreadsheetml/2006/main" count="3110" uniqueCount="1180">
  <si>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</si>
  <si>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</si>
  <si>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</si>
  <si>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</si>
  <si>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</si>
  <si>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</si>
  <si>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</si>
  <si>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</si>
  <si>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</si>
  <si>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</si>
  <si>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</si>
  <si>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</si>
  <si>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</si>
  <si>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</si>
  <si>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</si>
  <si>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</si>
  <si>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</si>
  <si>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</si>
  <si>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</si>
  <si>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</si>
  <si>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</si>
  <si>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</si>
  <si>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</si>
  <si>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</si>
  <si>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</si>
  <si>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</si>
  <si>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</si>
  <si>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</si>
  <si>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</si>
  <si>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</si>
  <si>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</si>
  <si>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</si>
  <si>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</si>
  <si>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</si>
  <si>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</si>
  <si>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</si>
  <si>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</si>
  <si>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</si>
  <si>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</si>
  <si>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</si>
  <si>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</si>
  <si>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</si>
  <si>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</si>
  <si>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</si>
  <si>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</si>
  <si>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</si>
  <si>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</si>
  <si>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</si>
  <si>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</si>
  <si>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</si>
  <si>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</si>
  <si>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</si>
  <si>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</si>
  <si>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</si>
  <si>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</si>
  <si>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</si>
  <si>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</si>
  <si>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</si>
  <si>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</si>
  <si>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</si>
  <si>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</si>
  <si>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</si>
  <si>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</si>
  <si>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</si>
  <si>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</si>
  <si>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</si>
  <si>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</si>
  <si>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</si>
  <si>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</si>
  <si>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</si>
  <si>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</si>
  <si>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</si>
  <si>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</si>
  <si>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</si>
  <si>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</si>
  <si>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</si>
  <si>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</si>
  <si>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</si>
  <si>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</si>
  <si>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</si>
  <si>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</si>
  <si>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</si>
  <si>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</si>
  <si>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</si>
  <si>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</si>
  <si>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</si>
  <si>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</si>
  <si>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</si>
  <si>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</si>
  <si>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</si>
  <si>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</si>
  <si>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</si>
  <si>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</si>
  <si>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</si>
  <si>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</si>
  <si>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</si>
  <si>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</si>
  <si>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</si>
  <si>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</si>
  <si>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</si>
  <si>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</si>
  <si>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</si>
  <si>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</si>
  <si>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</si>
  <si>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</si>
  <si>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</si>
  <si>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</si>
  <si>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</si>
  <si>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</si>
  <si>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</si>
  <si>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</si>
  <si>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</si>
  <si>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</si>
  <si>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</si>
  <si>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</si>
  <si>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</si>
  <si>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</si>
  <si>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</si>
  <si>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</si>
  <si>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</si>
  <si>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</si>
  <si>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</si>
  <si>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</si>
  <si>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</si>
  <si>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</si>
  <si>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</si>
  <si>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</si>
  <si>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</si>
  <si>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</si>
  <si>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</si>
  <si>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</si>
  <si>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</si>
  <si>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</si>
  <si>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</si>
  <si>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</si>
  <si>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</si>
  <si>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</si>
  <si>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</si>
  <si>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</si>
  <si>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</si>
  <si>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</si>
  <si>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</si>
  <si>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</si>
  <si>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</si>
  <si>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</si>
  <si>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</si>
  <si>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</si>
  <si>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</si>
  <si>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</si>
  <si>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</si>
  <si>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</si>
  <si>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</si>
  <si>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</si>
  <si>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</si>
  <si>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</si>
  <si>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</si>
  <si>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</si>
  <si>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</si>
  <si>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</si>
  <si>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</si>
  <si>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</si>
  <si>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</si>
  <si>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</si>
  <si>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</si>
  <si>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</si>
  <si>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</si>
  <si>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</si>
  <si>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</si>
  <si>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</si>
  <si>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</si>
  <si>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</si>
  <si>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</si>
  <si>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</si>
  <si>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</si>
  <si>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</si>
  <si>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</si>
  <si>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</si>
  <si>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</si>
  <si>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</si>
  <si>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</si>
  <si>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</si>
  <si>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</si>
  <si>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</si>
  <si>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</si>
  <si>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</si>
  <si>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</si>
  <si>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</si>
  <si>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</si>
  <si>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</si>
  <si>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</si>
  <si>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</si>
  <si>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</si>
  <si>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</si>
  <si>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</si>
  <si>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</si>
  <si>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</si>
  <si>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</si>
  <si>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</si>
  <si>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</si>
  <si>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</si>
  <si>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</si>
  <si>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</si>
  <si>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</si>
  <si>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</si>
  <si>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</si>
  <si>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</si>
  <si>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</si>
  <si>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</si>
  <si>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</si>
  <si>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</si>
  <si>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</si>
  <si>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</si>
  <si>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</si>
  <si>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</si>
  <si>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</si>
  <si>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</si>
  <si>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</si>
  <si>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</si>
  <si>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</si>
  <si>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</si>
  <si>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</si>
  <si>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</si>
  <si>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</si>
  <si>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</si>
  <si>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</si>
  <si>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</si>
  <si>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</si>
  <si>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</si>
  <si>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</si>
  <si>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</si>
  <si>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</si>
  <si>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</si>
  <si>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</si>
  <si>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</si>
  <si>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</si>
  <si>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</si>
  <si>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</si>
  <si>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</si>
  <si>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</si>
  <si>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</si>
  <si>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</si>
  <si>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</si>
  <si>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</si>
  <si>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</si>
  <si>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</si>
  <si>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</si>
  <si>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</si>
  <si>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</si>
  <si>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</si>
  <si>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</si>
  <si>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</si>
  <si>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</si>
  <si>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</si>
  <si>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</si>
  <si>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</si>
  <si>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</si>
  <si>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</si>
  <si>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</si>
  <si>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</si>
  <si>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</si>
  <si>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</si>
  <si>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</si>
  <si>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</si>
  <si>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</si>
  <si>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</si>
  <si>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</si>
  <si>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</si>
  <si>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</si>
  <si>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</si>
  <si>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</si>
  <si>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</si>
  <si>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</si>
  <si>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</si>
  <si>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</si>
  <si>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</si>
  <si>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</si>
  <si>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</si>
  <si>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</si>
  <si>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</si>
  <si>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</si>
  <si>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</si>
  <si>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</si>
  <si>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</si>
  <si>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</si>
  <si>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</si>
  <si>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</si>
  <si>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</si>
  <si>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</si>
  <si>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</si>
  <si>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</si>
  <si>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</si>
  <si>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</si>
  <si>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</si>
  <si>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</si>
  <si>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</si>
  <si>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</si>
  <si>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</si>
  <si>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</si>
  <si>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</si>
  <si>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</si>
  <si>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</si>
  <si>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</si>
  <si>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</si>
  <si>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</si>
  <si>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</si>
  <si>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</si>
  <si>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</si>
  <si>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</si>
  <si>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</si>
  <si>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</si>
  <si>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</si>
  <si>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</si>
  <si>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</si>
  <si>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</si>
  <si>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</si>
  <si>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</si>
  <si>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</si>
  <si>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</si>
  <si>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</si>
  <si>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</si>
  <si>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</si>
  <si>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</si>
  <si>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</si>
  <si>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</si>
  <si>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</si>
  <si>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</si>
  <si>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</si>
  <si>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</si>
  <si>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</si>
  <si>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</si>
  <si>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</si>
  <si>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</si>
  <si>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</si>
  <si>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</si>
  <si>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</si>
  <si>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</si>
  <si>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</si>
  <si>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</si>
  <si>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</si>
  <si>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</si>
  <si>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</si>
  <si>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</si>
  <si>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</si>
  <si>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</si>
  <si>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</si>
  <si>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</si>
  <si>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</si>
  <si>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</si>
  <si>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</si>
  <si>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</si>
  <si>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</si>
  <si>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</si>
  <si>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</si>
  <si>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</si>
  <si>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</si>
  <si>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</si>
  <si>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</si>
  <si>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</si>
  <si>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</si>
  <si>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</si>
  <si>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</si>
  <si>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</si>
  <si>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</si>
  <si>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</si>
  <si>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</si>
  <si>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</si>
  <si>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</si>
  <si>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</si>
  <si>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</si>
  <si>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</si>
  <si>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</si>
  <si>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</si>
  <si>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</si>
  <si>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</si>
  <si>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</si>
  <si>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</si>
  <si>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</si>
  <si>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</si>
  <si>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</si>
  <si>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</si>
  <si>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</si>
  <si>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</si>
  <si>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</si>
  <si>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</si>
  <si>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</si>
  <si>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</si>
  <si>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</si>
  <si>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</si>
  <si>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</si>
  <si>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</si>
  <si>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</si>
  <si>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</si>
  <si>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</si>
  <si>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</si>
  <si>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</si>
  <si>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</si>
  <si>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</si>
  <si>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</si>
  <si>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</si>
  <si>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</si>
  <si>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</si>
  <si>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</si>
  <si>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</si>
  <si>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</si>
  <si>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</si>
  <si>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</si>
  <si>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</si>
  <si>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</si>
  <si>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</si>
  <si>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</si>
  <si>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</si>
  <si>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</si>
  <si>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</si>
  <si>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</si>
  <si>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</si>
  <si>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</si>
  <si>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</si>
  <si>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</si>
  <si>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</si>
  <si>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</si>
  <si>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</si>
  <si>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</si>
  <si>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</si>
  <si>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</si>
  <si>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</si>
  <si>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</si>
  <si>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</si>
  <si>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</si>
  <si>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</si>
  <si>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</si>
  <si>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</si>
  <si>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</si>
  <si>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</si>
  <si>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</si>
  <si>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</si>
  <si>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</si>
  <si>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</si>
  <si>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</si>
  <si>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</si>
  <si>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</si>
  <si>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</si>
  <si>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</si>
  <si>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</si>
  <si>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</si>
  <si>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</si>
  <si>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</si>
  <si>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</si>
  <si>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</si>
  <si>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</si>
  <si>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</si>
  <si>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</si>
  <si>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</si>
  <si>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</si>
  <si>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</si>
  <si>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</si>
  <si>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</si>
  <si>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</si>
  <si>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</si>
  <si>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</si>
  <si>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</si>
  <si>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</si>
  <si>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</si>
  <si>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</si>
  <si>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</si>
  <si>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</si>
  <si>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</si>
  <si>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</si>
  <si>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</si>
  <si>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</si>
  <si>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</si>
  <si>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</si>
  <si>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</si>
  <si>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</si>
  <si>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</si>
  <si>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</si>
  <si>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</si>
  <si>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</si>
  <si>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</si>
  <si>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</si>
  <si>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</si>
  <si>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</si>
  <si>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</si>
  <si>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</si>
  <si>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</si>
  <si>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</si>
  <si>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</si>
  <si>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</si>
  <si>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</si>
  <si>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</si>
  <si>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</si>
  <si>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</si>
  <si>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</si>
  <si>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</si>
  <si>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</si>
  <si>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</si>
  <si>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</si>
  <si>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</si>
  <si>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</si>
  <si>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</si>
  <si>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</si>
  <si>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</si>
  <si>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</si>
  <si>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</si>
  <si>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</si>
  <si>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</si>
  <si>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</si>
  <si>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</si>
  <si>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</si>
  <si>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</si>
  <si>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</si>
  <si>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</si>
  <si>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</si>
  <si>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</si>
  <si>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</si>
  <si>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</si>
  <si>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</si>
  <si>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</si>
  <si>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</si>
  <si>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</si>
  <si>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</si>
  <si>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</si>
  <si>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</si>
  <si>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</si>
  <si>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</si>
  <si>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</si>
  <si>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</si>
  <si>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</si>
  <si>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</si>
  <si>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</si>
  <si>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</si>
  <si>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</si>
  <si>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</si>
  <si>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</si>
  <si>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</si>
  <si>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</si>
  <si>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</si>
  <si>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</si>
  <si>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</si>
  <si>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</si>
  <si>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</si>
  <si>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</si>
  <si>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</si>
  <si>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</si>
  <si>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</si>
  <si>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</si>
  <si>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</si>
  <si>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</si>
  <si>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</si>
  <si>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</si>
  <si>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</si>
  <si>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</si>
  <si>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</si>
  <si>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</si>
  <si>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</si>
  <si>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</si>
  <si>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</si>
  <si>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</si>
  <si>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</si>
  <si>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</si>
  <si>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</si>
  <si>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</si>
  <si>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</si>
  <si>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</si>
  <si>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</si>
  <si>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</si>
  <si>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</si>
  <si>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</si>
  <si>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</si>
  <si>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</si>
  <si>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</si>
  <si>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</si>
  <si>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</si>
  <si>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</si>
  <si>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</si>
  <si>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</si>
  <si>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</si>
  <si>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</si>
  <si>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</si>
  <si>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</si>
  <si>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</si>
  <si>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</si>
  <si>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</si>
  <si>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</si>
  <si>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</si>
  <si>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</si>
  <si>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</si>
  <si>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</si>
  <si>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</si>
  <si>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</si>
  <si>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</si>
  <si>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</si>
  <si>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</si>
  <si>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</si>
  <si>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</si>
  <si>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</si>
  <si>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</si>
  <si>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</si>
  <si>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</si>
  <si>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</si>
  <si>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</si>
  <si>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</si>
  <si>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</si>
  <si>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</si>
  <si>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</si>
  <si>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</si>
  <si>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</si>
  <si>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</si>
  <si>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</si>
  <si>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</si>
  <si>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</si>
  <si>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</si>
  <si>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</si>
  <si>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</si>
  <si>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</si>
  <si>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</si>
  <si>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</si>
  <si>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</si>
  <si>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</si>
  <si>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</si>
  <si>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</si>
  <si>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</si>
  <si>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</si>
  <si>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</si>
  <si>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</si>
  <si>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</si>
  <si>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</si>
  <si>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</si>
  <si>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</si>
  <si>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</si>
  <si>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</si>
  <si>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</si>
  <si>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</si>
  <si>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</si>
  <si>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</si>
  <si>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</si>
  <si>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</si>
  <si>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</si>
  <si>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</si>
  <si>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</si>
  <si>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</si>
  <si>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</si>
  <si>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</si>
  <si>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</si>
  <si>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</si>
  <si>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</si>
  <si>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</si>
  <si>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</si>
  <si>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</si>
  <si>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</si>
  <si>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</si>
  <si>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</si>
  <si>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</si>
  <si>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</si>
  <si>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</si>
  <si>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</si>
  <si>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</si>
  <si>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</si>
  <si>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</si>
  <si>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</si>
  <si>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</si>
  <si>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</si>
  <si>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</si>
  <si>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</si>
  <si>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</si>
  <si>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</si>
  <si>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</si>
  <si>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</si>
  <si>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</si>
  <si>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</si>
  <si>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</si>
  <si>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</si>
  <si>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</si>
  <si>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</si>
  <si>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</si>
  <si>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</si>
  <si>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</si>
  <si>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</si>
  <si>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</si>
  <si>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</si>
  <si>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</si>
  <si>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</si>
  <si>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</si>
  <si>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</si>
  <si>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</si>
  <si>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</si>
  <si>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</si>
  <si>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</si>
  <si>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</si>
  <si>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</si>
  <si>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</si>
  <si>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</si>
  <si>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</si>
  <si>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</si>
  <si>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</si>
  <si>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</si>
  <si>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</si>
  <si>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</si>
  <si>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</si>
  <si>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</si>
  <si>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</si>
  <si>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</si>
  <si>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</si>
  <si>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</si>
  <si>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</si>
  <si>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</si>
  <si>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</si>
  <si>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</si>
  <si>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</si>
  <si>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</si>
  <si>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</si>
  <si>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</si>
  <si>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</si>
  <si>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</si>
  <si>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</si>
  <si>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</si>
  <si>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</si>
  <si>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</si>
  <si>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</si>
  <si>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</si>
  <si>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</si>
  <si>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</si>
  <si>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</si>
  <si>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</si>
  <si>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</si>
  <si>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</si>
  <si>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</si>
  <si>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</si>
  <si>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</si>
  <si>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</si>
  <si>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</si>
  <si>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</si>
  <si>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</si>
  <si>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</si>
  <si>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</si>
  <si>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</si>
  <si>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</si>
  <si>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</si>
  <si>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</si>
  <si>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</si>
  <si>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</si>
  <si>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</si>
  <si>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</si>
  <si>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</si>
  <si>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</si>
  <si>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</si>
  <si>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</si>
  <si>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</si>
  <si>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</si>
  <si>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</si>
  <si>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</si>
  <si>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</si>
  <si>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</si>
  <si>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</si>
  <si>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</si>
  <si>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</si>
  <si>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</si>
  <si>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</si>
  <si>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</si>
  <si>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</si>
  <si>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</si>
  <si>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</si>
  <si>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</si>
  <si>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</si>
  <si>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</si>
  <si>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</si>
  <si>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</si>
  <si>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</si>
  <si>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</si>
  <si>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</si>
  <si>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</si>
  <si>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</si>
  <si>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</si>
  <si>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</si>
  <si>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</si>
  <si>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</si>
  <si>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</si>
  <si>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</si>
  <si>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</si>
  <si>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</si>
  <si>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</si>
  <si>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</si>
  <si>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</si>
  <si>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</si>
  <si>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</si>
  <si>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</si>
  <si>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</si>
  <si>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</si>
  <si>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</si>
  <si>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</si>
  <si>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</si>
  <si>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</si>
  <si>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</si>
  <si>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</si>
  <si>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</si>
  <si>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</si>
  <si>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</si>
  <si>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</si>
  <si>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</si>
  <si>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</si>
  <si>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</si>
  <si>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</si>
  <si>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</si>
  <si>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</si>
  <si>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</si>
  <si>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</si>
  <si>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</si>
  <si>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</si>
  <si>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</si>
  <si>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</si>
  <si>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</si>
  <si>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</si>
  <si>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</si>
  <si>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</si>
  <si>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</si>
  <si>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</si>
  <si>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</si>
  <si>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</si>
  <si>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</si>
  <si>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</si>
  <si>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</si>
  <si>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</si>
  <si>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</si>
  <si>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</si>
  <si>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</si>
  <si>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</si>
  <si>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</si>
  <si>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</si>
  <si>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</si>
  <si>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</si>
  <si>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</si>
  <si>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</si>
  <si>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</si>
  <si>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</si>
  <si>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</si>
  <si>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</si>
  <si>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</si>
  <si>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</si>
  <si>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</si>
  <si>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</si>
  <si>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</si>
  <si>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</si>
  <si>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</si>
  <si>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</si>
  <si>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</si>
  <si>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</si>
  <si>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</si>
  <si>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</si>
  <si>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</si>
  <si>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</si>
  <si>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</si>
  <si>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</si>
  <si>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</si>
  <si>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</si>
  <si>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</si>
  <si>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</si>
  <si>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</si>
  <si>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310-318</t>
  </si>
  <si>
    <t>380-390</t>
  </si>
  <si>
    <t>1650-1680</t>
  </si>
  <si>
    <t>980-1000</t>
  </si>
  <si>
    <t>Profit of Rs.1/-</t>
  </si>
  <si>
    <t>XTX MARKETS LLP</t>
  </si>
  <si>
    <t>120-130</t>
  </si>
  <si>
    <t>2400-2420</t>
  </si>
  <si>
    <t>2700-2750</t>
  </si>
  <si>
    <t>BANKNIFTY 36000 PE 2-SEP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</si>
  <si>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</si>
  <si>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</si>
  <si>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</si>
  <si>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</si>
  <si>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</si>
  <si>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</si>
  <si>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</si>
  <si>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</si>
  <si>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</si>
  <si>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</si>
  <si>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</si>
  <si>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</si>
  <si>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</si>
  <si>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</si>
  <si>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</si>
  <si>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</si>
  <si>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</si>
  <si>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</si>
  <si>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</si>
  <si>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</si>
  <si>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</si>
  <si>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</si>
  <si>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</si>
  <si>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</si>
  <si>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</si>
  <si>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 xml:space="preserve">AARTIIND SEP FUT </t>
  </si>
  <si>
    <t>945-955</t>
  </si>
  <si>
    <t>NIFTY 17200 PE 2-SEP</t>
  </si>
  <si>
    <t>80-90</t>
  </si>
  <si>
    <t>Loss of Rs.33/-</t>
  </si>
  <si>
    <t>HDFC 2700 PE SEP</t>
  </si>
  <si>
    <t>50-60</t>
  </si>
  <si>
    <t>165-167</t>
  </si>
  <si>
    <t xml:space="preserve">CANBK </t>
  </si>
  <si>
    <t>MCDHOLDING</t>
  </si>
  <si>
    <t>McDowell Holdings Limited</t>
  </si>
  <si>
    <t>Profit of Rs.107.5/-</t>
  </si>
  <si>
    <t>Profit of Rs.4.65/-</t>
  </si>
  <si>
    <t>4080-4090</t>
  </si>
  <si>
    <t>4400-4500</t>
  </si>
  <si>
    <t>1840-1880</t>
  </si>
  <si>
    <t xml:space="preserve">HDFCLIFE </t>
  </si>
  <si>
    <t>760-770</t>
  </si>
  <si>
    <t>NIFTY 17500 CE 30-SEP</t>
  </si>
  <si>
    <t>Loss of Rs.185/-</t>
  </si>
  <si>
    <t>Profit of Rs.20.5/-</t>
  </si>
  <si>
    <t>LT SEP FUT</t>
  </si>
  <si>
    <t>1680-1670</t>
  </si>
  <si>
    <t>Profit of Rs.17/-</t>
  </si>
  <si>
    <t>NIFTY 17300 PE 9-SEP</t>
  </si>
  <si>
    <t>120-140</t>
  </si>
  <si>
    <t>M&amp;M 740 PE SEP</t>
  </si>
  <si>
    <t>25-30</t>
  </si>
  <si>
    <t>HDFCAMC SEP FUT</t>
  </si>
  <si>
    <t>3300-3330</t>
  </si>
  <si>
    <t>SIEMENS SEP FUT</t>
  </si>
  <si>
    <t>2320-2340</t>
  </si>
  <si>
    <t xml:space="preserve">TATACHEM SEP FUT </t>
  </si>
  <si>
    <t>INFY 1760 CE SEP</t>
  </si>
  <si>
    <t>Loss of Rs.7.50/-</t>
  </si>
  <si>
    <t>Profit of Rs.115/-</t>
  </si>
  <si>
    <t xml:space="preserve">KOTAKBANK </t>
  </si>
  <si>
    <t>1820-1850</t>
  </si>
  <si>
    <t>Profit of Rs.15/-</t>
  </si>
  <si>
    <t>Profit of Rs.0.53/-</t>
  </si>
  <si>
    <t>BANKNIFTY 36500 CE 16-SEP</t>
  </si>
  <si>
    <t>TCS SEP FUT</t>
  </si>
  <si>
    <t xml:space="preserve">RELIANCE 2400 PE SEP </t>
  </si>
  <si>
    <t>70-75</t>
  </si>
  <si>
    <t>Loss of Rs.14/-</t>
  </si>
  <si>
    <t>Loss of Rs.16.5/-</t>
  </si>
  <si>
    <t>Loss of Rs.13/-</t>
  </si>
  <si>
    <t>1650-1700</t>
  </si>
  <si>
    <t>2950-2980</t>
  </si>
  <si>
    <t>Loss of Rs.31.5/-</t>
  </si>
  <si>
    <t>Loss of Rs.46.5/-</t>
  </si>
  <si>
    <t>Profit of Rs.35.5/-</t>
  </si>
  <si>
    <t xml:space="preserve"> ITC SEP FUT</t>
  </si>
  <si>
    <t>218-220</t>
  </si>
  <si>
    <t>Profit of Rs.5/-</t>
  </si>
  <si>
    <t>COLPAL SEP FUT</t>
  </si>
  <si>
    <t>1760-1780</t>
  </si>
  <si>
    <t xml:space="preserve">KOTAKBANK 1840 CE SEP </t>
  </si>
  <si>
    <t>55-60</t>
  </si>
  <si>
    <t>Profit of Rs.45/-</t>
  </si>
  <si>
    <t>Profit of Rs.10.5/-</t>
  </si>
  <si>
    <t>NIFTY 17350 PE 9-SEP</t>
  </si>
  <si>
    <t>BANKNIFTY 36700 PE 9-SEP</t>
  </si>
  <si>
    <t>KOTAKBANK 1840 CE SEP</t>
  </si>
  <si>
    <t>Profit of Rs.12/-</t>
  </si>
  <si>
    <t>Profit of Rs.11/-</t>
  </si>
  <si>
    <t>Profit of Rs.20/-</t>
  </si>
  <si>
    <t>950-960</t>
  </si>
  <si>
    <t>Profit of Rs.27.50/-</t>
  </si>
  <si>
    <t>3500-3600</t>
  </si>
  <si>
    <t>Profit of Rs.26/-</t>
  </si>
  <si>
    <t>1450-1470</t>
  </si>
  <si>
    <t>Profit of Rs.19/-</t>
  </si>
  <si>
    <t>Profit of Rs.4.25/-</t>
  </si>
  <si>
    <t>Profit of Rs.2.75/-</t>
  </si>
  <si>
    <t>1734-1736</t>
  </si>
  <si>
    <t>1800-1820</t>
  </si>
  <si>
    <t>602-606</t>
  </si>
  <si>
    <t>630-640</t>
  </si>
  <si>
    <t>BALKRISIND 2400 PE SEP</t>
  </si>
  <si>
    <t>65-70</t>
  </si>
  <si>
    <t>ICICIGI 1700 CE SEP</t>
  </si>
  <si>
    <t>40-50</t>
  </si>
  <si>
    <t>NIFTY 17300 PE 16-SEP</t>
  </si>
  <si>
    <t>110-120</t>
  </si>
  <si>
    <t>Profit of Rs.3.15/-</t>
  </si>
  <si>
    <t>Profit of Rs.8/-</t>
  </si>
  <si>
    <t>KOCL</t>
  </si>
  <si>
    <t>WALCHANNAG</t>
  </si>
  <si>
    <t>Walchandnagar Ind. Ltd</t>
  </si>
  <si>
    <t>VISTRA ITCL INDIA LIMITED</t>
  </si>
  <si>
    <t>Profit of Rs.42.50/-</t>
  </si>
  <si>
    <t>Profit of Rs.6/-</t>
  </si>
  <si>
    <t>Part Profit of Rs.130/-</t>
  </si>
  <si>
    <t>1735-1740</t>
  </si>
  <si>
    <t>Profit of Rs.64/-</t>
  </si>
  <si>
    <t>Profit of Rs.16/-</t>
  </si>
  <si>
    <t>Loss of Rs.10.50/-</t>
  </si>
  <si>
    <t>LT 1700 CE SEP</t>
  </si>
  <si>
    <t>40-42</t>
  </si>
  <si>
    <t>BANKNIFTY 36600 PE 16-SEP</t>
  </si>
  <si>
    <t>300-350</t>
  </si>
  <si>
    <t>M&amp;MFIN 185 CE SEP</t>
  </si>
  <si>
    <t>ADVIKCA</t>
  </si>
  <si>
    <t>AMIORG</t>
  </si>
  <si>
    <t>Ami Organics Limited</t>
  </si>
  <si>
    <t>Profit of Rs.13.5/-</t>
  </si>
  <si>
    <t>83-84</t>
  </si>
  <si>
    <t>Profit of Rs.1.55/-</t>
  </si>
  <si>
    <t>1670-1660</t>
  </si>
  <si>
    <t>INDUSINDBK SEP FUT</t>
  </si>
  <si>
    <t>1055-1060</t>
  </si>
  <si>
    <t>HDFCBANK SEP FUT</t>
  </si>
  <si>
    <t>1545-1547</t>
  </si>
  <si>
    <t>1580-1590</t>
  </si>
  <si>
    <t>Profit of Rs.10/-</t>
  </si>
  <si>
    <t>Loss of Rs.39/-</t>
  </si>
  <si>
    <t>2185-2205</t>
  </si>
  <si>
    <t>2400-2500</t>
  </si>
  <si>
    <t>HDFCAMC 3300 CE SEP</t>
  </si>
  <si>
    <t>NIFTY 17600 CE 30-SEP</t>
  </si>
  <si>
    <t>HINDUNILVR 2780 CE SEP</t>
  </si>
  <si>
    <t>45-46</t>
  </si>
  <si>
    <t>Loss of Rs.87.50/-</t>
  </si>
  <si>
    <t>Profit of Rs.4/-</t>
  </si>
  <si>
    <t>TOPGAIN FINANCE PRIVATE LIMITED</t>
  </si>
  <si>
    <t>STEPPING STONE CONSTRUCTION PRIVATE LIMITED</t>
  </si>
  <si>
    <t>BIOGEN</t>
  </si>
  <si>
    <t>MAYANKBHAI HASMUKHRAY SHETH</t>
  </si>
  <si>
    <t>VAIBHAV STOCK AND DERIVATIVES BROKING PRIVATE LIMITED</t>
  </si>
  <si>
    <t>DSML</t>
  </si>
  <si>
    <t>Debock Sale Marketing Ltd</t>
  </si>
  <si>
    <t>JILESH NAVIN CHHEDA</t>
  </si>
  <si>
    <t>GRAVITON RESEARCH CAPITAL LLP</t>
  </si>
  <si>
    <t>Profit of Rs.100/-</t>
  </si>
  <si>
    <t>60-61</t>
  </si>
  <si>
    <t>Profit of Rs.1.15/-</t>
  </si>
  <si>
    <t>IDFCFIRST</t>
  </si>
  <si>
    <t>42-42.5</t>
  </si>
  <si>
    <t>240-241</t>
  </si>
  <si>
    <t>250-255</t>
  </si>
  <si>
    <t>Profit of Rs.1.10/-</t>
  </si>
  <si>
    <t>Profit of Rs.1.45/-</t>
  </si>
  <si>
    <t>HDFCBANK 1560 CE SEP</t>
  </si>
  <si>
    <t>24.5-25.5</t>
  </si>
  <si>
    <t>40-44</t>
  </si>
  <si>
    <t>NIFTY 17600 PE 16-SEP</t>
  </si>
  <si>
    <t>BANKNIFTY 37600 CE 23-SEP</t>
  </si>
  <si>
    <t>BANKNIFTY 37600 CE 16-SEP</t>
  </si>
  <si>
    <t>700-800</t>
  </si>
  <si>
    <t>Profit of Rs.80</t>
  </si>
  <si>
    <t>BANKNIFTY 37700 CE 23-SEP</t>
  </si>
  <si>
    <t>410-430</t>
  </si>
  <si>
    <t>Loss of Rs.70.50/-</t>
  </si>
  <si>
    <t>Loss of Rs.35/-</t>
  </si>
  <si>
    <t>Loss of Rs.1.15/-</t>
  </si>
  <si>
    <t>ADJIA</t>
  </si>
  <si>
    <t>SHRENI SHARES PRIVATE LIMITED</t>
  </si>
  <si>
    <t>SUBHAMKUMARGOYAL</t>
  </si>
  <si>
    <t>SANTOSH SHARMA</t>
  </si>
  <si>
    <t>MITHUN SECURITIES PRIVATE LIMITED</t>
  </si>
  <si>
    <t>ARL</t>
  </si>
  <si>
    <t>NNM SECURITIES PVT LTD</t>
  </si>
  <si>
    <t>SILKON TRADES LLP</t>
  </si>
  <si>
    <t>ASIANENE</t>
  </si>
  <si>
    <t>BALRAM CHAINRAI</t>
  </si>
  <si>
    <t>CPL</t>
  </si>
  <si>
    <t>CAPTAIN PLASTIC PRIVATE LIMITED</t>
  </si>
  <si>
    <t>DGL</t>
  </si>
  <si>
    <t>SACHIDANANDAARAVIND</t>
  </si>
  <si>
    <t>CDC GROUP PLC</t>
  </si>
  <si>
    <t>KIDUJA</t>
  </si>
  <si>
    <t>YATIN PRAKASH SHAH HUF</t>
  </si>
  <si>
    <t>HARIT EXPORTS LIMITED</t>
  </si>
  <si>
    <t>BASANT MARKETING PRIVATE LIMITED</t>
  </si>
  <si>
    <t>LKPFIN</t>
  </si>
  <si>
    <t>SARASWATI COMMERCIAL INDIA LTD</t>
  </si>
  <si>
    <t>LXCHEM</t>
  </si>
  <si>
    <t>GOLDMAN SACHS FUNDS - GOLDMAN SACHS INDIA EQUITY PORTFOLIO</t>
  </si>
  <si>
    <t>GOLDMAN SACHS ASSET MANAGEMENT LLC A/C GOLDMAN SACHS INDIA FUND LIMITED</t>
  </si>
  <si>
    <t>MAHACORP</t>
  </si>
  <si>
    <t>MOHANRAMESH</t>
  </si>
  <si>
    <t>MNIL</t>
  </si>
  <si>
    <t>KABIR SHRAN DAGAR</t>
  </si>
  <si>
    <t>RAJINDER PARSAD</t>
  </si>
  <si>
    <t>SEEMA</t>
  </si>
  <si>
    <t>NEWGEN</t>
  </si>
  <si>
    <t>NEWLIGHT</t>
  </si>
  <si>
    <t>GOLDLINE FINANCIAL SERVICES LIMITED</t>
  </si>
  <si>
    <t>OBIL</t>
  </si>
  <si>
    <t>AMALIN CLARA MARY</t>
  </si>
  <si>
    <t>VENKATA SESHALAKSHMI HANUMAPRASAD VEMULA</t>
  </si>
  <si>
    <t>PANAFIC</t>
  </si>
  <si>
    <t>VAIBHAV DAMODAR KHEDEKAR</t>
  </si>
  <si>
    <t>POBS</t>
  </si>
  <si>
    <t>RAJ KUMAR JAIN</t>
  </si>
  <si>
    <t>JLPN MARKETING SERVICES PRIVATE LIMITED</t>
  </si>
  <si>
    <t>PVVINFRA</t>
  </si>
  <si>
    <t>VAKKALA FAREED</t>
  </si>
  <si>
    <t>PWASML</t>
  </si>
  <si>
    <t>ALLIED COMMODITIES PRIVATE LIMITED</t>
  </si>
  <si>
    <t>RELCAPITAL</t>
  </si>
  <si>
    <t>RGRL</t>
  </si>
  <si>
    <t>SUSHIL C SHINDE</t>
  </si>
  <si>
    <t>MOHD AZIM ABDULLAH MAPKAR</t>
  </si>
  <si>
    <t>SCANSTL</t>
  </si>
  <si>
    <t>HARSH JAIN</t>
  </si>
  <si>
    <t>DHANTERASH SUPPLIERS PRIVATE LIMITED</t>
  </si>
  <si>
    <t>SHEETAL</t>
  </si>
  <si>
    <t>FAROOQUE A HAMID HAMDULE</t>
  </si>
  <si>
    <t>ANIL KUMAR KOTHARI</t>
  </si>
  <si>
    <t>JAYESH NATVARLAL RANA</t>
  </si>
  <si>
    <t>PINKALKUMAR HARISHKUMAR SHAH</t>
  </si>
  <si>
    <t>RUPARELIYA SUMITA VIPULBHAI .</t>
  </si>
  <si>
    <t>RAGHAV SARAOGI</t>
  </si>
  <si>
    <t>MAYANK VASANT KOTHARI</t>
  </si>
  <si>
    <t>PARESH DHIRAJLAL SHAH</t>
  </si>
  <si>
    <t>SHRIDINE</t>
  </si>
  <si>
    <t>SHARAD KANAYALAL SHAH</t>
  </si>
  <si>
    <t>SYNTHFO</t>
  </si>
  <si>
    <t>DIPAK KANAYALAL SHAH</t>
  </si>
  <si>
    <t>URMILA RAMESH DADHIA</t>
  </si>
  <si>
    <t>VEDAVAAG</t>
  </si>
  <si>
    <t>P PURUSHOTTAM</t>
  </si>
  <si>
    <t>YAMNINV</t>
  </si>
  <si>
    <t>VEENIT BUILDERS PRIVATE LIMITED</t>
  </si>
  <si>
    <t>ZEAL</t>
  </si>
  <si>
    <t>TCG FUNDS FUND 1</t>
  </si>
  <si>
    <t>AKASH</t>
  </si>
  <si>
    <t>Akash Infra-Projects Ltd</t>
  </si>
  <si>
    <t>ZUBER TRADING LLP</t>
  </si>
  <si>
    <t>NK SECURITIES RESEARCH PRIVATE LIMITED</t>
  </si>
  <si>
    <t>ANMOL</t>
  </si>
  <si>
    <t>Anmol India Limited</t>
  </si>
  <si>
    <t>BEWLTD</t>
  </si>
  <si>
    <t>BEW Engineering Limited</t>
  </si>
  <si>
    <t>MANOJ AGARWAL</t>
  </si>
  <si>
    <t>DHANBANK</t>
  </si>
  <si>
    <t>Dhanlaxmi Bank Limited</t>
  </si>
  <si>
    <t>VRIDHI</t>
  </si>
  <si>
    <t>SATISH RAMSEVAK PANDEY</t>
  </si>
  <si>
    <t>NANALAL BHANJI DUDHAIYA</t>
  </si>
  <si>
    <t>EASEMYTRIP</t>
  </si>
  <si>
    <t>Easy Trip Planners Ltd</t>
  </si>
  <si>
    <t>WHV-EAM INTERNATIONAL SMALL CAP EQUITY FUND</t>
  </si>
  <si>
    <t>Vodafone Idea Limited</t>
  </si>
  <si>
    <t>SHARE INDIA SECURITIES LIMITED</t>
  </si>
  <si>
    <t>ADROIT FINANCIAL SERVICES PVT LTD</t>
  </si>
  <si>
    <t>JAKHARIA</t>
  </si>
  <si>
    <t>JAKHARIA FABRIC LIMITED</t>
  </si>
  <si>
    <t>EMRALD COMMERCIAL LIMITED</t>
  </si>
  <si>
    <t>S K GROWTH FUND PVT.LTD.</t>
  </si>
  <si>
    <t>SWAPNIL PAWAN JAIN</t>
  </si>
  <si>
    <t>ADVIK TECNOCOMMERCIAL PRIVATE LIMITED</t>
  </si>
  <si>
    <t>S &amp; D SHARE &amp; STOCK PVT LTD</t>
  </si>
  <si>
    <t>PENTAGOLD</t>
  </si>
  <si>
    <t>Penta Gold Limited</t>
  </si>
  <si>
    <t>Reliance Capital Limited</t>
  </si>
  <si>
    <t>ALPHA LEON ENTERPRISES LLP</t>
  </si>
  <si>
    <t>ALGOQUANT FINANCIALS LLP</t>
  </si>
  <si>
    <t>ROML</t>
  </si>
  <si>
    <t>Raj Oil Mills Limited</t>
  </si>
  <si>
    <t>MOUNTAIN VENTURES</t>
  </si>
  <si>
    <t>SOUTHBANK</t>
  </si>
  <si>
    <t>South Indian Bank Ltd.</t>
  </si>
  <si>
    <t>TIRUMALCHM</t>
  </si>
  <si>
    <t>Thirumalai Chemicals Ltd</t>
  </si>
  <si>
    <t>VERTOZ</t>
  </si>
  <si>
    <t>Vertoz Advertising Ltd</t>
  </si>
  <si>
    <t>OLGA TRADING PRIVATE LIMITED</t>
  </si>
  <si>
    <t>GOENKA BUSINESS &amp; FINANCE LIMITED</t>
  </si>
  <si>
    <t>SHREE SHIVSHAKTI PROJECT CONSULTANT PRIVATE LIMITE</t>
  </si>
  <si>
    <t>VISHWARAJ</t>
  </si>
  <si>
    <t>Vishwaraj Sugar Ind Ltd</t>
  </si>
  <si>
    <t>Yes Bank Limited</t>
  </si>
  <si>
    <t>ANUSANDHAN INVESTMENTS LIMITED</t>
  </si>
  <si>
    <t>AWHCL</t>
  </si>
  <si>
    <t>Antony Waste Hdg Cell Ltd</t>
  </si>
  <si>
    <t>CAMBRIDGE (MAURITIUS) LIMITED</t>
  </si>
  <si>
    <t>MANISH KUMAR JAIN</t>
  </si>
  <si>
    <t>PUKHRAJ SIRAHMAL LODHA</t>
  </si>
  <si>
    <t>IIFL Finance Limited</t>
  </si>
  <si>
    <t>TIA ENTERPRISES PRIVATE LIMITED</t>
  </si>
  <si>
    <t>AKM LACE AND EMBROTEX LIMITED</t>
  </si>
  <si>
    <t>RKK PORTFOLIO PRIVATE LIMITED</t>
  </si>
  <si>
    <t>JITFINFRA</t>
  </si>
  <si>
    <t>JITF Infralogistics Ltd</t>
  </si>
  <si>
    <t>DHIREN KISHORE SHAH</t>
  </si>
  <si>
    <t>A S CONFIN PVT.LTD.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</si>
</sst>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43" fontId="36" fillId="14" borderId="15" xfId="0" applyNumberFormat="1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0" fontId="1" fillId="15" borderId="0" xfId="0" applyFont="1" applyFill="1" applyBorder="1"/>
    <xf numFmtId="0" fontId="0" fillId="17" borderId="0" xfId="0" applyFont="1" applyFill="1" applyAlignment="1"/>
    <xf numFmtId="165" fontId="35" fillId="15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0" fontId="0" fillId="18" borderId="0" xfId="0" applyFont="1" applyFill="1" applyAlignment="1"/>
    <xf numFmtId="43" fontId="36" fillId="19" borderId="15" xfId="0" applyNumberFormat="1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6" borderId="1" xfId="0" applyNumberFormat="1" applyFont="1" applyFill="1" applyBorder="1" applyAlignment="1">
      <alignment horizontal="center" vertical="center"/>
    </xf>
    <xf numFmtId="0" fontId="35" fillId="15" borderId="0" xfId="0" applyFont="1" applyFill="1" applyBorder="1"/>
    <xf numFmtId="0" fontId="35" fillId="15" borderId="0" xfId="0" applyFont="1" applyFill="1" applyBorder="1" applyAlignment="1">
      <alignment horizontal="center"/>
    </xf>
    <xf numFmtId="2" fontId="36" fillId="13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16" fontId="36" fillId="6" borderId="22" xfId="0" applyNumberFormat="1" applyFont="1" applyFill="1" applyBorder="1" applyAlignment="1">
      <alignment horizontal="center" vertical="center"/>
    </xf>
    <xf numFmtId="1" fontId="35" fillId="15" borderId="24" xfId="0" applyNumberFormat="1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6" fontId="35" fillId="15" borderId="24" xfId="0" applyNumberFormat="1" applyFont="1" applyFill="1" applyBorder="1" applyAlignment="1">
      <alignment horizontal="center" vertical="center"/>
    </xf>
    <xf numFmtId="0" fontId="35" fillId="15" borderId="24" xfId="0" applyFont="1" applyFill="1" applyBorder="1" applyAlignment="1">
      <alignment horizontal="left"/>
    </xf>
    <xf numFmtId="0" fontId="35" fillId="15" borderId="2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7" fillId="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7" borderId="0" xfId="0" applyFont="1" applyFill="1" applyAlignment="1"/>
    <xf numFmtId="165" fontId="35" fillId="15" borderId="25" xfId="0" applyNumberFormat="1" applyFont="1" applyFill="1" applyBorder="1" applyAlignment="1">
      <alignment horizontal="center" vertical="center"/>
    </xf>
    <xf numFmtId="1" fontId="35" fillId="11" borderId="24" xfId="0" applyNumberFormat="1" applyFont="1" applyFill="1" applyBorder="1" applyAlignment="1">
      <alignment horizontal="center" vertical="center"/>
    </xf>
    <xf numFmtId="166" fontId="35" fillId="11" borderId="24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0" fontId="35" fillId="15" borderId="3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center" vertical="center"/>
    </xf>
    <xf numFmtId="0" fontId="43" fillId="0" borderId="22" xfId="0" applyFont="1" applyBorder="1" applyAlignment="1"/>
    <xf numFmtId="0" fontId="35" fillId="2" borderId="23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5" xfId="0" applyNumberFormat="1" applyFont="1" applyFill="1" applyBorder="1" applyAlignment="1">
      <alignment horizontal="center" vertical="center"/>
    </xf>
    <xf numFmtId="0" fontId="43" fillId="21" borderId="22" xfId="0" applyFont="1" applyFill="1" applyBorder="1" applyAlignment="1"/>
    <xf numFmtId="0" fontId="43" fillId="22" borderId="22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15" borderId="22" xfId="0" applyFont="1" applyFill="1" applyBorder="1" applyAlignment="1">
      <alignment horizontal="center" vertical="center"/>
    </xf>
    <xf numFmtId="0" fontId="36" fillId="2" borderId="22" xfId="0" applyFont="1" applyFill="1" applyBorder="1"/>
    <xf numFmtId="166" fontId="35" fillId="15" borderId="26" xfId="0" applyNumberFormat="1" applyFont="1" applyFill="1" applyBorder="1" applyAlignment="1">
      <alignment horizontal="center" vertical="center"/>
    </xf>
    <xf numFmtId="166" fontId="35" fillId="2" borderId="26" xfId="0" applyNumberFormat="1" applyFont="1" applyFill="1" applyBorder="1" applyAlignment="1">
      <alignment horizontal="center" vertical="center"/>
    </xf>
    <xf numFmtId="0" fontId="35" fillId="15" borderId="27" xfId="0" applyFont="1" applyFill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5" fillId="2" borderId="4" xfId="0" applyFont="1" applyFill="1" applyBorder="1"/>
    <xf numFmtId="0" fontId="35" fillId="2" borderId="15" xfId="0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6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7" fontId="36" fillId="11" borderId="1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6" borderId="1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2" fontId="44" fillId="11" borderId="2" xfId="0" applyNumberFormat="1" applyFont="1" applyFill="1" applyBorder="1" applyAlignment="1">
      <alignment horizontal="center" vertical="center"/>
    </xf>
    <xf numFmtId="2" fontId="44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/>
    <xf numFmtId="0" fontId="35" fillId="11" borderId="25" xfId="0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5" fillId="11" borderId="25" xfId="0" applyFont="1" applyFill="1" applyBorder="1"/>
    <xf numFmtId="0" fontId="43" fillId="21" borderId="25" xfId="0" applyFont="1" applyFill="1" applyBorder="1" applyAlignment="1"/>
    <xf numFmtId="0" fontId="36" fillId="11" borderId="23" xfId="0" applyFont="1" applyFill="1" applyBorder="1" applyAlignment="1">
      <alignment horizontal="center" vertical="center"/>
    </xf>
    <xf numFmtId="165" fontId="35" fillId="12" borderId="25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43" fontId="36" fillId="13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36" fillId="6" borderId="25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12" borderId="15" xfId="0" applyFont="1" applyFill="1" applyBorder="1" applyAlignment="1">
      <alignment horizontal="center" vertical="center"/>
    </xf>
    <xf numFmtId="2" fontId="36" fillId="6" borderId="15" xfId="0" applyNumberFormat="1" applyFont="1" applyFill="1" applyBorder="1" applyAlignment="1">
      <alignment horizontal="center" vertical="center"/>
    </xf>
    <xf numFmtId="10" fontId="36" fillId="6" borderId="15" xfId="0" applyNumberFormat="1" applyFont="1" applyFill="1" applyBorder="1" applyAlignment="1">
      <alignment horizontal="center" vertical="center" wrapText="1"/>
    </xf>
    <xf numFmtId="16" fontId="36" fillId="6" borderId="15" xfId="0" applyNumberFormat="1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left"/>
    </xf>
    <xf numFmtId="0" fontId="35" fillId="2" borderId="15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center" vertical="center"/>
    </xf>
    <xf numFmtId="0" fontId="35" fillId="11" borderId="1" xfId="0" applyFont="1" applyFill="1" applyBorder="1"/>
    <xf numFmtId="0" fontId="35" fillId="11" borderId="15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43" fontId="36" fillId="6" borderId="15" xfId="0" applyNumberFormat="1" applyFont="1" applyFill="1" applyBorder="1" applyAlignment="1">
      <alignment horizontal="center" vertical="center"/>
    </xf>
    <xf numFmtId="167" fontId="36" fillId="11" borderId="22" xfId="0" applyNumberFormat="1" applyFont="1" applyFill="1" applyBorder="1" applyAlignment="1">
      <alignment horizontal="center" vertical="center"/>
    </xf>
    <xf numFmtId="43" fontId="36" fillId="6" borderId="22" xfId="0" applyNumberFormat="1" applyFont="1" applyFill="1" applyBorder="1" applyAlignment="1">
      <alignment horizontal="center" vertical="center"/>
    </xf>
    <xf numFmtId="16" fontId="36" fillId="11" borderId="22" xfId="0" applyNumberFormat="1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43" fillId="21" borderId="24" xfId="0" applyFont="1" applyFill="1" applyBorder="1" applyAlignment="1"/>
    <xf numFmtId="0" fontId="35" fillId="11" borderId="24" xfId="0" applyFont="1" applyFill="1" applyBorder="1" applyAlignment="1">
      <alignment horizontal="center" vertical="center"/>
    </xf>
    <xf numFmtId="1" fontId="35" fillId="23" borderId="24" xfId="0" applyNumberFormat="1" applyFont="1" applyFill="1" applyBorder="1" applyAlignment="1">
      <alignment horizontal="center" vertical="center"/>
    </xf>
    <xf numFmtId="165" fontId="35" fillId="23" borderId="24" xfId="0" applyNumberFormat="1" applyFont="1" applyFill="1" applyBorder="1" applyAlignment="1">
      <alignment horizontal="center" vertical="center"/>
    </xf>
    <xf numFmtId="166" fontId="35" fillId="23" borderId="24" xfId="0" applyNumberFormat="1" applyFont="1" applyFill="1" applyBorder="1" applyAlignment="1">
      <alignment horizontal="center" vertical="center"/>
    </xf>
    <xf numFmtId="0" fontId="43" fillId="24" borderId="24" xfId="0" applyFont="1" applyFill="1" applyBorder="1" applyAlignment="1"/>
    <xf numFmtId="0" fontId="35" fillId="23" borderId="24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2" fontId="36" fillId="25" borderId="1" xfId="0" applyNumberFormat="1" applyFont="1" applyFill="1" applyBorder="1" applyAlignment="1">
      <alignment horizontal="center" vertical="center"/>
    </xf>
    <xf numFmtId="10" fontId="36" fillId="25" borderId="1" xfId="0" applyNumberFormat="1" applyFont="1" applyFill="1" applyBorder="1" applyAlignment="1">
      <alignment horizontal="center" vertical="center" wrapText="1"/>
    </xf>
    <xf numFmtId="16" fontId="37" fillId="25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0" fontId="35" fillId="12" borderId="24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44" fillId="12" borderId="22" xfId="0" applyFont="1" applyFill="1" applyBorder="1" applyAlignment="1">
      <alignment horizontal="center" vertical="center"/>
    </xf>
    <xf numFmtId="165" fontId="44" fillId="12" borderId="22" xfId="0" applyNumberFormat="1" applyFont="1" applyFill="1" applyBorder="1" applyAlignment="1">
      <alignment horizontal="center" vertical="center"/>
    </xf>
    <xf numFmtId="0" fontId="44" fillId="12" borderId="23" xfId="0" applyFont="1" applyFill="1" applyBorder="1" applyAlignment="1">
      <alignment horizontal="center" vertical="center"/>
    </xf>
    <xf numFmtId="0" fontId="44" fillId="12" borderId="1" xfId="0" applyFont="1" applyFill="1" applyBorder="1"/>
    <xf numFmtId="0" fontId="44" fillId="1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0" fillId="17" borderId="0" xfId="0" applyFill="1" applyAlignment="1"/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left"/>
    </xf>
    <xf numFmtId="0" fontId="35" fillId="11" borderId="24" xfId="0" applyFont="1" applyFill="1" applyBorder="1" applyAlignment="1">
      <alignment horizontal="left"/>
    </xf>
    <xf numFmtId="0" fontId="1" fillId="26" borderId="1" xfId="0" applyFont="1" applyFill="1" applyBorder="1" applyAlignment="1">
      <alignment horizontal="center" vertical="center"/>
    </xf>
    <xf numFmtId="165" fontId="35" fillId="26" borderId="1" xfId="0" applyNumberFormat="1" applyFont="1" applyFill="1" applyBorder="1" applyAlignment="1">
      <alignment horizontal="center" vertical="center"/>
    </xf>
    <xf numFmtId="15" fontId="1" fillId="26" borderId="1" xfId="0" applyNumberFormat="1" applyFont="1" applyFill="1" applyBorder="1" applyAlignment="1">
      <alignment horizontal="center" vertical="center"/>
    </xf>
    <xf numFmtId="0" fontId="36" fillId="26" borderId="1" xfId="0" applyFont="1" applyFill="1" applyBorder="1"/>
    <xf numFmtId="43" fontId="35" fillId="26" borderId="1" xfId="0" applyNumberFormat="1" applyFont="1" applyFill="1" applyBorder="1" applyAlignment="1">
      <alignment horizontal="center" vertical="top"/>
    </xf>
    <xf numFmtId="0" fontId="35" fillId="26" borderId="1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top"/>
    </xf>
    <xf numFmtId="0" fontId="36" fillId="27" borderId="1" xfId="0" applyFont="1" applyFill="1" applyBorder="1" applyAlignment="1">
      <alignment horizontal="center" vertical="center"/>
    </xf>
    <xf numFmtId="2" fontId="36" fillId="27" borderId="1" xfId="0" applyNumberFormat="1" applyFont="1" applyFill="1" applyBorder="1" applyAlignment="1">
      <alignment horizontal="center" vertical="center"/>
    </xf>
    <xf numFmtId="10" fontId="36" fillId="27" borderId="1" xfId="0" applyNumberFormat="1" applyFont="1" applyFill="1" applyBorder="1" applyAlignment="1">
      <alignment horizontal="center" vertical="center" wrapText="1"/>
    </xf>
    <xf numFmtId="16" fontId="36" fillId="27" borderId="1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11" borderId="4" xfId="0" applyFont="1" applyFill="1" applyBorder="1"/>
    <xf numFmtId="0" fontId="36" fillId="11" borderId="1" xfId="0" applyFont="1" applyFill="1" applyBorder="1" applyAlignment="1">
      <alignment horizontal="center" vertical="center"/>
    </xf>
    <xf numFmtId="2" fontId="36" fillId="11" borderId="22" xfId="0" applyNumberFormat="1" applyFont="1" applyFill="1" applyBorder="1" applyAlignment="1">
      <alignment horizontal="center" vertical="center"/>
    </xf>
    <xf numFmtId="2" fontId="36" fillId="11" borderId="20" xfId="0" applyNumberFormat="1" applyFont="1" applyFill="1" applyBorder="1" applyAlignment="1">
      <alignment horizontal="center" vertical="center"/>
    </xf>
    <xf numFmtId="2" fontId="36" fillId="11" borderId="25" xfId="0" applyNumberFormat="1" applyFont="1" applyFill="1" applyBorder="1" applyAlignment="1">
      <alignment horizontal="center" vertical="center"/>
    </xf>
    <xf numFmtId="166" fontId="35" fillId="12" borderId="28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43" fontId="36" fillId="11" borderId="2" xfId="0" applyNumberFormat="1" applyFont="1" applyFill="1" applyBorder="1" applyAlignment="1">
      <alignment horizontal="center" vertical="center"/>
    </xf>
    <xf numFmtId="43" fontId="36" fillId="11" borderId="15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0" fontId="36" fillId="11" borderId="6" xfId="0" applyFont="1" applyFill="1" applyBorder="1" applyAlignment="1">
      <alignment horizontal="center" vertical="center"/>
    </xf>
    <xf numFmtId="0" fontId="36" fillId="11" borderId="23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3" sqref="B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44456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F21" sqref="F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44456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9" t="s">
        <v>16</v>
      </c>
      <c r="B9" s="471" t="s">
        <v>17</v>
      </c>
      <c r="C9" s="471" t="s">
        <v>18</v>
      </c>
      <c r="D9" s="471" t="s">
        <v>19</v>
      </c>
      <c r="E9" s="26" t="s">
        <v>20</v>
      </c>
      <c r="F9" s="26" t="s">
        <v>21</v>
      </c>
      <c r="G9" s="466" t="s">
        <v>22</v>
      </c>
      <c r="H9" s="467"/>
      <c r="I9" s="468"/>
      <c r="J9" s="466" t="s">
        <v>23</v>
      </c>
      <c r="K9" s="467"/>
      <c r="L9" s="468"/>
      <c r="M9" s="26"/>
      <c r="N9" s="27"/>
      <c r="O9" s="27"/>
      <c r="P9" s="27"/>
    </row>
    <row r="10" spans="1:16" ht="59.25" customHeight="1">
      <c r="A10" s="470"/>
      <c r="B10" s="472"/>
      <c r="C10" s="472"/>
      <c r="D10" s="472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37780.199999999997</v>
      </c>
      <c r="F11" s="35">
        <v>37539.983333333337</v>
      </c>
      <c r="G11" s="36">
        <v>37224.316666666673</v>
      </c>
      <c r="H11" s="36">
        <v>36668.433333333334</v>
      </c>
      <c r="I11" s="36">
        <v>36352.76666666667</v>
      </c>
      <c r="J11" s="36">
        <v>38095.866666666676</v>
      </c>
      <c r="K11" s="36">
        <v>38411.533333333333</v>
      </c>
      <c r="L11" s="36">
        <v>38967.416666666679</v>
      </c>
      <c r="M11" s="37">
        <v>37855.65</v>
      </c>
      <c r="N11" s="37">
        <v>36984.1</v>
      </c>
      <c r="O11" s="38">
        <v>2029475</v>
      </c>
      <c r="P11" s="39">
        <v>5.8893352812271732E-2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17611.25</v>
      </c>
      <c r="F12" s="40">
        <v>17582.416666666668</v>
      </c>
      <c r="G12" s="41">
        <v>17529.833333333336</v>
      </c>
      <c r="H12" s="41">
        <v>17448.416666666668</v>
      </c>
      <c r="I12" s="41">
        <v>17395.833333333336</v>
      </c>
      <c r="J12" s="41">
        <v>17663.833333333336</v>
      </c>
      <c r="K12" s="41">
        <v>17716.416666666672</v>
      </c>
      <c r="L12" s="41">
        <v>17797.833333333336</v>
      </c>
      <c r="M12" s="31">
        <v>17635</v>
      </c>
      <c r="N12" s="31">
        <v>17501</v>
      </c>
      <c r="O12" s="42">
        <v>16748300</v>
      </c>
      <c r="P12" s="43">
        <v>1.1138748354846109E-2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18380.7</v>
      </c>
      <c r="F13" s="40">
        <v>18315.899999999998</v>
      </c>
      <c r="G13" s="41">
        <v>18221.799999999996</v>
      </c>
      <c r="H13" s="41">
        <v>18062.899999999998</v>
      </c>
      <c r="I13" s="41">
        <v>17968.799999999996</v>
      </c>
      <c r="J13" s="41">
        <v>18474.799999999996</v>
      </c>
      <c r="K13" s="41">
        <v>18568.899999999994</v>
      </c>
      <c r="L13" s="41">
        <v>18727.799999999996</v>
      </c>
      <c r="M13" s="31">
        <v>18410</v>
      </c>
      <c r="N13" s="31">
        <v>18157</v>
      </c>
      <c r="O13" s="42">
        <v>3840</v>
      </c>
      <c r="P13" s="43">
        <v>-4.9504950495049507E-2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954.95</v>
      </c>
      <c r="F14" s="40">
        <v>951.33333333333337</v>
      </c>
      <c r="G14" s="41">
        <v>939.66666666666674</v>
      </c>
      <c r="H14" s="41">
        <v>924.38333333333333</v>
      </c>
      <c r="I14" s="41">
        <v>912.7166666666667</v>
      </c>
      <c r="J14" s="41">
        <v>966.61666666666679</v>
      </c>
      <c r="K14" s="41">
        <v>978.28333333333353</v>
      </c>
      <c r="L14" s="41">
        <v>993.56666666666683</v>
      </c>
      <c r="M14" s="31">
        <v>963</v>
      </c>
      <c r="N14" s="31">
        <v>936.05</v>
      </c>
      <c r="O14" s="42">
        <v>4039200</v>
      </c>
      <c r="P14" s="43">
        <v>-1.2058212058212059E-2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218.2</v>
      </c>
      <c r="F15" s="40">
        <v>219.83333333333334</v>
      </c>
      <c r="G15" s="41">
        <v>216.16666666666669</v>
      </c>
      <c r="H15" s="41">
        <v>214.13333333333335</v>
      </c>
      <c r="I15" s="41">
        <v>210.4666666666667</v>
      </c>
      <c r="J15" s="41">
        <v>221.86666666666667</v>
      </c>
      <c r="K15" s="41">
        <v>225.53333333333336</v>
      </c>
      <c r="L15" s="41">
        <v>227.56666666666666</v>
      </c>
      <c r="M15" s="31">
        <v>223.5</v>
      </c>
      <c r="N15" s="31">
        <v>217.8</v>
      </c>
      <c r="O15" s="42">
        <v>11271000</v>
      </c>
      <c r="P15" s="43">
        <v>-1.8420446695832373E-3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2427.9499999999998</v>
      </c>
      <c r="F16" s="40">
        <v>2441.8666666666663</v>
      </c>
      <c r="G16" s="41">
        <v>2403.2833333333328</v>
      </c>
      <c r="H16" s="41">
        <v>2378.6166666666663</v>
      </c>
      <c r="I16" s="41">
        <v>2340.0333333333328</v>
      </c>
      <c r="J16" s="41">
        <v>2466.5333333333328</v>
      </c>
      <c r="K16" s="41">
        <v>2505.1166666666659</v>
      </c>
      <c r="L16" s="41">
        <v>2529.7833333333328</v>
      </c>
      <c r="M16" s="31">
        <v>2480.4499999999998</v>
      </c>
      <c r="N16" s="31">
        <v>2417.1999999999998</v>
      </c>
      <c r="O16" s="42">
        <v>2761500</v>
      </c>
      <c r="P16" s="43">
        <v>-1.6268980477223427E-3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1510.75</v>
      </c>
      <c r="F17" s="40">
        <v>1517.7</v>
      </c>
      <c r="G17" s="41">
        <v>1499.4</v>
      </c>
      <c r="H17" s="41">
        <v>1488.05</v>
      </c>
      <c r="I17" s="41">
        <v>1469.75</v>
      </c>
      <c r="J17" s="41">
        <v>1529.0500000000002</v>
      </c>
      <c r="K17" s="41">
        <v>1547.35</v>
      </c>
      <c r="L17" s="41">
        <v>1558.7000000000003</v>
      </c>
      <c r="M17" s="31">
        <v>1536</v>
      </c>
      <c r="N17" s="31">
        <v>1506.35</v>
      </c>
      <c r="O17" s="42">
        <v>24625000</v>
      </c>
      <c r="P17" s="43">
        <v>0.13899167437557816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770.95</v>
      </c>
      <c r="F18" s="40">
        <v>768.94999999999993</v>
      </c>
      <c r="G18" s="41">
        <v>762.99999999999989</v>
      </c>
      <c r="H18" s="41">
        <v>755.05</v>
      </c>
      <c r="I18" s="41">
        <v>749.09999999999991</v>
      </c>
      <c r="J18" s="41">
        <v>776.89999999999986</v>
      </c>
      <c r="K18" s="41">
        <v>782.84999999999991</v>
      </c>
      <c r="L18" s="41">
        <v>790.79999999999984</v>
      </c>
      <c r="M18" s="31">
        <v>774.9</v>
      </c>
      <c r="N18" s="31">
        <v>761</v>
      </c>
      <c r="O18" s="42">
        <v>89575000</v>
      </c>
      <c r="P18" s="43">
        <v>5.5426927664351368E-3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3872.9</v>
      </c>
      <c r="F19" s="40">
        <v>3863.75</v>
      </c>
      <c r="G19" s="41">
        <v>3832.65</v>
      </c>
      <c r="H19" s="41">
        <v>3792.4</v>
      </c>
      <c r="I19" s="41">
        <v>3761.3</v>
      </c>
      <c r="J19" s="41">
        <v>3904</v>
      </c>
      <c r="K19" s="41">
        <v>3935.1000000000004</v>
      </c>
      <c r="L19" s="41">
        <v>3975.35</v>
      </c>
      <c r="M19" s="31">
        <v>3894.85</v>
      </c>
      <c r="N19" s="31">
        <v>3823.5</v>
      </c>
      <c r="O19" s="42">
        <v>404200</v>
      </c>
      <c r="P19" s="43">
        <v>2.4328433857070453E-2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739.5</v>
      </c>
      <c r="F20" s="40">
        <v>740.19999999999993</v>
      </c>
      <c r="G20" s="41">
        <v>732.59999999999991</v>
      </c>
      <c r="H20" s="41">
        <v>725.69999999999993</v>
      </c>
      <c r="I20" s="41">
        <v>718.09999999999991</v>
      </c>
      <c r="J20" s="41">
        <v>747.09999999999991</v>
      </c>
      <c r="K20" s="41">
        <v>754.7</v>
      </c>
      <c r="L20" s="41">
        <v>761.59999999999991</v>
      </c>
      <c r="M20" s="31">
        <v>747.8</v>
      </c>
      <c r="N20" s="31">
        <v>733.3</v>
      </c>
      <c r="O20" s="42">
        <v>7801000</v>
      </c>
      <c r="P20" s="43">
        <v>-4.5935944876866145E-3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431.1</v>
      </c>
      <c r="F21" s="40">
        <v>433.58333333333331</v>
      </c>
      <c r="G21" s="41">
        <v>426.86666666666662</v>
      </c>
      <c r="H21" s="41">
        <v>422.63333333333333</v>
      </c>
      <c r="I21" s="41">
        <v>415.91666666666663</v>
      </c>
      <c r="J21" s="41">
        <v>437.81666666666661</v>
      </c>
      <c r="K21" s="41">
        <v>444.5333333333333</v>
      </c>
      <c r="L21" s="41">
        <v>448.76666666666659</v>
      </c>
      <c r="M21" s="31">
        <v>440.3</v>
      </c>
      <c r="N21" s="31">
        <v>429.35</v>
      </c>
      <c r="O21" s="42">
        <v>15123000</v>
      </c>
      <c r="P21" s="43">
        <v>3.3203525312564049E-2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783.75</v>
      </c>
      <c r="F22" s="40">
        <v>787.13333333333321</v>
      </c>
      <c r="G22" s="41">
        <v>777.1666666666664</v>
      </c>
      <c r="H22" s="41">
        <v>770.58333333333314</v>
      </c>
      <c r="I22" s="41">
        <v>760.61666666666633</v>
      </c>
      <c r="J22" s="41">
        <v>793.71666666666647</v>
      </c>
      <c r="K22" s="41">
        <v>803.68333333333317</v>
      </c>
      <c r="L22" s="41">
        <v>810.26666666666654</v>
      </c>
      <c r="M22" s="31">
        <v>797.1</v>
      </c>
      <c r="N22" s="31">
        <v>780.55</v>
      </c>
      <c r="O22" s="42">
        <v>1937650</v>
      </c>
      <c r="P22" s="43">
        <v>1.3521288837744535E-2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4879.8</v>
      </c>
      <c r="F23" s="40">
        <v>4855.4000000000005</v>
      </c>
      <c r="G23" s="41">
        <v>4821.4000000000015</v>
      </c>
      <c r="H23" s="41">
        <v>4763.0000000000009</v>
      </c>
      <c r="I23" s="41">
        <v>4729.0000000000018</v>
      </c>
      <c r="J23" s="41">
        <v>4913.8000000000011</v>
      </c>
      <c r="K23" s="41">
        <v>4947.7999999999993</v>
      </c>
      <c r="L23" s="41">
        <v>5006.2000000000007</v>
      </c>
      <c r="M23" s="31">
        <v>4889.3999999999996</v>
      </c>
      <c r="N23" s="31">
        <v>4797</v>
      </c>
      <c r="O23" s="42">
        <v>2697000</v>
      </c>
      <c r="P23" s="43">
        <v>-3.0814841433833437E-2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222.45</v>
      </c>
      <c r="F24" s="40">
        <v>223.38333333333335</v>
      </c>
      <c r="G24" s="41">
        <v>220.8666666666667</v>
      </c>
      <c r="H24" s="41">
        <v>219.28333333333336</v>
      </c>
      <c r="I24" s="41">
        <v>216.76666666666671</v>
      </c>
      <c r="J24" s="41">
        <v>224.9666666666667</v>
      </c>
      <c r="K24" s="41">
        <v>227.48333333333335</v>
      </c>
      <c r="L24" s="41">
        <v>229.06666666666669</v>
      </c>
      <c r="M24" s="31">
        <v>225.9</v>
      </c>
      <c r="N24" s="31">
        <v>221.8</v>
      </c>
      <c r="O24" s="42">
        <v>13962500</v>
      </c>
      <c r="P24" s="43">
        <v>4.7056617922759655E-2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127.25</v>
      </c>
      <c r="F25" s="40">
        <v>127.83333333333333</v>
      </c>
      <c r="G25" s="41">
        <v>125.86666666666665</v>
      </c>
      <c r="H25" s="41">
        <v>124.48333333333332</v>
      </c>
      <c r="I25" s="41">
        <v>122.51666666666664</v>
      </c>
      <c r="J25" s="41">
        <v>129.21666666666664</v>
      </c>
      <c r="K25" s="41">
        <v>131.18333333333334</v>
      </c>
      <c r="L25" s="41">
        <v>132.56666666666666</v>
      </c>
      <c r="M25" s="31">
        <v>129.80000000000001</v>
      </c>
      <c r="N25" s="31">
        <v>126.45</v>
      </c>
      <c r="O25" s="42">
        <v>47236500</v>
      </c>
      <c r="P25" s="43">
        <v>-4.154492330168006E-2</v>
      </c>
    </row>
    <row r="26" spans="1:16" ht="12.75" customHeight="1">
      <c r="A26" s="31">
        <v>16</v>
      </c>
      <c r="B26" s="279" t="s">
        <v>57</v>
      </c>
      <c r="C26" s="33" t="s">
        <v>58</v>
      </c>
      <c r="D26" s="34">
        <v>44469</v>
      </c>
      <c r="E26" s="40">
        <v>3344.4</v>
      </c>
      <c r="F26" s="40">
        <v>3350.9666666666667</v>
      </c>
      <c r="G26" s="41">
        <v>3332.4333333333334</v>
      </c>
      <c r="H26" s="41">
        <v>3320.4666666666667</v>
      </c>
      <c r="I26" s="41">
        <v>3301.9333333333334</v>
      </c>
      <c r="J26" s="41">
        <v>3362.9333333333334</v>
      </c>
      <c r="K26" s="41">
        <v>3381.4666666666672</v>
      </c>
      <c r="L26" s="41">
        <v>3393.4333333333334</v>
      </c>
      <c r="M26" s="31">
        <v>3369.5</v>
      </c>
      <c r="N26" s="31">
        <v>3339</v>
      </c>
      <c r="O26" s="42">
        <v>4866900</v>
      </c>
      <c r="P26" s="43">
        <v>9.2546890424481741E-4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2130.6</v>
      </c>
      <c r="F27" s="40">
        <v>2135.3333333333335</v>
      </c>
      <c r="G27" s="41">
        <v>2110.666666666667</v>
      </c>
      <c r="H27" s="41">
        <v>2090.7333333333336</v>
      </c>
      <c r="I27" s="41">
        <v>2066.0666666666671</v>
      </c>
      <c r="J27" s="41">
        <v>2155.2666666666669</v>
      </c>
      <c r="K27" s="41">
        <v>2179.9333333333338</v>
      </c>
      <c r="L27" s="41">
        <v>2199.8666666666668</v>
      </c>
      <c r="M27" s="31">
        <v>2160</v>
      </c>
      <c r="N27" s="31">
        <v>2115.4</v>
      </c>
      <c r="O27" s="42">
        <v>480700</v>
      </c>
      <c r="P27" s="43">
        <v>-2.2831050228310501E-3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1157.4000000000001</v>
      </c>
      <c r="F28" s="40">
        <v>1151.3999999999999</v>
      </c>
      <c r="G28" s="41">
        <v>1138.1999999999998</v>
      </c>
      <c r="H28" s="41">
        <v>1119</v>
      </c>
      <c r="I28" s="41">
        <v>1105.8</v>
      </c>
      <c r="J28" s="41">
        <v>1170.5999999999997</v>
      </c>
      <c r="K28" s="41">
        <v>1183.8</v>
      </c>
      <c r="L28" s="41">
        <v>1202.9999999999995</v>
      </c>
      <c r="M28" s="31">
        <v>1164.5999999999999</v>
      </c>
      <c r="N28" s="31">
        <v>1132.2</v>
      </c>
      <c r="O28" s="42">
        <v>4783500</v>
      </c>
      <c r="P28" s="43">
        <v>3.215017801273061E-2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754.75</v>
      </c>
      <c r="F29" s="40">
        <v>756.75</v>
      </c>
      <c r="G29" s="41">
        <v>750.5</v>
      </c>
      <c r="H29" s="41">
        <v>746.25</v>
      </c>
      <c r="I29" s="41">
        <v>740</v>
      </c>
      <c r="J29" s="41">
        <v>761</v>
      </c>
      <c r="K29" s="41">
        <v>767.25</v>
      </c>
      <c r="L29" s="41">
        <v>771.5</v>
      </c>
      <c r="M29" s="31">
        <v>763</v>
      </c>
      <c r="N29" s="31">
        <v>752.5</v>
      </c>
      <c r="O29" s="42">
        <v>14863550</v>
      </c>
      <c r="P29" s="43">
        <v>-5.047208806509159E-3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805.35</v>
      </c>
      <c r="F30" s="40">
        <v>801.78333333333342</v>
      </c>
      <c r="G30" s="41">
        <v>794.76666666666688</v>
      </c>
      <c r="H30" s="41">
        <v>784.18333333333351</v>
      </c>
      <c r="I30" s="41">
        <v>777.16666666666697</v>
      </c>
      <c r="J30" s="41">
        <v>812.36666666666679</v>
      </c>
      <c r="K30" s="41">
        <v>819.38333333333344</v>
      </c>
      <c r="L30" s="41">
        <v>829.9666666666667</v>
      </c>
      <c r="M30" s="31">
        <v>808.8</v>
      </c>
      <c r="N30" s="31">
        <v>791.2</v>
      </c>
      <c r="O30" s="42">
        <v>33855600</v>
      </c>
      <c r="P30" s="43">
        <v>8.2783236106846791E-2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3819.15</v>
      </c>
      <c r="F31" s="40">
        <v>3815.3833333333332</v>
      </c>
      <c r="G31" s="41">
        <v>3793.7666666666664</v>
      </c>
      <c r="H31" s="41">
        <v>3768.3833333333332</v>
      </c>
      <c r="I31" s="41">
        <v>3746.7666666666664</v>
      </c>
      <c r="J31" s="41">
        <v>3840.7666666666664</v>
      </c>
      <c r="K31" s="41">
        <v>3862.3833333333332</v>
      </c>
      <c r="L31" s="41">
        <v>3887.7666666666664</v>
      </c>
      <c r="M31" s="31">
        <v>3837</v>
      </c>
      <c r="N31" s="31">
        <v>3790</v>
      </c>
      <c r="O31" s="42">
        <v>3309500</v>
      </c>
      <c r="P31" s="43">
        <v>1.4250689549494331E-2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16784</v>
      </c>
      <c r="F32" s="40">
        <v>16809.899999999998</v>
      </c>
      <c r="G32" s="41">
        <v>16636.349999999995</v>
      </c>
      <c r="H32" s="41">
        <v>16488.699999999997</v>
      </c>
      <c r="I32" s="41">
        <v>16315.149999999994</v>
      </c>
      <c r="J32" s="41">
        <v>16957.549999999996</v>
      </c>
      <c r="K32" s="41">
        <v>17131.099999999999</v>
      </c>
      <c r="L32" s="41">
        <v>17278.749999999996</v>
      </c>
      <c r="M32" s="31">
        <v>16983.45</v>
      </c>
      <c r="N32" s="31">
        <v>16662.25</v>
      </c>
      <c r="O32" s="42">
        <v>825000</v>
      </c>
      <c r="P32" s="43">
        <v>4.9333089713137221E-3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7433.4</v>
      </c>
      <c r="F33" s="40">
        <v>7415.0333333333328</v>
      </c>
      <c r="G33" s="41">
        <v>7368.4166666666661</v>
      </c>
      <c r="H33" s="41">
        <v>7303.4333333333334</v>
      </c>
      <c r="I33" s="41">
        <v>7256.8166666666666</v>
      </c>
      <c r="J33" s="41">
        <v>7480.0166666666655</v>
      </c>
      <c r="K33" s="41">
        <v>7526.6333333333323</v>
      </c>
      <c r="L33" s="41">
        <v>7591.616666666665</v>
      </c>
      <c r="M33" s="31">
        <v>7461.65</v>
      </c>
      <c r="N33" s="31">
        <v>7350.05</v>
      </c>
      <c r="O33" s="42">
        <v>4199625</v>
      </c>
      <c r="P33" s="43">
        <v>8.0410453358936654E-3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2510.1999999999998</v>
      </c>
      <c r="F34" s="40">
        <v>2508.7166666666667</v>
      </c>
      <c r="G34" s="41">
        <v>2482.4833333333336</v>
      </c>
      <c r="H34" s="41">
        <v>2454.7666666666669</v>
      </c>
      <c r="I34" s="41">
        <v>2428.5333333333338</v>
      </c>
      <c r="J34" s="41">
        <v>2536.4333333333334</v>
      </c>
      <c r="K34" s="41">
        <v>2562.6666666666661</v>
      </c>
      <c r="L34" s="41">
        <v>2590.3833333333332</v>
      </c>
      <c r="M34" s="31">
        <v>2534.9499999999998</v>
      </c>
      <c r="N34" s="31">
        <v>2481</v>
      </c>
      <c r="O34" s="42">
        <v>1367600</v>
      </c>
      <c r="P34" s="43">
        <v>-4.6579330422125186E-3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298.3</v>
      </c>
      <c r="F35" s="40">
        <v>295.56666666666666</v>
      </c>
      <c r="G35" s="41">
        <v>292.08333333333331</v>
      </c>
      <c r="H35" s="41">
        <v>285.86666666666667</v>
      </c>
      <c r="I35" s="41">
        <v>282.38333333333333</v>
      </c>
      <c r="J35" s="41">
        <v>301.7833333333333</v>
      </c>
      <c r="K35" s="41">
        <v>305.26666666666665</v>
      </c>
      <c r="L35" s="41">
        <v>311.48333333333329</v>
      </c>
      <c r="M35" s="31">
        <v>299.05</v>
      </c>
      <c r="N35" s="31">
        <v>289.35000000000002</v>
      </c>
      <c r="O35" s="42">
        <v>27234000</v>
      </c>
      <c r="P35" s="43">
        <v>-1.420380505603336E-2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86.25</v>
      </c>
      <c r="F36" s="40">
        <v>84.516666666666666</v>
      </c>
      <c r="G36" s="41">
        <v>82.233333333333334</v>
      </c>
      <c r="H36" s="41">
        <v>78.216666666666669</v>
      </c>
      <c r="I36" s="41">
        <v>75.933333333333337</v>
      </c>
      <c r="J36" s="41">
        <v>88.533333333333331</v>
      </c>
      <c r="K36" s="41">
        <v>90.816666666666663</v>
      </c>
      <c r="L36" s="41">
        <v>94.833333333333329</v>
      </c>
      <c r="M36" s="31">
        <v>86.8</v>
      </c>
      <c r="N36" s="31">
        <v>80.5</v>
      </c>
      <c r="O36" s="42">
        <v>173019600</v>
      </c>
      <c r="P36" s="43">
        <v>8.2418386766212853E-2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1809.7</v>
      </c>
      <c r="F37" s="40">
        <v>1820.8</v>
      </c>
      <c r="G37" s="41">
        <v>1794.6</v>
      </c>
      <c r="H37" s="41">
        <v>1779.5</v>
      </c>
      <c r="I37" s="41">
        <v>1753.3</v>
      </c>
      <c r="J37" s="41">
        <v>1835.8999999999999</v>
      </c>
      <c r="K37" s="41">
        <v>1862.1000000000001</v>
      </c>
      <c r="L37" s="41">
        <v>1877.1999999999998</v>
      </c>
      <c r="M37" s="31">
        <v>1847</v>
      </c>
      <c r="N37" s="31">
        <v>1805.7</v>
      </c>
      <c r="O37" s="42">
        <v>1823250</v>
      </c>
      <c r="P37" s="43">
        <v>-2.2700471698113206E-2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206.25</v>
      </c>
      <c r="F38" s="40">
        <v>206.9</v>
      </c>
      <c r="G38" s="41">
        <v>204.85000000000002</v>
      </c>
      <c r="H38" s="41">
        <v>203.45000000000002</v>
      </c>
      <c r="I38" s="41">
        <v>201.40000000000003</v>
      </c>
      <c r="J38" s="41">
        <v>208.3</v>
      </c>
      <c r="K38" s="41">
        <v>210.35000000000002</v>
      </c>
      <c r="L38" s="41">
        <v>211.75</v>
      </c>
      <c r="M38" s="31">
        <v>208.95</v>
      </c>
      <c r="N38" s="31">
        <v>205.5</v>
      </c>
      <c r="O38" s="42">
        <v>24779800</v>
      </c>
      <c r="P38" s="43">
        <v>-2.6861662438442024E-2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835.85</v>
      </c>
      <c r="F39" s="40">
        <v>838.1</v>
      </c>
      <c r="G39" s="41">
        <v>832.25</v>
      </c>
      <c r="H39" s="41">
        <v>828.65</v>
      </c>
      <c r="I39" s="41">
        <v>822.8</v>
      </c>
      <c r="J39" s="41">
        <v>841.7</v>
      </c>
      <c r="K39" s="41">
        <v>847.55000000000018</v>
      </c>
      <c r="L39" s="41">
        <v>851.15000000000009</v>
      </c>
      <c r="M39" s="31">
        <v>843.95</v>
      </c>
      <c r="N39" s="31">
        <v>834.5</v>
      </c>
      <c r="O39" s="42">
        <v>5044600</v>
      </c>
      <c r="P39" s="43">
        <v>2.526268723451822E-2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780.95</v>
      </c>
      <c r="F40" s="40">
        <v>785.9</v>
      </c>
      <c r="G40" s="41">
        <v>775.05</v>
      </c>
      <c r="H40" s="41">
        <v>769.15</v>
      </c>
      <c r="I40" s="41">
        <v>758.3</v>
      </c>
      <c r="J40" s="41">
        <v>791.8</v>
      </c>
      <c r="K40" s="41">
        <v>802.65000000000009</v>
      </c>
      <c r="L40" s="41">
        <v>808.55</v>
      </c>
      <c r="M40" s="31">
        <v>796.75</v>
      </c>
      <c r="N40" s="31">
        <v>780</v>
      </c>
      <c r="O40" s="42">
        <v>8662500</v>
      </c>
      <c r="P40" s="43">
        <v>3.2171581769436998E-2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719.2</v>
      </c>
      <c r="F41" s="40">
        <v>724.76666666666677</v>
      </c>
      <c r="G41" s="41">
        <v>710.98333333333358</v>
      </c>
      <c r="H41" s="41">
        <v>702.76666666666677</v>
      </c>
      <c r="I41" s="41">
        <v>688.98333333333358</v>
      </c>
      <c r="J41" s="41">
        <v>732.98333333333358</v>
      </c>
      <c r="K41" s="41">
        <v>746.76666666666665</v>
      </c>
      <c r="L41" s="41">
        <v>754.98333333333358</v>
      </c>
      <c r="M41" s="31">
        <v>738.55</v>
      </c>
      <c r="N41" s="31">
        <v>716.55</v>
      </c>
      <c r="O41" s="42">
        <v>67824342</v>
      </c>
      <c r="P41" s="43">
        <v>-2.7263797817834293E-2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58.25</v>
      </c>
      <c r="F42" s="40">
        <v>58.699999999999996</v>
      </c>
      <c r="G42" s="41">
        <v>57.199999999999989</v>
      </c>
      <c r="H42" s="41">
        <v>56.149999999999991</v>
      </c>
      <c r="I42" s="41">
        <v>54.649999999999984</v>
      </c>
      <c r="J42" s="41">
        <v>59.749999999999993</v>
      </c>
      <c r="K42" s="41">
        <v>61.250000000000007</v>
      </c>
      <c r="L42" s="41">
        <v>62.3</v>
      </c>
      <c r="M42" s="31">
        <v>60.2</v>
      </c>
      <c r="N42" s="31">
        <v>57.65</v>
      </c>
      <c r="O42" s="42">
        <v>127218000</v>
      </c>
      <c r="P42" s="43">
        <v>-1.4157851912123678E-2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378.4</v>
      </c>
      <c r="F43" s="40">
        <v>371.63333333333338</v>
      </c>
      <c r="G43" s="41">
        <v>362.96666666666675</v>
      </c>
      <c r="H43" s="41">
        <v>347.53333333333336</v>
      </c>
      <c r="I43" s="41">
        <v>338.86666666666673</v>
      </c>
      <c r="J43" s="41">
        <v>387.06666666666678</v>
      </c>
      <c r="K43" s="41">
        <v>395.73333333333341</v>
      </c>
      <c r="L43" s="41">
        <v>411.1666666666668</v>
      </c>
      <c r="M43" s="31">
        <v>380.3</v>
      </c>
      <c r="N43" s="31">
        <v>356.2</v>
      </c>
      <c r="O43" s="42">
        <v>19763900</v>
      </c>
      <c r="P43" s="43">
        <v>0.11496042558712859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15265.8</v>
      </c>
      <c r="F44" s="40">
        <v>15195.916666666666</v>
      </c>
      <c r="G44" s="41">
        <v>14766.883333333331</v>
      </c>
      <c r="H44" s="41">
        <v>14267.966666666665</v>
      </c>
      <c r="I44" s="41">
        <v>13838.933333333331</v>
      </c>
      <c r="J44" s="41">
        <v>15694.833333333332</v>
      </c>
      <c r="K44" s="41">
        <v>16123.866666666669</v>
      </c>
      <c r="L44" s="41">
        <v>16622.783333333333</v>
      </c>
      <c r="M44" s="31">
        <v>15624.95</v>
      </c>
      <c r="N44" s="31">
        <v>14697</v>
      </c>
      <c r="O44" s="42">
        <v>145400</v>
      </c>
      <c r="P44" s="43">
        <v>-0.12803598200899549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439.3</v>
      </c>
      <c r="F45" s="40">
        <v>438.93333333333334</v>
      </c>
      <c r="G45" s="41">
        <v>435.86666666666667</v>
      </c>
      <c r="H45" s="41">
        <v>432.43333333333334</v>
      </c>
      <c r="I45" s="41">
        <v>429.36666666666667</v>
      </c>
      <c r="J45" s="41">
        <v>442.36666666666667</v>
      </c>
      <c r="K45" s="41">
        <v>445.43333333333339</v>
      </c>
      <c r="L45" s="41">
        <v>448.86666666666667</v>
      </c>
      <c r="M45" s="31">
        <v>442</v>
      </c>
      <c r="N45" s="31">
        <v>435.5</v>
      </c>
      <c r="O45" s="42">
        <v>42768000</v>
      </c>
      <c r="P45" s="43">
        <v>-5.4666984960611127E-2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4080.5</v>
      </c>
      <c r="F46" s="40">
        <v>4081.2666666666664</v>
      </c>
      <c r="G46" s="41">
        <v>4050.2833333333328</v>
      </c>
      <c r="H46" s="41">
        <v>4020.0666666666666</v>
      </c>
      <c r="I46" s="41">
        <v>3989.083333333333</v>
      </c>
      <c r="J46" s="41">
        <v>4111.4833333333327</v>
      </c>
      <c r="K46" s="41">
        <v>4142.4666666666662</v>
      </c>
      <c r="L46" s="41">
        <v>4172.6833333333325</v>
      </c>
      <c r="M46" s="31">
        <v>4112.25</v>
      </c>
      <c r="N46" s="31">
        <v>4051.05</v>
      </c>
      <c r="O46" s="42">
        <v>1351600</v>
      </c>
      <c r="P46" s="43">
        <v>-3.8325471698113208E-3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564.04999999999995</v>
      </c>
      <c r="F47" s="40">
        <v>564.76666666666665</v>
      </c>
      <c r="G47" s="41">
        <v>560.7833333333333</v>
      </c>
      <c r="H47" s="41">
        <v>557.51666666666665</v>
      </c>
      <c r="I47" s="41">
        <v>553.5333333333333</v>
      </c>
      <c r="J47" s="41">
        <v>568.0333333333333</v>
      </c>
      <c r="K47" s="41">
        <v>572.01666666666665</v>
      </c>
      <c r="L47" s="41">
        <v>575.2833333333333</v>
      </c>
      <c r="M47" s="31">
        <v>568.75</v>
      </c>
      <c r="N47" s="31">
        <v>561.5</v>
      </c>
      <c r="O47" s="42">
        <v>19571200</v>
      </c>
      <c r="P47" s="43">
        <v>1.9365188495473817E-2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166.85</v>
      </c>
      <c r="F48" s="40">
        <v>165.08333333333334</v>
      </c>
      <c r="G48" s="41">
        <v>162.26666666666668</v>
      </c>
      <c r="H48" s="41">
        <v>157.68333333333334</v>
      </c>
      <c r="I48" s="41">
        <v>154.86666666666667</v>
      </c>
      <c r="J48" s="41">
        <v>169.66666666666669</v>
      </c>
      <c r="K48" s="41">
        <v>172.48333333333335</v>
      </c>
      <c r="L48" s="41">
        <v>177.06666666666669</v>
      </c>
      <c r="M48" s="31">
        <v>167.9</v>
      </c>
      <c r="N48" s="31">
        <v>160.5</v>
      </c>
      <c r="O48" s="42">
        <v>65674800</v>
      </c>
      <c r="P48" s="43">
        <v>-0.11561954624781851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625.20000000000005</v>
      </c>
      <c r="F49" s="40">
        <v>627.55000000000007</v>
      </c>
      <c r="G49" s="41">
        <v>619.90000000000009</v>
      </c>
      <c r="H49" s="41">
        <v>614.6</v>
      </c>
      <c r="I49" s="41">
        <v>606.95000000000005</v>
      </c>
      <c r="J49" s="41">
        <v>632.85000000000014</v>
      </c>
      <c r="K49" s="41">
        <v>640.5</v>
      </c>
      <c r="L49" s="41">
        <v>645.80000000000018</v>
      </c>
      <c r="M49" s="31">
        <v>635.20000000000005</v>
      </c>
      <c r="N49" s="31">
        <v>622.25</v>
      </c>
      <c r="O49" s="42">
        <v>3902925</v>
      </c>
      <c r="P49" s="43">
        <v>7.8046324269889222E-3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611.4</v>
      </c>
      <c r="F50" s="40">
        <v>603.4666666666667</v>
      </c>
      <c r="G50" s="41">
        <v>586.93333333333339</v>
      </c>
      <c r="H50" s="41">
        <v>562.4666666666667</v>
      </c>
      <c r="I50" s="41">
        <v>545.93333333333339</v>
      </c>
      <c r="J50" s="41">
        <v>627.93333333333339</v>
      </c>
      <c r="K50" s="41">
        <v>644.4666666666667</v>
      </c>
      <c r="L50" s="41">
        <v>668.93333333333339</v>
      </c>
      <c r="M50" s="31">
        <v>620</v>
      </c>
      <c r="N50" s="31">
        <v>579</v>
      </c>
      <c r="O50" s="42">
        <v>11773750</v>
      </c>
      <c r="P50" s="43">
        <v>6.3812965891122661E-2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955.45</v>
      </c>
      <c r="F51" s="40">
        <v>958.16666666666663</v>
      </c>
      <c r="G51" s="41">
        <v>949.38333333333321</v>
      </c>
      <c r="H51" s="41">
        <v>943.31666666666661</v>
      </c>
      <c r="I51" s="41">
        <v>934.53333333333319</v>
      </c>
      <c r="J51" s="41">
        <v>964.23333333333323</v>
      </c>
      <c r="K51" s="41">
        <v>973.01666666666677</v>
      </c>
      <c r="L51" s="41">
        <v>979.08333333333326</v>
      </c>
      <c r="M51" s="31">
        <v>966.95</v>
      </c>
      <c r="N51" s="31">
        <v>952.1</v>
      </c>
      <c r="O51" s="42">
        <v>11867700</v>
      </c>
      <c r="P51" s="43">
        <v>1.0683642402435649E-2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162.85</v>
      </c>
      <c r="F52" s="40">
        <v>161.4</v>
      </c>
      <c r="G52" s="41">
        <v>159.4</v>
      </c>
      <c r="H52" s="41">
        <v>155.94999999999999</v>
      </c>
      <c r="I52" s="41">
        <v>153.94999999999999</v>
      </c>
      <c r="J52" s="41">
        <v>164.85000000000002</v>
      </c>
      <c r="K52" s="41">
        <v>166.85000000000002</v>
      </c>
      <c r="L52" s="41">
        <v>170.30000000000004</v>
      </c>
      <c r="M52" s="31">
        <v>163.4</v>
      </c>
      <c r="N52" s="31">
        <v>157.94999999999999</v>
      </c>
      <c r="O52" s="42">
        <v>57418200</v>
      </c>
      <c r="P52" s="43">
        <v>7.3835519597832064E-2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5462.5</v>
      </c>
      <c r="F53" s="40">
        <v>5450.95</v>
      </c>
      <c r="G53" s="41">
        <v>5387.45</v>
      </c>
      <c r="H53" s="41">
        <v>5312.4</v>
      </c>
      <c r="I53" s="41">
        <v>5248.9</v>
      </c>
      <c r="J53" s="41">
        <v>5526</v>
      </c>
      <c r="K53" s="41">
        <v>5589.5</v>
      </c>
      <c r="L53" s="41">
        <v>5664.55</v>
      </c>
      <c r="M53" s="31">
        <v>5514.45</v>
      </c>
      <c r="N53" s="31">
        <v>5375.9</v>
      </c>
      <c r="O53" s="42">
        <v>823400</v>
      </c>
      <c r="P53" s="43">
        <v>-8.5314374583425903E-2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1722.15</v>
      </c>
      <c r="F54" s="40">
        <v>1731.8999999999999</v>
      </c>
      <c r="G54" s="41">
        <v>1710.2999999999997</v>
      </c>
      <c r="H54" s="41">
        <v>1698.4499999999998</v>
      </c>
      <c r="I54" s="41">
        <v>1676.8499999999997</v>
      </c>
      <c r="J54" s="41">
        <v>1743.7499999999998</v>
      </c>
      <c r="K54" s="41">
        <v>1765.3499999999997</v>
      </c>
      <c r="L54" s="41">
        <v>1777.1999999999998</v>
      </c>
      <c r="M54" s="31">
        <v>1753.5</v>
      </c>
      <c r="N54" s="31">
        <v>1720.05</v>
      </c>
      <c r="O54" s="42">
        <v>3095750</v>
      </c>
      <c r="P54" s="43">
        <v>0.10383127417945838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732.45</v>
      </c>
      <c r="F55" s="40">
        <v>731.88333333333333</v>
      </c>
      <c r="G55" s="41">
        <v>720.9666666666667</v>
      </c>
      <c r="H55" s="41">
        <v>709.48333333333335</v>
      </c>
      <c r="I55" s="41">
        <v>698.56666666666672</v>
      </c>
      <c r="J55" s="41">
        <v>743.36666666666667</v>
      </c>
      <c r="K55" s="41">
        <v>754.28333333333342</v>
      </c>
      <c r="L55" s="41">
        <v>765.76666666666665</v>
      </c>
      <c r="M55" s="31">
        <v>742.8</v>
      </c>
      <c r="N55" s="31">
        <v>720.4</v>
      </c>
      <c r="O55" s="42">
        <v>7827504</v>
      </c>
      <c r="P55" s="43">
        <v>-1.533621706645694E-2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836</v>
      </c>
      <c r="F56" s="40">
        <v>838.55000000000007</v>
      </c>
      <c r="G56" s="41">
        <v>830.20000000000016</v>
      </c>
      <c r="H56" s="41">
        <v>824.40000000000009</v>
      </c>
      <c r="I56" s="41">
        <v>816.05000000000018</v>
      </c>
      <c r="J56" s="41">
        <v>844.35000000000014</v>
      </c>
      <c r="K56" s="41">
        <v>852.7</v>
      </c>
      <c r="L56" s="41">
        <v>858.50000000000011</v>
      </c>
      <c r="M56" s="31">
        <v>846.9</v>
      </c>
      <c r="N56" s="31">
        <v>832.75</v>
      </c>
      <c r="O56" s="42">
        <v>1986250</v>
      </c>
      <c r="P56" s="43">
        <v>-4.3859649122807015E-3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158.30000000000001</v>
      </c>
      <c r="F57" s="40">
        <v>158.61666666666667</v>
      </c>
      <c r="G57" s="41">
        <v>155.68333333333334</v>
      </c>
      <c r="H57" s="41">
        <v>153.06666666666666</v>
      </c>
      <c r="I57" s="41">
        <v>150.13333333333333</v>
      </c>
      <c r="J57" s="41">
        <v>161.23333333333335</v>
      </c>
      <c r="K57" s="41">
        <v>164.16666666666669</v>
      </c>
      <c r="L57" s="41">
        <v>166.78333333333336</v>
      </c>
      <c r="M57" s="31">
        <v>161.55000000000001</v>
      </c>
      <c r="N57" s="31">
        <v>156</v>
      </c>
      <c r="O57" s="42">
        <v>9076800</v>
      </c>
      <c r="P57" s="43">
        <v>0.16839584996009577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1033.7</v>
      </c>
      <c r="F58" s="40">
        <v>1037.5166666666667</v>
      </c>
      <c r="G58" s="41">
        <v>1023.0833333333333</v>
      </c>
      <c r="H58" s="41">
        <v>1012.4666666666667</v>
      </c>
      <c r="I58" s="41">
        <v>998.0333333333333</v>
      </c>
      <c r="J58" s="41">
        <v>1048.1333333333332</v>
      </c>
      <c r="K58" s="41">
        <v>1062.5666666666666</v>
      </c>
      <c r="L58" s="41">
        <v>1073.1833333333332</v>
      </c>
      <c r="M58" s="31">
        <v>1051.95</v>
      </c>
      <c r="N58" s="31">
        <v>1026.9000000000001</v>
      </c>
      <c r="O58" s="42">
        <v>2130600</v>
      </c>
      <c r="P58" s="43">
        <v>-6.7132867132867133E-3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640.15</v>
      </c>
      <c r="F59" s="40">
        <v>641.75</v>
      </c>
      <c r="G59" s="41">
        <v>637.1</v>
      </c>
      <c r="H59" s="41">
        <v>634.05000000000007</v>
      </c>
      <c r="I59" s="41">
        <v>629.40000000000009</v>
      </c>
      <c r="J59" s="41">
        <v>644.79999999999995</v>
      </c>
      <c r="K59" s="41">
        <v>649.45000000000005</v>
      </c>
      <c r="L59" s="41">
        <v>652.49999999999989</v>
      </c>
      <c r="M59" s="31">
        <v>646.4</v>
      </c>
      <c r="N59" s="31">
        <v>638.70000000000005</v>
      </c>
      <c r="O59" s="42">
        <v>11011250</v>
      </c>
      <c r="P59" s="43">
        <v>1.1366245694603904E-2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2455.75</v>
      </c>
      <c r="F60" s="40">
        <v>2450.5666666666666</v>
      </c>
      <c r="G60" s="41">
        <v>2430.1833333333334</v>
      </c>
      <c r="H60" s="41">
        <v>2404.6166666666668</v>
      </c>
      <c r="I60" s="41">
        <v>2384.2333333333336</v>
      </c>
      <c r="J60" s="41">
        <v>2476.1333333333332</v>
      </c>
      <c r="K60" s="41">
        <v>2496.5166666666664</v>
      </c>
      <c r="L60" s="41">
        <v>2522.083333333333</v>
      </c>
      <c r="M60" s="31">
        <v>2470.9499999999998</v>
      </c>
      <c r="N60" s="31">
        <v>2425</v>
      </c>
      <c r="O60" s="42">
        <v>2732500</v>
      </c>
      <c r="P60" s="43">
        <v>-4.0094769455075634E-3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5165.3</v>
      </c>
      <c r="F61" s="40">
        <v>5157.0166666666673</v>
      </c>
      <c r="G61" s="41">
        <v>5134.1833333333343</v>
      </c>
      <c r="H61" s="41">
        <v>5103.0666666666666</v>
      </c>
      <c r="I61" s="41">
        <v>5080.2333333333336</v>
      </c>
      <c r="J61" s="41">
        <v>5188.133333333335</v>
      </c>
      <c r="K61" s="41">
        <v>5210.966666666669</v>
      </c>
      <c r="L61" s="41">
        <v>5242.0833333333358</v>
      </c>
      <c r="M61" s="31">
        <v>5179.8500000000004</v>
      </c>
      <c r="N61" s="31">
        <v>5125.8999999999996</v>
      </c>
      <c r="O61" s="42">
        <v>2308200</v>
      </c>
      <c r="P61" s="43">
        <v>-2.5747087624514605E-2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4258.8500000000004</v>
      </c>
      <c r="F62" s="40">
        <v>4267.5166666666664</v>
      </c>
      <c r="G62" s="41">
        <v>4231.5333333333328</v>
      </c>
      <c r="H62" s="41">
        <v>4204.2166666666662</v>
      </c>
      <c r="I62" s="41">
        <v>4168.2333333333327</v>
      </c>
      <c r="J62" s="41">
        <v>4294.833333333333</v>
      </c>
      <c r="K62" s="41">
        <v>4330.8166666666666</v>
      </c>
      <c r="L62" s="41">
        <v>4358.1333333333332</v>
      </c>
      <c r="M62" s="31">
        <v>4303.5</v>
      </c>
      <c r="N62" s="31">
        <v>4240.2</v>
      </c>
      <c r="O62" s="42">
        <v>437000</v>
      </c>
      <c r="P62" s="43">
        <v>4.202682563338301E-2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342.85</v>
      </c>
      <c r="F63" s="40">
        <v>342.41666666666669</v>
      </c>
      <c r="G63" s="41">
        <v>339.93333333333339</v>
      </c>
      <c r="H63" s="41">
        <v>337.01666666666671</v>
      </c>
      <c r="I63" s="41">
        <v>334.53333333333342</v>
      </c>
      <c r="J63" s="41">
        <v>345.33333333333337</v>
      </c>
      <c r="K63" s="41">
        <v>347.81666666666661</v>
      </c>
      <c r="L63" s="41">
        <v>350.73333333333335</v>
      </c>
      <c r="M63" s="31">
        <v>344.9</v>
      </c>
      <c r="N63" s="31">
        <v>339.5</v>
      </c>
      <c r="O63" s="42">
        <v>36333000</v>
      </c>
      <c r="P63" s="43">
        <v>-1.5381863709533178E-2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4940.95</v>
      </c>
      <c r="F64" s="40">
        <v>4955.3500000000004</v>
      </c>
      <c r="G64" s="41">
        <v>4915.7000000000007</v>
      </c>
      <c r="H64" s="41">
        <v>4890.4500000000007</v>
      </c>
      <c r="I64" s="41">
        <v>4850.8000000000011</v>
      </c>
      <c r="J64" s="41">
        <v>4980.6000000000004</v>
      </c>
      <c r="K64" s="41">
        <v>5020.25</v>
      </c>
      <c r="L64" s="41">
        <v>5045.5</v>
      </c>
      <c r="M64" s="31">
        <v>4995</v>
      </c>
      <c r="N64" s="31">
        <v>4930.1000000000004</v>
      </c>
      <c r="O64" s="42">
        <v>2941500</v>
      </c>
      <c r="P64" s="43">
        <v>2.5582915667901503E-2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2856.6</v>
      </c>
      <c r="F65" s="40">
        <v>2860.2000000000003</v>
      </c>
      <c r="G65" s="41">
        <v>2836.4000000000005</v>
      </c>
      <c r="H65" s="41">
        <v>2816.2000000000003</v>
      </c>
      <c r="I65" s="41">
        <v>2792.4000000000005</v>
      </c>
      <c r="J65" s="41">
        <v>2880.4000000000005</v>
      </c>
      <c r="K65" s="41">
        <v>2904.2000000000007</v>
      </c>
      <c r="L65" s="41">
        <v>2924.4000000000005</v>
      </c>
      <c r="M65" s="31">
        <v>2884</v>
      </c>
      <c r="N65" s="31">
        <v>2840</v>
      </c>
      <c r="O65" s="42">
        <v>4126500</v>
      </c>
      <c r="P65" s="43">
        <v>7.6394194041252863E-4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1447.8</v>
      </c>
      <c r="F66" s="40">
        <v>1453.55</v>
      </c>
      <c r="G66" s="41">
        <v>1435.6</v>
      </c>
      <c r="H66" s="41">
        <v>1423.3999999999999</v>
      </c>
      <c r="I66" s="41">
        <v>1405.4499999999998</v>
      </c>
      <c r="J66" s="41">
        <v>1465.75</v>
      </c>
      <c r="K66" s="41">
        <v>1483.7000000000003</v>
      </c>
      <c r="L66" s="41">
        <v>1495.9</v>
      </c>
      <c r="M66" s="31">
        <v>1471.5</v>
      </c>
      <c r="N66" s="31">
        <v>1441.35</v>
      </c>
      <c r="O66" s="42">
        <v>7062000</v>
      </c>
      <c r="P66" s="43">
        <v>-3.0504379341588644E-2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182.7</v>
      </c>
      <c r="F67" s="40">
        <v>182.43333333333331</v>
      </c>
      <c r="G67" s="41">
        <v>180.96666666666661</v>
      </c>
      <c r="H67" s="41">
        <v>179.23333333333329</v>
      </c>
      <c r="I67" s="41">
        <v>177.76666666666659</v>
      </c>
      <c r="J67" s="41">
        <v>184.16666666666663</v>
      </c>
      <c r="K67" s="41">
        <v>185.63333333333333</v>
      </c>
      <c r="L67" s="41">
        <v>187.36666666666665</v>
      </c>
      <c r="M67" s="31">
        <v>183.9</v>
      </c>
      <c r="N67" s="31">
        <v>180.7</v>
      </c>
      <c r="O67" s="42">
        <v>32940000</v>
      </c>
      <c r="P67" s="43">
        <v>-5.3382991930477963E-2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86.15</v>
      </c>
      <c r="F68" s="40">
        <v>85.399999999999991</v>
      </c>
      <c r="G68" s="41">
        <v>84.299999999999983</v>
      </c>
      <c r="H68" s="41">
        <v>82.449999999999989</v>
      </c>
      <c r="I68" s="41">
        <v>81.34999999999998</v>
      </c>
      <c r="J68" s="41">
        <v>87.249999999999986</v>
      </c>
      <c r="K68" s="41">
        <v>88.34999999999998</v>
      </c>
      <c r="L68" s="41">
        <v>90.199999999999989</v>
      </c>
      <c r="M68" s="31">
        <v>86.5</v>
      </c>
      <c r="N68" s="31">
        <v>83.55</v>
      </c>
      <c r="O68" s="42">
        <v>83500000</v>
      </c>
      <c r="P68" s="43">
        <v>3.290450272142504E-2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157.1</v>
      </c>
      <c r="F69" s="40">
        <v>157.33333333333334</v>
      </c>
      <c r="G69" s="41">
        <v>156.01666666666668</v>
      </c>
      <c r="H69" s="41">
        <v>154.93333333333334</v>
      </c>
      <c r="I69" s="41">
        <v>153.61666666666667</v>
      </c>
      <c r="J69" s="41">
        <v>158.41666666666669</v>
      </c>
      <c r="K69" s="41">
        <v>159.73333333333335</v>
      </c>
      <c r="L69" s="41">
        <v>160.81666666666669</v>
      </c>
      <c r="M69" s="31">
        <v>158.65</v>
      </c>
      <c r="N69" s="31">
        <v>156.25</v>
      </c>
      <c r="O69" s="42">
        <v>40607700</v>
      </c>
      <c r="P69" s="43">
        <v>-2.8458844133099823E-2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535.25</v>
      </c>
      <c r="F70" s="40">
        <v>536.11666666666667</v>
      </c>
      <c r="G70" s="41">
        <v>532.33333333333337</v>
      </c>
      <c r="H70" s="41">
        <v>529.41666666666674</v>
      </c>
      <c r="I70" s="41">
        <v>525.63333333333344</v>
      </c>
      <c r="J70" s="41">
        <v>539.0333333333333</v>
      </c>
      <c r="K70" s="41">
        <v>542.81666666666661</v>
      </c>
      <c r="L70" s="41">
        <v>545.73333333333323</v>
      </c>
      <c r="M70" s="31">
        <v>539.9</v>
      </c>
      <c r="N70" s="31">
        <v>533.20000000000005</v>
      </c>
      <c r="O70" s="42">
        <v>7209350</v>
      </c>
      <c r="P70" s="43">
        <v>1.277751157961987E-3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32.200000000000003</v>
      </c>
      <c r="F71" s="40">
        <v>32.166666666666664</v>
      </c>
      <c r="G71" s="41">
        <v>31.68333333333333</v>
      </c>
      <c r="H71" s="41">
        <v>31.166666666666664</v>
      </c>
      <c r="I71" s="41">
        <v>30.68333333333333</v>
      </c>
      <c r="J71" s="41">
        <v>32.68333333333333</v>
      </c>
      <c r="K71" s="41">
        <v>33.166666666666664</v>
      </c>
      <c r="L71" s="41">
        <v>33.68333333333333</v>
      </c>
      <c r="M71" s="31">
        <v>32.65</v>
      </c>
      <c r="N71" s="31">
        <v>31.65</v>
      </c>
      <c r="O71" s="42">
        <v>102712500</v>
      </c>
      <c r="P71" s="43">
        <v>-9.331597222222222E-3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1104.7</v>
      </c>
      <c r="F72" s="40">
        <v>1112.5</v>
      </c>
      <c r="G72" s="41">
        <v>1093.4000000000001</v>
      </c>
      <c r="H72" s="41">
        <v>1082.1000000000001</v>
      </c>
      <c r="I72" s="41">
        <v>1063.0000000000002</v>
      </c>
      <c r="J72" s="41">
        <v>1123.8</v>
      </c>
      <c r="K72" s="41">
        <v>1142.8999999999999</v>
      </c>
      <c r="L72" s="41">
        <v>1154.1999999999998</v>
      </c>
      <c r="M72" s="31">
        <v>1131.5999999999999</v>
      </c>
      <c r="N72" s="31">
        <v>1101.2</v>
      </c>
      <c r="O72" s="42">
        <v>5500000</v>
      </c>
      <c r="P72" s="43">
        <v>-7.040982126737678E-3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1635.55</v>
      </c>
      <c r="F73" s="40">
        <v>1628.8</v>
      </c>
      <c r="G73" s="41">
        <v>1615.75</v>
      </c>
      <c r="H73" s="41">
        <v>1595.95</v>
      </c>
      <c r="I73" s="41">
        <v>1582.9</v>
      </c>
      <c r="J73" s="41">
        <v>1648.6</v>
      </c>
      <c r="K73" s="41">
        <v>1661.6499999999996</v>
      </c>
      <c r="L73" s="41">
        <v>1681.4499999999998</v>
      </c>
      <c r="M73" s="31">
        <v>1641.85</v>
      </c>
      <c r="N73" s="31">
        <v>1609</v>
      </c>
      <c r="O73" s="42">
        <v>1771900</v>
      </c>
      <c r="P73" s="43">
        <v>0.10008071025020178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332.9</v>
      </c>
      <c r="F74" s="40">
        <v>333.71666666666664</v>
      </c>
      <c r="G74" s="41">
        <v>329.93333333333328</v>
      </c>
      <c r="H74" s="41">
        <v>326.96666666666664</v>
      </c>
      <c r="I74" s="41">
        <v>323.18333333333328</v>
      </c>
      <c r="J74" s="41">
        <v>336.68333333333328</v>
      </c>
      <c r="K74" s="41">
        <v>340.4666666666667</v>
      </c>
      <c r="L74" s="41">
        <v>343.43333333333328</v>
      </c>
      <c r="M74" s="31">
        <v>337.5</v>
      </c>
      <c r="N74" s="31">
        <v>330.75</v>
      </c>
      <c r="O74" s="42">
        <v>13340850</v>
      </c>
      <c r="P74" s="43">
        <v>-4.0499884286044896E-3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1581.05</v>
      </c>
      <c r="F75" s="40">
        <v>1591.3666666666668</v>
      </c>
      <c r="G75" s="41">
        <v>1563.6833333333336</v>
      </c>
      <c r="H75" s="41">
        <v>1546.3166666666668</v>
      </c>
      <c r="I75" s="41">
        <v>1518.6333333333337</v>
      </c>
      <c r="J75" s="41">
        <v>1608.7333333333336</v>
      </c>
      <c r="K75" s="41">
        <v>1636.416666666667</v>
      </c>
      <c r="L75" s="41">
        <v>1653.7833333333335</v>
      </c>
      <c r="M75" s="31">
        <v>1619.05</v>
      </c>
      <c r="N75" s="31">
        <v>1574</v>
      </c>
      <c r="O75" s="42">
        <v>10681325</v>
      </c>
      <c r="P75" s="43">
        <v>2.0790775795542241E-2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684.2</v>
      </c>
      <c r="F76" s="40">
        <v>683.08333333333337</v>
      </c>
      <c r="G76" s="41">
        <v>677.56666666666672</v>
      </c>
      <c r="H76" s="41">
        <v>670.93333333333339</v>
      </c>
      <c r="I76" s="41">
        <v>665.41666666666674</v>
      </c>
      <c r="J76" s="41">
        <v>689.7166666666667</v>
      </c>
      <c r="K76" s="41">
        <v>695.23333333333335</v>
      </c>
      <c r="L76" s="41">
        <v>701.86666666666667</v>
      </c>
      <c r="M76" s="31">
        <v>688.6</v>
      </c>
      <c r="N76" s="31">
        <v>676.45</v>
      </c>
      <c r="O76" s="42">
        <v>4973750</v>
      </c>
      <c r="P76" s="43">
        <v>2.5195263290501385E-3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1436.05</v>
      </c>
      <c r="F77" s="40">
        <v>1442.3833333333332</v>
      </c>
      <c r="G77" s="41">
        <v>1397.8166666666664</v>
      </c>
      <c r="H77" s="41">
        <v>1359.5833333333333</v>
      </c>
      <c r="I77" s="41">
        <v>1315.0166666666664</v>
      </c>
      <c r="J77" s="41">
        <v>1480.6166666666663</v>
      </c>
      <c r="K77" s="41">
        <v>1525.1833333333329</v>
      </c>
      <c r="L77" s="41">
        <v>1563.4166666666663</v>
      </c>
      <c r="M77" s="31">
        <v>1486.95</v>
      </c>
      <c r="N77" s="31">
        <v>1404.15</v>
      </c>
      <c r="O77" s="42">
        <v>1695275</v>
      </c>
      <c r="P77" s="43">
        <v>8.7620124364047487E-3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1457.9</v>
      </c>
      <c r="F78" s="40">
        <v>1463.1666666666667</v>
      </c>
      <c r="G78" s="41">
        <v>1447.9333333333334</v>
      </c>
      <c r="H78" s="41">
        <v>1437.9666666666667</v>
      </c>
      <c r="I78" s="41">
        <v>1422.7333333333333</v>
      </c>
      <c r="J78" s="41">
        <v>1473.1333333333334</v>
      </c>
      <c r="K78" s="41">
        <v>1488.3666666666666</v>
      </c>
      <c r="L78" s="41">
        <v>1498.3333333333335</v>
      </c>
      <c r="M78" s="31">
        <v>1478.4</v>
      </c>
      <c r="N78" s="31">
        <v>1453.2</v>
      </c>
      <c r="O78" s="42">
        <v>4387000</v>
      </c>
      <c r="P78" s="43">
        <v>3.3161806746712409E-3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1262.55</v>
      </c>
      <c r="F79" s="40">
        <v>1270.2166666666665</v>
      </c>
      <c r="G79" s="41">
        <v>1248.333333333333</v>
      </c>
      <c r="H79" s="41">
        <v>1234.1166666666666</v>
      </c>
      <c r="I79" s="41">
        <v>1212.2333333333331</v>
      </c>
      <c r="J79" s="41">
        <v>1284.4333333333329</v>
      </c>
      <c r="K79" s="41">
        <v>1306.3166666666666</v>
      </c>
      <c r="L79" s="41">
        <v>1320.5333333333328</v>
      </c>
      <c r="M79" s="31">
        <v>1292.0999999999999</v>
      </c>
      <c r="N79" s="31">
        <v>1256</v>
      </c>
      <c r="O79" s="42">
        <v>19537700</v>
      </c>
      <c r="P79" s="43">
        <v>5.7293168059959643E-3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2812.25</v>
      </c>
      <c r="F80" s="40">
        <v>2813.3666666666668</v>
      </c>
      <c r="G80" s="41">
        <v>2799.1333333333337</v>
      </c>
      <c r="H80" s="41">
        <v>2786.0166666666669</v>
      </c>
      <c r="I80" s="41">
        <v>2771.7833333333338</v>
      </c>
      <c r="J80" s="41">
        <v>2826.4833333333336</v>
      </c>
      <c r="K80" s="41">
        <v>2840.7166666666672</v>
      </c>
      <c r="L80" s="41">
        <v>2853.8333333333335</v>
      </c>
      <c r="M80" s="31">
        <v>2827.6</v>
      </c>
      <c r="N80" s="31">
        <v>2800.25</v>
      </c>
      <c r="O80" s="42">
        <v>12862200</v>
      </c>
      <c r="P80" s="43">
        <v>-1.0181230520604871E-2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3293.15</v>
      </c>
      <c r="F81" s="40">
        <v>3273.65</v>
      </c>
      <c r="G81" s="41">
        <v>3235.3</v>
      </c>
      <c r="H81" s="41">
        <v>3177.4500000000003</v>
      </c>
      <c r="I81" s="41">
        <v>3139.1000000000004</v>
      </c>
      <c r="J81" s="41">
        <v>3331.5</v>
      </c>
      <c r="K81" s="41">
        <v>3369.8499999999995</v>
      </c>
      <c r="L81" s="41">
        <v>3427.7</v>
      </c>
      <c r="M81" s="31">
        <v>3312</v>
      </c>
      <c r="N81" s="31">
        <v>3215.8</v>
      </c>
      <c r="O81" s="42">
        <v>1529600</v>
      </c>
      <c r="P81" s="43">
        <v>-2.6848199516477923E-2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1561.55</v>
      </c>
      <c r="F82" s="40">
        <v>1555.8333333333333</v>
      </c>
      <c r="G82" s="41">
        <v>1546.7166666666665</v>
      </c>
      <c r="H82" s="41">
        <v>1531.8833333333332</v>
      </c>
      <c r="I82" s="41">
        <v>1522.7666666666664</v>
      </c>
      <c r="J82" s="41">
        <v>1570.6666666666665</v>
      </c>
      <c r="K82" s="41">
        <v>1579.7833333333333</v>
      </c>
      <c r="L82" s="41">
        <v>1594.6166666666666</v>
      </c>
      <c r="M82" s="31">
        <v>1564.95</v>
      </c>
      <c r="N82" s="31">
        <v>1541</v>
      </c>
      <c r="O82" s="42">
        <v>30663050</v>
      </c>
      <c r="P82" s="43">
        <v>6.3990992022596282E-2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754.95</v>
      </c>
      <c r="F83" s="40">
        <v>751.41666666666663</v>
      </c>
      <c r="G83" s="41">
        <v>747.0333333333333</v>
      </c>
      <c r="H83" s="41">
        <v>739.11666666666667</v>
      </c>
      <c r="I83" s="41">
        <v>734.73333333333335</v>
      </c>
      <c r="J83" s="41">
        <v>759.33333333333326</v>
      </c>
      <c r="K83" s="41">
        <v>763.7166666666667</v>
      </c>
      <c r="L83" s="41">
        <v>771.63333333333321</v>
      </c>
      <c r="M83" s="31">
        <v>755.8</v>
      </c>
      <c r="N83" s="31">
        <v>743.5</v>
      </c>
      <c r="O83" s="42">
        <v>17767200</v>
      </c>
      <c r="P83" s="43">
        <v>-5.3667682212327164E-2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2919.85</v>
      </c>
      <c r="F84" s="40">
        <v>2909.7666666666664</v>
      </c>
      <c r="G84" s="41">
        <v>2892.3833333333328</v>
      </c>
      <c r="H84" s="41">
        <v>2864.9166666666665</v>
      </c>
      <c r="I84" s="41">
        <v>2847.5333333333328</v>
      </c>
      <c r="J84" s="41">
        <v>2937.2333333333327</v>
      </c>
      <c r="K84" s="41">
        <v>2954.6166666666659</v>
      </c>
      <c r="L84" s="41">
        <v>2982.0833333333326</v>
      </c>
      <c r="M84" s="31">
        <v>2927.15</v>
      </c>
      <c r="N84" s="31">
        <v>2882.3</v>
      </c>
      <c r="O84" s="42">
        <v>4086600</v>
      </c>
      <c r="P84" s="43">
        <v>-7.8972278566599052E-2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483.25</v>
      </c>
      <c r="F85" s="40">
        <v>484.26666666666671</v>
      </c>
      <c r="G85" s="41">
        <v>479.33333333333343</v>
      </c>
      <c r="H85" s="41">
        <v>475.41666666666674</v>
      </c>
      <c r="I85" s="41">
        <v>470.48333333333346</v>
      </c>
      <c r="J85" s="41">
        <v>488.18333333333339</v>
      </c>
      <c r="K85" s="41">
        <v>493.11666666666667</v>
      </c>
      <c r="L85" s="41">
        <v>497.03333333333336</v>
      </c>
      <c r="M85" s="31">
        <v>489.2</v>
      </c>
      <c r="N85" s="31">
        <v>480.35</v>
      </c>
      <c r="O85" s="42">
        <v>32557450</v>
      </c>
      <c r="P85" s="43">
        <v>-6.5881191783356982E-2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283.5</v>
      </c>
      <c r="F86" s="40">
        <v>281.63333333333338</v>
      </c>
      <c r="G86" s="41">
        <v>278.06666666666678</v>
      </c>
      <c r="H86" s="41">
        <v>272.63333333333338</v>
      </c>
      <c r="I86" s="41">
        <v>269.06666666666678</v>
      </c>
      <c r="J86" s="41">
        <v>287.06666666666678</v>
      </c>
      <c r="K86" s="41">
        <v>290.63333333333338</v>
      </c>
      <c r="L86" s="41">
        <v>296.06666666666678</v>
      </c>
      <c r="M86" s="31">
        <v>285.2</v>
      </c>
      <c r="N86" s="31">
        <v>276.2</v>
      </c>
      <c r="O86" s="42">
        <v>26203500</v>
      </c>
      <c r="P86" s="43">
        <v>2.6441036488630356E-2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2768.75</v>
      </c>
      <c r="F87" s="40">
        <v>2773.35</v>
      </c>
      <c r="G87" s="41">
        <v>2750.3999999999996</v>
      </c>
      <c r="H87" s="41">
        <v>2732.0499999999997</v>
      </c>
      <c r="I87" s="41">
        <v>2709.0999999999995</v>
      </c>
      <c r="J87" s="41">
        <v>2791.7</v>
      </c>
      <c r="K87" s="41">
        <v>2814.6499999999996</v>
      </c>
      <c r="L87" s="41">
        <v>2833</v>
      </c>
      <c r="M87" s="31">
        <v>2796.3</v>
      </c>
      <c r="N87" s="31">
        <v>2755</v>
      </c>
      <c r="O87" s="42">
        <v>8238900</v>
      </c>
      <c r="P87" s="43">
        <v>1.0969998159396283E-2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242.55</v>
      </c>
      <c r="F88" s="40">
        <v>242.81666666666669</v>
      </c>
      <c r="G88" s="41">
        <v>235.13333333333338</v>
      </c>
      <c r="H88" s="41">
        <v>227.7166666666667</v>
      </c>
      <c r="I88" s="41">
        <v>220.03333333333339</v>
      </c>
      <c r="J88" s="41">
        <v>250.23333333333338</v>
      </c>
      <c r="K88" s="41">
        <v>257.91666666666674</v>
      </c>
      <c r="L88" s="41">
        <v>265.33333333333337</v>
      </c>
      <c r="M88" s="31">
        <v>250.5</v>
      </c>
      <c r="N88" s="31">
        <v>235.4</v>
      </c>
      <c r="O88" s="42">
        <v>39701700</v>
      </c>
      <c r="P88" s="43">
        <v>7.0371918094442126E-2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727.1</v>
      </c>
      <c r="F89" s="40">
        <v>722.91666666666663</v>
      </c>
      <c r="G89" s="41">
        <v>716.93333333333328</v>
      </c>
      <c r="H89" s="41">
        <v>706.76666666666665</v>
      </c>
      <c r="I89" s="41">
        <v>700.7833333333333</v>
      </c>
      <c r="J89" s="41">
        <v>733.08333333333326</v>
      </c>
      <c r="K89" s="41">
        <v>739.06666666666661</v>
      </c>
      <c r="L89" s="41">
        <v>749.23333333333323</v>
      </c>
      <c r="M89" s="31">
        <v>728.9</v>
      </c>
      <c r="N89" s="31">
        <v>712.75</v>
      </c>
      <c r="O89" s="42">
        <v>83121500</v>
      </c>
      <c r="P89" s="43">
        <v>-2.4684585847504114E-2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1615</v>
      </c>
      <c r="F90" s="40">
        <v>1617.0166666666667</v>
      </c>
      <c r="G90" s="41">
        <v>1604.1333333333332</v>
      </c>
      <c r="H90" s="41">
        <v>1593.2666666666667</v>
      </c>
      <c r="I90" s="41">
        <v>1580.3833333333332</v>
      </c>
      <c r="J90" s="41">
        <v>1627.8833333333332</v>
      </c>
      <c r="K90" s="41">
        <v>1640.7666666666669</v>
      </c>
      <c r="L90" s="41">
        <v>1651.6333333333332</v>
      </c>
      <c r="M90" s="31">
        <v>1629.9</v>
      </c>
      <c r="N90" s="31">
        <v>1606.15</v>
      </c>
      <c r="O90" s="42">
        <v>2326025</v>
      </c>
      <c r="P90" s="43">
        <v>-8.5144927536231884E-3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701.05</v>
      </c>
      <c r="F91" s="40">
        <v>700.16666666666663</v>
      </c>
      <c r="G91" s="41">
        <v>693.38333333333321</v>
      </c>
      <c r="H91" s="41">
        <v>685.71666666666658</v>
      </c>
      <c r="I91" s="41">
        <v>678.93333333333317</v>
      </c>
      <c r="J91" s="41">
        <v>707.83333333333326</v>
      </c>
      <c r="K91" s="41">
        <v>714.61666666666679</v>
      </c>
      <c r="L91" s="41">
        <v>722.2833333333333</v>
      </c>
      <c r="M91" s="31">
        <v>706.95</v>
      </c>
      <c r="N91" s="31">
        <v>692.5</v>
      </c>
      <c r="O91" s="42">
        <v>6660000</v>
      </c>
      <c r="P91" s="43">
        <v>-3.1432420296362818E-3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11.35</v>
      </c>
      <c r="F92" s="40">
        <v>10.833333333333334</v>
      </c>
      <c r="G92" s="41">
        <v>10.166666666666668</v>
      </c>
      <c r="H92" s="41">
        <v>8.9833333333333343</v>
      </c>
      <c r="I92" s="41">
        <v>8.3166666666666682</v>
      </c>
      <c r="J92" s="41">
        <v>12.016666666666667</v>
      </c>
      <c r="K92" s="41">
        <v>12.683333333333335</v>
      </c>
      <c r="L92" s="41">
        <v>13.866666666666667</v>
      </c>
      <c r="M92" s="31">
        <v>11.5</v>
      </c>
      <c r="N92" s="31">
        <v>9.65</v>
      </c>
      <c r="O92" s="42">
        <v>617750000</v>
      </c>
      <c r="P92" s="43">
        <v>-0.22075055187637968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51.1</v>
      </c>
      <c r="F93" s="40">
        <v>50.533333333333331</v>
      </c>
      <c r="G93" s="41">
        <v>49.316666666666663</v>
      </c>
      <c r="H93" s="41">
        <v>47.533333333333331</v>
      </c>
      <c r="I93" s="41">
        <v>46.316666666666663</v>
      </c>
      <c r="J93" s="41">
        <v>52.316666666666663</v>
      </c>
      <c r="K93" s="41">
        <v>53.533333333333331</v>
      </c>
      <c r="L93" s="41">
        <v>55.316666666666663</v>
      </c>
      <c r="M93" s="31">
        <v>51.75</v>
      </c>
      <c r="N93" s="31">
        <v>48.75</v>
      </c>
      <c r="O93" s="42">
        <v>179559500</v>
      </c>
      <c r="P93" s="43">
        <v>5.8538662125485605E-3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610.25</v>
      </c>
      <c r="F94" s="40">
        <v>610.0333333333333</v>
      </c>
      <c r="G94" s="41">
        <v>600.21666666666658</v>
      </c>
      <c r="H94" s="41">
        <v>590.18333333333328</v>
      </c>
      <c r="I94" s="41">
        <v>580.36666666666656</v>
      </c>
      <c r="J94" s="41">
        <v>620.06666666666661</v>
      </c>
      <c r="K94" s="41">
        <v>629.88333333333321</v>
      </c>
      <c r="L94" s="41">
        <v>639.91666666666663</v>
      </c>
      <c r="M94" s="31">
        <v>619.85</v>
      </c>
      <c r="N94" s="31">
        <v>600</v>
      </c>
      <c r="O94" s="42">
        <v>10006250</v>
      </c>
      <c r="P94" s="43">
        <v>-3.8091804854602257E-2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572.70000000000005</v>
      </c>
      <c r="F95" s="40">
        <v>577.04999999999995</v>
      </c>
      <c r="G95" s="41">
        <v>566.44999999999993</v>
      </c>
      <c r="H95" s="41">
        <v>560.19999999999993</v>
      </c>
      <c r="I95" s="41">
        <v>549.59999999999991</v>
      </c>
      <c r="J95" s="41">
        <v>583.29999999999995</v>
      </c>
      <c r="K95" s="41">
        <v>593.89999999999986</v>
      </c>
      <c r="L95" s="41">
        <v>600.15</v>
      </c>
      <c r="M95" s="31">
        <v>587.65</v>
      </c>
      <c r="N95" s="31">
        <v>570.79999999999995</v>
      </c>
      <c r="O95" s="42">
        <v>9517750</v>
      </c>
      <c r="P95" s="43">
        <v>-1.1989723094490437E-2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155.5</v>
      </c>
      <c r="F96" s="40">
        <v>156.16666666666666</v>
      </c>
      <c r="G96" s="41">
        <v>153.88333333333333</v>
      </c>
      <c r="H96" s="41">
        <v>152.26666666666668</v>
      </c>
      <c r="I96" s="41">
        <v>149.98333333333335</v>
      </c>
      <c r="J96" s="41">
        <v>157.7833333333333</v>
      </c>
      <c r="K96" s="41">
        <v>160.06666666666666</v>
      </c>
      <c r="L96" s="41">
        <v>161.68333333333328</v>
      </c>
      <c r="M96" s="31">
        <v>158.44999999999999</v>
      </c>
      <c r="N96" s="31">
        <v>154.55000000000001</v>
      </c>
      <c r="O96" s="42">
        <v>11723400</v>
      </c>
      <c r="P96" s="43">
        <v>1.3486176668914362E-2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8777.75</v>
      </c>
      <c r="F97" s="40">
        <v>8794.8000000000011</v>
      </c>
      <c r="G97" s="41">
        <v>8654.3500000000022</v>
      </c>
      <c r="H97" s="41">
        <v>8530.9500000000007</v>
      </c>
      <c r="I97" s="41">
        <v>8390.5000000000018</v>
      </c>
      <c r="J97" s="41">
        <v>8918.2000000000025</v>
      </c>
      <c r="K97" s="41">
        <v>9058.6500000000033</v>
      </c>
      <c r="L97" s="41">
        <v>9182.0500000000029</v>
      </c>
      <c r="M97" s="31">
        <v>8935.25</v>
      </c>
      <c r="N97" s="31">
        <v>8671.4</v>
      </c>
      <c r="O97" s="42">
        <v>293025</v>
      </c>
      <c r="P97" s="43">
        <v>5.9217301750772401E-3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1981</v>
      </c>
      <c r="F98" s="40">
        <v>1981.95</v>
      </c>
      <c r="G98" s="41">
        <v>1960.5</v>
      </c>
      <c r="H98" s="41">
        <v>1940</v>
      </c>
      <c r="I98" s="41">
        <v>1918.55</v>
      </c>
      <c r="J98" s="41">
        <v>2002.45</v>
      </c>
      <c r="K98" s="41">
        <v>2023.9000000000003</v>
      </c>
      <c r="L98" s="41">
        <v>2044.4</v>
      </c>
      <c r="M98" s="31">
        <v>2003.4</v>
      </c>
      <c r="N98" s="31">
        <v>1961.45</v>
      </c>
      <c r="O98" s="42">
        <v>2899500</v>
      </c>
      <c r="P98" s="43">
        <v>-1.7241379310344826E-4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1130.95</v>
      </c>
      <c r="F99" s="40">
        <v>1129.0166666666667</v>
      </c>
      <c r="G99" s="41">
        <v>1070.9333333333334</v>
      </c>
      <c r="H99" s="41">
        <v>1010.9166666666667</v>
      </c>
      <c r="I99" s="41">
        <v>952.83333333333348</v>
      </c>
      <c r="J99" s="41">
        <v>1189.0333333333333</v>
      </c>
      <c r="K99" s="41">
        <v>1247.1166666666668</v>
      </c>
      <c r="L99" s="41">
        <v>1307.1333333333332</v>
      </c>
      <c r="M99" s="31">
        <v>1187.0999999999999</v>
      </c>
      <c r="N99" s="31">
        <v>1069</v>
      </c>
      <c r="O99" s="42">
        <v>17575200</v>
      </c>
      <c r="P99" s="43">
        <v>5.6309839346567858E-2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269.75</v>
      </c>
      <c r="F100" s="40">
        <v>267.25</v>
      </c>
      <c r="G100" s="41">
        <v>254.60000000000002</v>
      </c>
      <c r="H100" s="41">
        <v>239.45000000000002</v>
      </c>
      <c r="I100" s="41">
        <v>226.80000000000004</v>
      </c>
      <c r="J100" s="41">
        <v>282.39999999999998</v>
      </c>
      <c r="K100" s="41">
        <v>295.04999999999995</v>
      </c>
      <c r="L100" s="41">
        <v>310.2</v>
      </c>
      <c r="M100" s="31">
        <v>279.89999999999998</v>
      </c>
      <c r="N100" s="31">
        <v>252.1</v>
      </c>
      <c r="O100" s="42">
        <v>14837200</v>
      </c>
      <c r="P100" s="43">
        <v>-7.1978984238178639E-2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1702</v>
      </c>
      <c r="F101" s="40">
        <v>1703.9666666666665</v>
      </c>
      <c r="G101" s="41">
        <v>1689.1833333333329</v>
      </c>
      <c r="H101" s="41">
        <v>1676.3666666666666</v>
      </c>
      <c r="I101" s="41">
        <v>1661.583333333333</v>
      </c>
      <c r="J101" s="41">
        <v>1716.7833333333328</v>
      </c>
      <c r="K101" s="41">
        <v>1731.5666666666662</v>
      </c>
      <c r="L101" s="41">
        <v>1744.3833333333328</v>
      </c>
      <c r="M101" s="31">
        <v>1718.75</v>
      </c>
      <c r="N101" s="31">
        <v>1691.15</v>
      </c>
      <c r="O101" s="42">
        <v>33236400</v>
      </c>
      <c r="P101" s="43">
        <v>6.9622439148533926E-3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118.7</v>
      </c>
      <c r="F102" s="40">
        <v>118.13333333333333</v>
      </c>
      <c r="G102" s="41">
        <v>116.96666666666665</v>
      </c>
      <c r="H102" s="41">
        <v>115.23333333333333</v>
      </c>
      <c r="I102" s="41">
        <v>114.06666666666666</v>
      </c>
      <c r="J102" s="41">
        <v>119.86666666666665</v>
      </c>
      <c r="K102" s="41">
        <v>121.03333333333333</v>
      </c>
      <c r="L102" s="41">
        <v>122.76666666666664</v>
      </c>
      <c r="M102" s="31">
        <v>119.3</v>
      </c>
      <c r="N102" s="31">
        <v>116.4</v>
      </c>
      <c r="O102" s="42">
        <v>53020500</v>
      </c>
      <c r="P102" s="43">
        <v>-1.3467189030362389E-3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2577.35</v>
      </c>
      <c r="F103" s="40">
        <v>2592.2833333333333</v>
      </c>
      <c r="G103" s="41">
        <v>2538.5166666666664</v>
      </c>
      <c r="H103" s="41">
        <v>2499.6833333333329</v>
      </c>
      <c r="I103" s="41">
        <v>2445.9166666666661</v>
      </c>
      <c r="J103" s="41">
        <v>2631.1166666666668</v>
      </c>
      <c r="K103" s="41">
        <v>2684.8833333333341</v>
      </c>
      <c r="L103" s="41">
        <v>2723.7166666666672</v>
      </c>
      <c r="M103" s="31">
        <v>2646.05</v>
      </c>
      <c r="N103" s="31">
        <v>2553.4499999999998</v>
      </c>
      <c r="O103" s="42">
        <v>361575</v>
      </c>
      <c r="P103" s="43">
        <v>6.56498673740053E-2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3776.8</v>
      </c>
      <c r="F104" s="40">
        <v>3751.2666666666664</v>
      </c>
      <c r="G104" s="41">
        <v>3705.5333333333328</v>
      </c>
      <c r="H104" s="41">
        <v>3634.2666666666664</v>
      </c>
      <c r="I104" s="41">
        <v>3588.5333333333328</v>
      </c>
      <c r="J104" s="41">
        <v>3822.5333333333328</v>
      </c>
      <c r="K104" s="41">
        <v>3868.2666666666664</v>
      </c>
      <c r="L104" s="41">
        <v>3939.5333333333328</v>
      </c>
      <c r="M104" s="31">
        <v>3797</v>
      </c>
      <c r="N104" s="31">
        <v>3680</v>
      </c>
      <c r="O104" s="42">
        <v>1723800</v>
      </c>
      <c r="P104" s="43">
        <v>-4.0173724212812158E-2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231.4</v>
      </c>
      <c r="F105" s="40">
        <v>227.38333333333333</v>
      </c>
      <c r="G105" s="41">
        <v>220.41666666666666</v>
      </c>
      <c r="H105" s="41">
        <v>209.43333333333334</v>
      </c>
      <c r="I105" s="41">
        <v>202.46666666666667</v>
      </c>
      <c r="J105" s="41">
        <v>238.36666666666665</v>
      </c>
      <c r="K105" s="41">
        <v>245.33333333333334</v>
      </c>
      <c r="L105" s="41">
        <v>256.31666666666661</v>
      </c>
      <c r="M105" s="31">
        <v>234.35</v>
      </c>
      <c r="N105" s="31">
        <v>216.4</v>
      </c>
      <c r="O105" s="42">
        <v>188764800</v>
      </c>
      <c r="P105" s="43">
        <v>9.208553179672313E-2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396.6</v>
      </c>
      <c r="F106" s="40">
        <v>399.7</v>
      </c>
      <c r="G106" s="41">
        <v>392.15</v>
      </c>
      <c r="H106" s="41">
        <v>387.7</v>
      </c>
      <c r="I106" s="41">
        <v>380.15</v>
      </c>
      <c r="J106" s="41">
        <v>404.15</v>
      </c>
      <c r="K106" s="41">
        <v>411.70000000000005</v>
      </c>
      <c r="L106" s="41">
        <v>416.15</v>
      </c>
      <c r="M106" s="31">
        <v>407.25</v>
      </c>
      <c r="N106" s="31">
        <v>395.25</v>
      </c>
      <c r="O106" s="42">
        <v>41015000</v>
      </c>
      <c r="P106" s="43">
        <v>-1.946708845358316E-3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689.75</v>
      </c>
      <c r="F107" s="40">
        <v>693.18333333333339</v>
      </c>
      <c r="G107" s="41">
        <v>684.56666666666683</v>
      </c>
      <c r="H107" s="41">
        <v>679.38333333333344</v>
      </c>
      <c r="I107" s="41">
        <v>670.76666666666688</v>
      </c>
      <c r="J107" s="41">
        <v>698.36666666666679</v>
      </c>
      <c r="K107" s="41">
        <v>706.98333333333335</v>
      </c>
      <c r="L107" s="41">
        <v>712.16666666666674</v>
      </c>
      <c r="M107" s="31">
        <v>701.8</v>
      </c>
      <c r="N107" s="31">
        <v>688</v>
      </c>
      <c r="O107" s="42">
        <v>49160250</v>
      </c>
      <c r="P107" s="43">
        <v>7.2191182165182279E-3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4109.8</v>
      </c>
      <c r="F108" s="40">
        <v>4137.5</v>
      </c>
      <c r="G108" s="41">
        <v>4074.3</v>
      </c>
      <c r="H108" s="41">
        <v>4038.8</v>
      </c>
      <c r="I108" s="41">
        <v>3975.6000000000004</v>
      </c>
      <c r="J108" s="41">
        <v>4173</v>
      </c>
      <c r="K108" s="41">
        <v>4236.2000000000007</v>
      </c>
      <c r="L108" s="41">
        <v>4271.7</v>
      </c>
      <c r="M108" s="31">
        <v>4200.7</v>
      </c>
      <c r="N108" s="31">
        <v>4102</v>
      </c>
      <c r="O108" s="42">
        <v>1589750</v>
      </c>
      <c r="P108" s="43">
        <v>5.693499920923612E-3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1907.05</v>
      </c>
      <c r="F109" s="40">
        <v>1893.0166666666667</v>
      </c>
      <c r="G109" s="41">
        <v>1876.0333333333333</v>
      </c>
      <c r="H109" s="41">
        <v>1845.0166666666667</v>
      </c>
      <c r="I109" s="41">
        <v>1828.0333333333333</v>
      </c>
      <c r="J109" s="41">
        <v>1924.0333333333333</v>
      </c>
      <c r="K109" s="41">
        <v>1941.0166666666664</v>
      </c>
      <c r="L109" s="41">
        <v>1972.0333333333333</v>
      </c>
      <c r="M109" s="31">
        <v>1910</v>
      </c>
      <c r="N109" s="31">
        <v>1862</v>
      </c>
      <c r="O109" s="42">
        <v>15689600</v>
      </c>
      <c r="P109" s="43">
        <v>-2.973996593884243E-3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87.95</v>
      </c>
      <c r="F110" s="40">
        <v>87.583333333333329</v>
      </c>
      <c r="G110" s="41">
        <v>86.766666666666652</v>
      </c>
      <c r="H110" s="41">
        <v>85.583333333333329</v>
      </c>
      <c r="I110" s="41">
        <v>84.766666666666652</v>
      </c>
      <c r="J110" s="41">
        <v>88.766666666666652</v>
      </c>
      <c r="K110" s="41">
        <v>89.583333333333343</v>
      </c>
      <c r="L110" s="41">
        <v>90.766666666666652</v>
      </c>
      <c r="M110" s="31">
        <v>88.4</v>
      </c>
      <c r="N110" s="31">
        <v>86.4</v>
      </c>
      <c r="O110" s="42">
        <v>58809160</v>
      </c>
      <c r="P110" s="43">
        <v>2.5680933852140077E-2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4101.05</v>
      </c>
      <c r="F111" s="40">
        <v>4138.45</v>
      </c>
      <c r="G111" s="41">
        <v>4038.8999999999996</v>
      </c>
      <c r="H111" s="41">
        <v>3976.75</v>
      </c>
      <c r="I111" s="41">
        <v>3877.2</v>
      </c>
      <c r="J111" s="41">
        <v>4200.5999999999995</v>
      </c>
      <c r="K111" s="41">
        <v>4300.1500000000005</v>
      </c>
      <c r="L111" s="41">
        <v>4362.2999999999993</v>
      </c>
      <c r="M111" s="31">
        <v>4238</v>
      </c>
      <c r="N111" s="31">
        <v>4076.3</v>
      </c>
      <c r="O111" s="42">
        <v>530250</v>
      </c>
      <c r="P111" s="43">
        <v>7.774390243902439E-2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418.2</v>
      </c>
      <c r="F112" s="40">
        <v>416.08333333333331</v>
      </c>
      <c r="G112" s="41">
        <v>412.16666666666663</v>
      </c>
      <c r="H112" s="41">
        <v>406.13333333333333</v>
      </c>
      <c r="I112" s="41">
        <v>402.21666666666664</v>
      </c>
      <c r="J112" s="41">
        <v>422.11666666666662</v>
      </c>
      <c r="K112" s="41">
        <v>426.03333333333325</v>
      </c>
      <c r="L112" s="41">
        <v>432.06666666666661</v>
      </c>
      <c r="M112" s="31">
        <v>420</v>
      </c>
      <c r="N112" s="31">
        <v>410.05</v>
      </c>
      <c r="O112" s="42">
        <v>20728000</v>
      </c>
      <c r="P112" s="43">
        <v>-8.5098870056497175E-2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1720.95</v>
      </c>
      <c r="F113" s="40">
        <v>1720.9333333333334</v>
      </c>
      <c r="G113" s="41">
        <v>1713.0666666666668</v>
      </c>
      <c r="H113" s="41">
        <v>1705.1833333333334</v>
      </c>
      <c r="I113" s="41">
        <v>1697.3166666666668</v>
      </c>
      <c r="J113" s="41">
        <v>1728.8166666666668</v>
      </c>
      <c r="K113" s="41">
        <v>1736.6833333333336</v>
      </c>
      <c r="L113" s="41">
        <v>1744.5666666666668</v>
      </c>
      <c r="M113" s="31">
        <v>1728.8</v>
      </c>
      <c r="N113" s="31">
        <v>1713.05</v>
      </c>
      <c r="O113" s="42">
        <v>14446875</v>
      </c>
      <c r="P113" s="43">
        <v>-1.7940900562851782E-2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5683.15</v>
      </c>
      <c r="F114" s="40">
        <v>5668.2</v>
      </c>
      <c r="G114" s="41">
        <v>5617</v>
      </c>
      <c r="H114" s="41">
        <v>5550.85</v>
      </c>
      <c r="I114" s="41">
        <v>5499.6500000000005</v>
      </c>
      <c r="J114" s="41">
        <v>5734.3499999999995</v>
      </c>
      <c r="K114" s="41">
        <v>5785.5499999999984</v>
      </c>
      <c r="L114" s="41">
        <v>5851.6999999999989</v>
      </c>
      <c r="M114" s="31">
        <v>5719.4</v>
      </c>
      <c r="N114" s="31">
        <v>5602.05</v>
      </c>
      <c r="O114" s="42">
        <v>712650</v>
      </c>
      <c r="P114" s="43">
        <v>1.3222435487310728E-2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4575.3500000000004</v>
      </c>
      <c r="F115" s="40">
        <v>4574.2666666666673</v>
      </c>
      <c r="G115" s="41">
        <v>4525.1833333333343</v>
      </c>
      <c r="H115" s="41">
        <v>4475.0166666666673</v>
      </c>
      <c r="I115" s="41">
        <v>4425.9333333333343</v>
      </c>
      <c r="J115" s="41">
        <v>4624.4333333333343</v>
      </c>
      <c r="K115" s="41">
        <v>4673.5166666666682</v>
      </c>
      <c r="L115" s="41">
        <v>4723.6833333333343</v>
      </c>
      <c r="M115" s="31">
        <v>4623.3500000000004</v>
      </c>
      <c r="N115" s="31">
        <v>4524.1000000000004</v>
      </c>
      <c r="O115" s="42">
        <v>648200</v>
      </c>
      <c r="P115" s="43">
        <v>-4.9124961621123736E-3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967.15</v>
      </c>
      <c r="F116" s="40">
        <v>970.76666666666677</v>
      </c>
      <c r="G116" s="41">
        <v>953.53333333333353</v>
      </c>
      <c r="H116" s="41">
        <v>939.91666666666674</v>
      </c>
      <c r="I116" s="41">
        <v>922.68333333333351</v>
      </c>
      <c r="J116" s="41">
        <v>984.38333333333355</v>
      </c>
      <c r="K116" s="41">
        <v>1001.6166666666669</v>
      </c>
      <c r="L116" s="41">
        <v>1015.2333333333336</v>
      </c>
      <c r="M116" s="31">
        <v>988</v>
      </c>
      <c r="N116" s="31">
        <v>957.15</v>
      </c>
      <c r="O116" s="42">
        <v>11609300</v>
      </c>
      <c r="P116" s="43">
        <v>0.21124512238382406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757.95</v>
      </c>
      <c r="F117" s="40">
        <v>758.01666666666677</v>
      </c>
      <c r="G117" s="41">
        <v>753.58333333333348</v>
      </c>
      <c r="H117" s="41">
        <v>749.2166666666667</v>
      </c>
      <c r="I117" s="41">
        <v>744.78333333333342</v>
      </c>
      <c r="J117" s="41">
        <v>762.38333333333355</v>
      </c>
      <c r="K117" s="41">
        <v>766.81666666666672</v>
      </c>
      <c r="L117" s="41">
        <v>771.18333333333362</v>
      </c>
      <c r="M117" s="31">
        <v>762.45</v>
      </c>
      <c r="N117" s="31">
        <v>753.65</v>
      </c>
      <c r="O117" s="42">
        <v>14792400</v>
      </c>
      <c r="P117" s="43">
        <v>2.1609862218999274E-2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173.65</v>
      </c>
      <c r="F118" s="40">
        <v>173.71666666666667</v>
      </c>
      <c r="G118" s="41">
        <v>171.53333333333333</v>
      </c>
      <c r="H118" s="41">
        <v>169.41666666666666</v>
      </c>
      <c r="I118" s="41">
        <v>167.23333333333332</v>
      </c>
      <c r="J118" s="41">
        <v>175.83333333333334</v>
      </c>
      <c r="K118" s="41">
        <v>178.01666666666668</v>
      </c>
      <c r="L118" s="41">
        <v>180.13333333333335</v>
      </c>
      <c r="M118" s="31">
        <v>175.9</v>
      </c>
      <c r="N118" s="31">
        <v>171.6</v>
      </c>
      <c r="O118" s="42">
        <v>27492000</v>
      </c>
      <c r="P118" s="43">
        <v>-2.205463858850313E-2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168.55</v>
      </c>
      <c r="F119" s="40">
        <v>168.21666666666667</v>
      </c>
      <c r="G119" s="41">
        <v>165.83333333333334</v>
      </c>
      <c r="H119" s="41">
        <v>163.11666666666667</v>
      </c>
      <c r="I119" s="41">
        <v>160.73333333333335</v>
      </c>
      <c r="J119" s="41">
        <v>170.93333333333334</v>
      </c>
      <c r="K119" s="41">
        <v>173.31666666666666</v>
      </c>
      <c r="L119" s="41">
        <v>176.03333333333333</v>
      </c>
      <c r="M119" s="31">
        <v>170.6</v>
      </c>
      <c r="N119" s="31">
        <v>165.5</v>
      </c>
      <c r="O119" s="42">
        <v>27672000</v>
      </c>
      <c r="P119" s="43">
        <v>1.6082837629433796E-2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564.5</v>
      </c>
      <c r="F120" s="40">
        <v>566.4</v>
      </c>
      <c r="G120" s="41">
        <v>561.69999999999993</v>
      </c>
      <c r="H120" s="41">
        <v>558.9</v>
      </c>
      <c r="I120" s="41">
        <v>554.19999999999993</v>
      </c>
      <c r="J120" s="41">
        <v>569.19999999999993</v>
      </c>
      <c r="K120" s="41">
        <v>573.9</v>
      </c>
      <c r="L120" s="41">
        <v>576.69999999999993</v>
      </c>
      <c r="M120" s="31">
        <v>571.1</v>
      </c>
      <c r="N120" s="31">
        <v>563.6</v>
      </c>
      <c r="O120" s="42">
        <v>10914000</v>
      </c>
      <c r="P120" s="43">
        <v>-2.934898612593383E-2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6948.3</v>
      </c>
      <c r="F121" s="40">
        <v>6931.6833333333334</v>
      </c>
      <c r="G121" s="41">
        <v>6903.0666666666666</v>
      </c>
      <c r="H121" s="41">
        <v>6857.833333333333</v>
      </c>
      <c r="I121" s="41">
        <v>6829.2166666666662</v>
      </c>
      <c r="J121" s="41">
        <v>6976.916666666667</v>
      </c>
      <c r="K121" s="41">
        <v>7005.5333333333338</v>
      </c>
      <c r="L121" s="41">
        <v>7050.7666666666673</v>
      </c>
      <c r="M121" s="31">
        <v>6960.3</v>
      </c>
      <c r="N121" s="31">
        <v>6886.45</v>
      </c>
      <c r="O121" s="42">
        <v>3361800</v>
      </c>
      <c r="P121" s="43">
        <v>5.5635319454414934E-3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745.45</v>
      </c>
      <c r="F122" s="40">
        <v>750.15</v>
      </c>
      <c r="G122" s="41">
        <v>738.3</v>
      </c>
      <c r="H122" s="41">
        <v>731.15</v>
      </c>
      <c r="I122" s="41">
        <v>719.3</v>
      </c>
      <c r="J122" s="41">
        <v>757.3</v>
      </c>
      <c r="K122" s="41">
        <v>769.15000000000009</v>
      </c>
      <c r="L122" s="41">
        <v>776.3</v>
      </c>
      <c r="M122" s="31">
        <v>762</v>
      </c>
      <c r="N122" s="31">
        <v>743</v>
      </c>
      <c r="O122" s="42">
        <v>15046250</v>
      </c>
      <c r="P122" s="43">
        <v>2.7398429498122226E-2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1645.4</v>
      </c>
      <c r="F123" s="40">
        <v>1644.5</v>
      </c>
      <c r="G123" s="41">
        <v>1610.4</v>
      </c>
      <c r="H123" s="41">
        <v>1575.4</v>
      </c>
      <c r="I123" s="41">
        <v>1541.3000000000002</v>
      </c>
      <c r="J123" s="41">
        <v>1679.5</v>
      </c>
      <c r="K123" s="41">
        <v>1713.6</v>
      </c>
      <c r="L123" s="41">
        <v>1748.6</v>
      </c>
      <c r="M123" s="31">
        <v>1678.6</v>
      </c>
      <c r="N123" s="31">
        <v>1609.5</v>
      </c>
      <c r="O123" s="42">
        <v>2338700</v>
      </c>
      <c r="P123" s="43">
        <v>3.9191290824261274E-2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3198.25</v>
      </c>
      <c r="F124" s="40">
        <v>3193.4166666666665</v>
      </c>
      <c r="G124" s="41">
        <v>3143.833333333333</v>
      </c>
      <c r="H124" s="41">
        <v>3089.4166666666665</v>
      </c>
      <c r="I124" s="41">
        <v>3039.833333333333</v>
      </c>
      <c r="J124" s="41">
        <v>3247.833333333333</v>
      </c>
      <c r="K124" s="41">
        <v>3297.4166666666661</v>
      </c>
      <c r="L124" s="41">
        <v>3351.833333333333</v>
      </c>
      <c r="M124" s="31">
        <v>3243</v>
      </c>
      <c r="N124" s="31">
        <v>3139</v>
      </c>
      <c r="O124" s="42">
        <v>336200</v>
      </c>
      <c r="P124" s="43">
        <v>2.188449848024316E-2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1107.0999999999999</v>
      </c>
      <c r="F125" s="40">
        <v>1116.3833333333332</v>
      </c>
      <c r="G125" s="41">
        <v>1093.7166666666665</v>
      </c>
      <c r="H125" s="41">
        <v>1080.3333333333333</v>
      </c>
      <c r="I125" s="41">
        <v>1057.6666666666665</v>
      </c>
      <c r="J125" s="41">
        <v>1129.7666666666664</v>
      </c>
      <c r="K125" s="41">
        <v>1152.4333333333334</v>
      </c>
      <c r="L125" s="41">
        <v>1165.8166666666664</v>
      </c>
      <c r="M125" s="31">
        <v>1139.05</v>
      </c>
      <c r="N125" s="31">
        <v>1103</v>
      </c>
      <c r="O125" s="42">
        <v>3065400</v>
      </c>
      <c r="P125" s="43">
        <v>4.2426813746287653E-4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1162.5</v>
      </c>
      <c r="F126" s="40">
        <v>1164.7666666666667</v>
      </c>
      <c r="G126" s="41">
        <v>1153.7833333333333</v>
      </c>
      <c r="H126" s="41">
        <v>1145.0666666666666</v>
      </c>
      <c r="I126" s="41">
        <v>1134.0833333333333</v>
      </c>
      <c r="J126" s="41">
        <v>1173.4833333333333</v>
      </c>
      <c r="K126" s="41">
        <v>1184.4666666666665</v>
      </c>
      <c r="L126" s="41">
        <v>1193.1833333333334</v>
      </c>
      <c r="M126" s="31">
        <v>1175.75</v>
      </c>
      <c r="N126" s="31">
        <v>1156.05</v>
      </c>
      <c r="O126" s="42">
        <v>2187000</v>
      </c>
      <c r="P126" s="43">
        <v>2.9951963831590846E-2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4177.3500000000004</v>
      </c>
      <c r="F127" s="40">
        <v>4184.7166666666662</v>
      </c>
      <c r="G127" s="41">
        <v>4124.2833333333328</v>
      </c>
      <c r="H127" s="41">
        <v>4071.2166666666662</v>
      </c>
      <c r="I127" s="41">
        <v>4010.7833333333328</v>
      </c>
      <c r="J127" s="41">
        <v>4237.7833333333328</v>
      </c>
      <c r="K127" s="41">
        <v>4298.2166666666653</v>
      </c>
      <c r="L127" s="41">
        <v>4351.2833333333328</v>
      </c>
      <c r="M127" s="31">
        <v>4245.1499999999996</v>
      </c>
      <c r="N127" s="31">
        <v>4131.6499999999996</v>
      </c>
      <c r="O127" s="42">
        <v>2372400</v>
      </c>
      <c r="P127" s="43">
        <v>8.3683537365247584E-2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224.25</v>
      </c>
      <c r="F128" s="40">
        <v>225.76666666666665</v>
      </c>
      <c r="G128" s="41">
        <v>221.43333333333331</v>
      </c>
      <c r="H128" s="41">
        <v>218.61666666666665</v>
      </c>
      <c r="I128" s="41">
        <v>214.2833333333333</v>
      </c>
      <c r="J128" s="41">
        <v>228.58333333333331</v>
      </c>
      <c r="K128" s="41">
        <v>232.91666666666669</v>
      </c>
      <c r="L128" s="41">
        <v>235.73333333333332</v>
      </c>
      <c r="M128" s="31">
        <v>230.1</v>
      </c>
      <c r="N128" s="31">
        <v>222.95</v>
      </c>
      <c r="O128" s="42">
        <v>36323000</v>
      </c>
      <c r="P128" s="43">
        <v>1.1599571108295155E-2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3177.05</v>
      </c>
      <c r="F129" s="40">
        <v>3185.0166666666664</v>
      </c>
      <c r="G129" s="41">
        <v>3134.083333333333</v>
      </c>
      <c r="H129" s="41">
        <v>3091.1166666666668</v>
      </c>
      <c r="I129" s="41">
        <v>3040.1833333333334</v>
      </c>
      <c r="J129" s="41">
        <v>3227.9833333333327</v>
      </c>
      <c r="K129" s="41">
        <v>3278.9166666666661</v>
      </c>
      <c r="L129" s="41">
        <v>3321.8833333333323</v>
      </c>
      <c r="M129" s="31">
        <v>3235.95</v>
      </c>
      <c r="N129" s="31">
        <v>3142.05</v>
      </c>
      <c r="O129" s="42">
        <v>1943825</v>
      </c>
      <c r="P129" s="43">
        <v>6.5634466509592732E-3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80246.149999999994</v>
      </c>
      <c r="F130" s="40">
        <v>80389.650000000009</v>
      </c>
      <c r="G130" s="41">
        <v>79961.500000000015</v>
      </c>
      <c r="H130" s="41">
        <v>79676.850000000006</v>
      </c>
      <c r="I130" s="41">
        <v>79248.700000000012</v>
      </c>
      <c r="J130" s="41">
        <v>80674.300000000017</v>
      </c>
      <c r="K130" s="41">
        <v>81102.450000000012</v>
      </c>
      <c r="L130" s="41">
        <v>81387.10000000002</v>
      </c>
      <c r="M130" s="31">
        <v>80817.8</v>
      </c>
      <c r="N130" s="31">
        <v>80105</v>
      </c>
      <c r="O130" s="42">
        <v>47640</v>
      </c>
      <c r="P130" s="43">
        <v>3.318152244632401E-2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1556.7</v>
      </c>
      <c r="F131" s="40">
        <v>1549.2833333333335</v>
      </c>
      <c r="G131" s="41">
        <v>1538.416666666667</v>
      </c>
      <c r="H131" s="41">
        <v>1520.1333333333334</v>
      </c>
      <c r="I131" s="41">
        <v>1509.2666666666669</v>
      </c>
      <c r="J131" s="41">
        <v>1567.5666666666671</v>
      </c>
      <c r="K131" s="41">
        <v>1578.4333333333334</v>
      </c>
      <c r="L131" s="41">
        <v>1596.7166666666672</v>
      </c>
      <c r="M131" s="31">
        <v>1560.15</v>
      </c>
      <c r="N131" s="31">
        <v>1531</v>
      </c>
      <c r="O131" s="42">
        <v>3083250</v>
      </c>
      <c r="P131" s="43">
        <v>4.9527699770232324E-2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442.25</v>
      </c>
      <c r="F132" s="40">
        <v>441.83333333333331</v>
      </c>
      <c r="G132" s="41">
        <v>435.66666666666663</v>
      </c>
      <c r="H132" s="41">
        <v>429.08333333333331</v>
      </c>
      <c r="I132" s="41">
        <v>422.91666666666663</v>
      </c>
      <c r="J132" s="41">
        <v>448.41666666666663</v>
      </c>
      <c r="K132" s="41">
        <v>454.58333333333326</v>
      </c>
      <c r="L132" s="41">
        <v>461.16666666666663</v>
      </c>
      <c r="M132" s="31">
        <v>448</v>
      </c>
      <c r="N132" s="31">
        <v>435.25</v>
      </c>
      <c r="O132" s="42">
        <v>3896000</v>
      </c>
      <c r="P132" s="43">
        <v>-9.7600650671004468E-3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95.3</v>
      </c>
      <c r="F133" s="40">
        <v>95.266666666666652</v>
      </c>
      <c r="G133" s="41">
        <v>94.433333333333309</v>
      </c>
      <c r="H133" s="41">
        <v>93.566666666666663</v>
      </c>
      <c r="I133" s="41">
        <v>92.73333333333332</v>
      </c>
      <c r="J133" s="41">
        <v>96.133333333333297</v>
      </c>
      <c r="K133" s="41">
        <v>96.96666666666664</v>
      </c>
      <c r="L133" s="41">
        <v>97.833333333333286</v>
      </c>
      <c r="M133" s="31">
        <v>96.1</v>
      </c>
      <c r="N133" s="31">
        <v>94.4</v>
      </c>
      <c r="O133" s="42">
        <v>101201000</v>
      </c>
      <c r="P133" s="43">
        <v>-9.9783801762847162E-3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6857.7</v>
      </c>
      <c r="F134" s="40">
        <v>6857.75</v>
      </c>
      <c r="G134" s="41">
        <v>6733.9</v>
      </c>
      <c r="H134" s="41">
        <v>6610.0999999999995</v>
      </c>
      <c r="I134" s="41">
        <v>6486.2499999999991</v>
      </c>
      <c r="J134" s="41">
        <v>6981.55</v>
      </c>
      <c r="K134" s="41">
        <v>7105.4000000000005</v>
      </c>
      <c r="L134" s="41">
        <v>7229.2000000000007</v>
      </c>
      <c r="M134" s="31">
        <v>6981.6</v>
      </c>
      <c r="N134" s="31">
        <v>6733.95</v>
      </c>
      <c r="O134" s="42">
        <v>1053250</v>
      </c>
      <c r="P134" s="43">
        <v>-2.9262672811059907E-2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4042.15</v>
      </c>
      <c r="F135" s="40">
        <v>4028.4666666666672</v>
      </c>
      <c r="G135" s="41">
        <v>3996.9833333333345</v>
      </c>
      <c r="H135" s="41">
        <v>3951.8166666666675</v>
      </c>
      <c r="I135" s="41">
        <v>3920.3333333333348</v>
      </c>
      <c r="J135" s="41">
        <v>4073.6333333333341</v>
      </c>
      <c r="K135" s="41">
        <v>4105.1166666666668</v>
      </c>
      <c r="L135" s="41">
        <v>4150.2833333333338</v>
      </c>
      <c r="M135" s="31">
        <v>4059.95</v>
      </c>
      <c r="N135" s="31">
        <v>3983.3</v>
      </c>
      <c r="O135" s="42">
        <v>529650</v>
      </c>
      <c r="P135" s="43">
        <v>2.4814976055724858E-2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20095.45</v>
      </c>
      <c r="F136" s="40">
        <v>20134.216666666667</v>
      </c>
      <c r="G136" s="41">
        <v>19987.733333333334</v>
      </c>
      <c r="H136" s="41">
        <v>19880.016666666666</v>
      </c>
      <c r="I136" s="41">
        <v>19733.533333333333</v>
      </c>
      <c r="J136" s="41">
        <v>20241.933333333334</v>
      </c>
      <c r="K136" s="41">
        <v>20388.416666666672</v>
      </c>
      <c r="L136" s="41">
        <v>20496.133333333335</v>
      </c>
      <c r="M136" s="31">
        <v>20280.7</v>
      </c>
      <c r="N136" s="31">
        <v>20026.5</v>
      </c>
      <c r="O136" s="42">
        <v>433850</v>
      </c>
      <c r="P136" s="43">
        <v>-2.3044129508007836E-4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152.5</v>
      </c>
      <c r="F137" s="40">
        <v>153.19999999999999</v>
      </c>
      <c r="G137" s="41">
        <v>151.24999999999997</v>
      </c>
      <c r="H137" s="41">
        <v>149.99999999999997</v>
      </c>
      <c r="I137" s="41">
        <v>148.04999999999995</v>
      </c>
      <c r="J137" s="41">
        <v>154.44999999999999</v>
      </c>
      <c r="K137" s="41">
        <v>156.40000000000003</v>
      </c>
      <c r="L137" s="41">
        <v>157.65</v>
      </c>
      <c r="M137" s="31">
        <v>155.15</v>
      </c>
      <c r="N137" s="31">
        <v>151.94999999999999</v>
      </c>
      <c r="O137" s="42">
        <v>108332300</v>
      </c>
      <c r="P137" s="43">
        <v>2.0641333165004418E-2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124.1</v>
      </c>
      <c r="F138" s="40">
        <v>124.34999999999998</v>
      </c>
      <c r="G138" s="41">
        <v>122.89999999999996</v>
      </c>
      <c r="H138" s="41">
        <v>121.69999999999999</v>
      </c>
      <c r="I138" s="41">
        <v>120.24999999999997</v>
      </c>
      <c r="J138" s="41">
        <v>125.54999999999995</v>
      </c>
      <c r="K138" s="41">
        <v>126.99999999999997</v>
      </c>
      <c r="L138" s="41">
        <v>128.19999999999993</v>
      </c>
      <c r="M138" s="31">
        <v>125.8</v>
      </c>
      <c r="N138" s="31">
        <v>123.15</v>
      </c>
      <c r="O138" s="42">
        <v>63891300</v>
      </c>
      <c r="P138" s="43">
        <v>-6.9106051209355899E-3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4823</v>
      </c>
      <c r="F139" s="40">
        <v>4854.8666666666668</v>
      </c>
      <c r="G139" s="41">
        <v>4784.7333333333336</v>
      </c>
      <c r="H139" s="41">
        <v>4746.4666666666672</v>
      </c>
      <c r="I139" s="41">
        <v>4676.3333333333339</v>
      </c>
      <c r="J139" s="41">
        <v>4893.1333333333332</v>
      </c>
      <c r="K139" s="41">
        <v>4963.2666666666664</v>
      </c>
      <c r="L139" s="41">
        <v>5001.5333333333328</v>
      </c>
      <c r="M139" s="31">
        <v>4925</v>
      </c>
      <c r="N139" s="31">
        <v>4816.6000000000004</v>
      </c>
      <c r="O139" s="42">
        <v>536000</v>
      </c>
      <c r="P139" s="43">
        <v>5.2786643751534496E-2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129.19999999999999</v>
      </c>
      <c r="F140" s="40">
        <v>129.6</v>
      </c>
      <c r="G140" s="41">
        <v>127.5</v>
      </c>
      <c r="H140" s="41">
        <v>125.80000000000001</v>
      </c>
      <c r="I140" s="41">
        <v>123.70000000000002</v>
      </c>
      <c r="J140" s="41">
        <v>131.29999999999998</v>
      </c>
      <c r="K140" s="41">
        <v>133.39999999999995</v>
      </c>
      <c r="L140" s="41">
        <v>135.09999999999997</v>
      </c>
      <c r="M140" s="31">
        <v>131.69999999999999</v>
      </c>
      <c r="N140" s="31">
        <v>127.9</v>
      </c>
      <c r="O140" s="42">
        <v>63933100</v>
      </c>
      <c r="P140" s="43">
        <v>2.9510229386236826E-2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33164.550000000003</v>
      </c>
      <c r="F141" s="40">
        <v>33096.9</v>
      </c>
      <c r="G141" s="41">
        <v>32843.800000000003</v>
      </c>
      <c r="H141" s="41">
        <v>32523.050000000003</v>
      </c>
      <c r="I141" s="41">
        <v>32269.950000000004</v>
      </c>
      <c r="J141" s="41">
        <v>33417.65</v>
      </c>
      <c r="K141" s="41">
        <v>33670.749999999993</v>
      </c>
      <c r="L141" s="41">
        <v>33991.5</v>
      </c>
      <c r="M141" s="31">
        <v>33350</v>
      </c>
      <c r="N141" s="31">
        <v>32776.15</v>
      </c>
      <c r="O141" s="42">
        <v>86610</v>
      </c>
      <c r="P141" s="43">
        <v>1.387443635102324E-3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2655.55</v>
      </c>
      <c r="F142" s="40">
        <v>2655.1666666666665</v>
      </c>
      <c r="G142" s="41">
        <v>2637.0333333333328</v>
      </c>
      <c r="H142" s="41">
        <v>2618.5166666666664</v>
      </c>
      <c r="I142" s="41">
        <v>2600.3833333333328</v>
      </c>
      <c r="J142" s="41">
        <v>2673.6833333333329</v>
      </c>
      <c r="K142" s="41">
        <v>2691.8166666666671</v>
      </c>
      <c r="L142" s="41">
        <v>2710.333333333333</v>
      </c>
      <c r="M142" s="31">
        <v>2673.3</v>
      </c>
      <c r="N142" s="31">
        <v>2636.65</v>
      </c>
      <c r="O142" s="42">
        <v>3795825</v>
      </c>
      <c r="P142" s="43">
        <v>2.0328208160851569E-2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233.25</v>
      </c>
      <c r="F143" s="40">
        <v>233.36666666666665</v>
      </c>
      <c r="G143" s="41">
        <v>232.33333333333329</v>
      </c>
      <c r="H143" s="41">
        <v>231.41666666666663</v>
      </c>
      <c r="I143" s="41">
        <v>230.38333333333327</v>
      </c>
      <c r="J143" s="41">
        <v>234.2833333333333</v>
      </c>
      <c r="K143" s="41">
        <v>235.31666666666666</v>
      </c>
      <c r="L143" s="41">
        <v>236.23333333333332</v>
      </c>
      <c r="M143" s="31">
        <v>234.4</v>
      </c>
      <c r="N143" s="31">
        <v>232.45</v>
      </c>
      <c r="O143" s="42">
        <v>23253000</v>
      </c>
      <c r="P143" s="43">
        <v>4.7715598810489319E-2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136.80000000000001</v>
      </c>
      <c r="F144" s="40">
        <v>137.1</v>
      </c>
      <c r="G144" s="41">
        <v>135.39999999999998</v>
      </c>
      <c r="H144" s="41">
        <v>133.99999999999997</v>
      </c>
      <c r="I144" s="41">
        <v>132.29999999999995</v>
      </c>
      <c r="J144" s="41">
        <v>138.5</v>
      </c>
      <c r="K144" s="41">
        <v>140.19999999999999</v>
      </c>
      <c r="L144" s="41">
        <v>141.60000000000002</v>
      </c>
      <c r="M144" s="31">
        <v>138.80000000000001</v>
      </c>
      <c r="N144" s="31">
        <v>135.69999999999999</v>
      </c>
      <c r="O144" s="42">
        <v>29673200</v>
      </c>
      <c r="P144" s="43">
        <v>-2.4459845087647779E-2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6012.25</v>
      </c>
      <c r="F145" s="40">
        <v>6003.45</v>
      </c>
      <c r="G145" s="41">
        <v>5958.7999999999993</v>
      </c>
      <c r="H145" s="41">
        <v>5905.3499999999995</v>
      </c>
      <c r="I145" s="41">
        <v>5860.6999999999989</v>
      </c>
      <c r="J145" s="41">
        <v>6056.9</v>
      </c>
      <c r="K145" s="41">
        <v>6101.5499999999993</v>
      </c>
      <c r="L145" s="41">
        <v>6155</v>
      </c>
      <c r="M145" s="31">
        <v>6048.1</v>
      </c>
      <c r="N145" s="31">
        <v>5950</v>
      </c>
      <c r="O145" s="42">
        <v>255375</v>
      </c>
      <c r="P145" s="43">
        <v>-2.9914529914529916E-2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2405.15</v>
      </c>
      <c r="F146" s="40">
        <v>2407.4</v>
      </c>
      <c r="G146" s="41">
        <v>2393.75</v>
      </c>
      <c r="H146" s="41">
        <v>2382.35</v>
      </c>
      <c r="I146" s="41">
        <v>2368.6999999999998</v>
      </c>
      <c r="J146" s="41">
        <v>2418.8000000000002</v>
      </c>
      <c r="K146" s="41">
        <v>2432.4500000000007</v>
      </c>
      <c r="L146" s="41">
        <v>2443.8500000000004</v>
      </c>
      <c r="M146" s="31">
        <v>2421.0500000000002</v>
      </c>
      <c r="N146" s="31">
        <v>2396</v>
      </c>
      <c r="O146" s="42">
        <v>2957000</v>
      </c>
      <c r="P146" s="43">
        <v>-2.3616734143049934E-3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3464.9</v>
      </c>
      <c r="F147" s="40">
        <v>3467.1</v>
      </c>
      <c r="G147" s="41">
        <v>3434.2</v>
      </c>
      <c r="H147" s="41">
        <v>3403.5</v>
      </c>
      <c r="I147" s="41">
        <v>3370.6</v>
      </c>
      <c r="J147" s="41">
        <v>3497.7999999999997</v>
      </c>
      <c r="K147" s="41">
        <v>3530.7000000000003</v>
      </c>
      <c r="L147" s="41">
        <v>3561.3999999999996</v>
      </c>
      <c r="M147" s="31">
        <v>3500</v>
      </c>
      <c r="N147" s="31">
        <v>3436.4</v>
      </c>
      <c r="O147" s="42">
        <v>1237000</v>
      </c>
      <c r="P147" s="43">
        <v>5.0782043469429208E-3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42</v>
      </c>
      <c r="F148" s="40">
        <v>40.9</v>
      </c>
      <c r="G148" s="41">
        <v>39.65</v>
      </c>
      <c r="H148" s="41">
        <v>37.299999999999997</v>
      </c>
      <c r="I148" s="41">
        <v>36.049999999999997</v>
      </c>
      <c r="J148" s="41">
        <v>43.25</v>
      </c>
      <c r="K148" s="41">
        <v>44.5</v>
      </c>
      <c r="L148" s="41">
        <v>46.85</v>
      </c>
      <c r="M148" s="31">
        <v>42.15</v>
      </c>
      <c r="N148" s="31">
        <v>38.549999999999997</v>
      </c>
      <c r="O148" s="42">
        <v>330464000</v>
      </c>
      <c r="P148" s="43">
        <v>8.9748324803461191E-2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2445.6999999999998</v>
      </c>
      <c r="F149" s="40">
        <v>2454.8666666666668</v>
      </c>
      <c r="G149" s="41">
        <v>2427.1833333333334</v>
      </c>
      <c r="H149" s="41">
        <v>2408.6666666666665</v>
      </c>
      <c r="I149" s="41">
        <v>2380.9833333333331</v>
      </c>
      <c r="J149" s="41">
        <v>2473.3833333333337</v>
      </c>
      <c r="K149" s="41">
        <v>2501.0666666666671</v>
      </c>
      <c r="L149" s="41">
        <v>2519.5833333333339</v>
      </c>
      <c r="M149" s="31">
        <v>2482.5500000000002</v>
      </c>
      <c r="N149" s="31">
        <v>2436.35</v>
      </c>
      <c r="O149" s="42">
        <v>657000</v>
      </c>
      <c r="P149" s="43">
        <v>-3.4817100044072277E-2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179.75</v>
      </c>
      <c r="F150" s="40">
        <v>180.18333333333331</v>
      </c>
      <c r="G150" s="41">
        <v>178.06666666666661</v>
      </c>
      <c r="H150" s="41">
        <v>176.3833333333333</v>
      </c>
      <c r="I150" s="41">
        <v>174.26666666666659</v>
      </c>
      <c r="J150" s="41">
        <v>181.86666666666662</v>
      </c>
      <c r="K150" s="41">
        <v>183.98333333333335</v>
      </c>
      <c r="L150" s="41">
        <v>185.66666666666663</v>
      </c>
      <c r="M150" s="31">
        <v>182.3</v>
      </c>
      <c r="N150" s="31">
        <v>178.5</v>
      </c>
      <c r="O150" s="42">
        <v>36141741</v>
      </c>
      <c r="P150" s="43">
        <v>5.7880676758682104E-3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1412.1</v>
      </c>
      <c r="F151" s="40">
        <v>1416</v>
      </c>
      <c r="G151" s="41">
        <v>1403.1</v>
      </c>
      <c r="H151" s="41">
        <v>1394.1</v>
      </c>
      <c r="I151" s="41">
        <v>1381.1999999999998</v>
      </c>
      <c r="J151" s="41">
        <v>1425</v>
      </c>
      <c r="K151" s="41">
        <v>1437.9</v>
      </c>
      <c r="L151" s="41">
        <v>1446.9</v>
      </c>
      <c r="M151" s="31">
        <v>1428.9</v>
      </c>
      <c r="N151" s="31">
        <v>1407</v>
      </c>
      <c r="O151" s="42">
        <v>2568170</v>
      </c>
      <c r="P151" s="43">
        <v>-3.7890748342279761E-3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1034.5999999999999</v>
      </c>
      <c r="F152" s="40">
        <v>1045.25</v>
      </c>
      <c r="G152" s="41">
        <v>1019.6500000000001</v>
      </c>
      <c r="H152" s="41">
        <v>1004.7</v>
      </c>
      <c r="I152" s="41">
        <v>979.10000000000014</v>
      </c>
      <c r="J152" s="41">
        <v>1060.2</v>
      </c>
      <c r="K152" s="41">
        <v>1085.8</v>
      </c>
      <c r="L152" s="41">
        <v>1100.75</v>
      </c>
      <c r="M152" s="31">
        <v>1070.8499999999999</v>
      </c>
      <c r="N152" s="31">
        <v>1030.3</v>
      </c>
      <c r="O152" s="42">
        <v>1934600</v>
      </c>
      <c r="P152" s="43">
        <v>5.1270207852193994E-2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183.95</v>
      </c>
      <c r="F153" s="40">
        <v>183.08333333333334</v>
      </c>
      <c r="G153" s="41">
        <v>180.36666666666667</v>
      </c>
      <c r="H153" s="41">
        <v>176.78333333333333</v>
      </c>
      <c r="I153" s="41">
        <v>174.06666666666666</v>
      </c>
      <c r="J153" s="41">
        <v>186.66666666666669</v>
      </c>
      <c r="K153" s="41">
        <v>189.38333333333333</v>
      </c>
      <c r="L153" s="41">
        <v>192.9666666666667</v>
      </c>
      <c r="M153" s="31">
        <v>185.8</v>
      </c>
      <c r="N153" s="31">
        <v>179.5</v>
      </c>
      <c r="O153" s="42">
        <v>34138800</v>
      </c>
      <c r="P153" s="43">
        <v>4.4079822616407985E-2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156.85</v>
      </c>
      <c r="F154" s="40">
        <v>157.33333333333334</v>
      </c>
      <c r="G154" s="41">
        <v>155.26666666666668</v>
      </c>
      <c r="H154" s="41">
        <v>153.68333333333334</v>
      </c>
      <c r="I154" s="41">
        <v>151.61666666666667</v>
      </c>
      <c r="J154" s="41">
        <v>158.91666666666669</v>
      </c>
      <c r="K154" s="41">
        <v>160.98333333333335</v>
      </c>
      <c r="L154" s="41">
        <v>162.56666666666669</v>
      </c>
      <c r="M154" s="31">
        <v>159.4</v>
      </c>
      <c r="N154" s="31">
        <v>155.75</v>
      </c>
      <c r="O154" s="42">
        <v>24504000</v>
      </c>
      <c r="P154" s="43">
        <v>-4.6462759747840296E-2</v>
      </c>
    </row>
    <row r="155" spans="1:16" ht="12.75" customHeight="1">
      <c r="A155" s="31">
        <v>145</v>
      </c>
      <c r="B155" s="279" t="s">
        <v>80</v>
      </c>
      <c r="C155" s="33" t="s">
        <v>188</v>
      </c>
      <c r="D155" s="34">
        <v>44469</v>
      </c>
      <c r="E155" s="40">
        <v>2427.65</v>
      </c>
      <c r="F155" s="40">
        <v>2411.416666666667</v>
      </c>
      <c r="G155" s="41">
        <v>2384.0333333333338</v>
      </c>
      <c r="H155" s="41">
        <v>2340.416666666667</v>
      </c>
      <c r="I155" s="41">
        <v>2313.0333333333338</v>
      </c>
      <c r="J155" s="41">
        <v>2455.0333333333338</v>
      </c>
      <c r="K155" s="41">
        <v>2482.416666666667</v>
      </c>
      <c r="L155" s="41">
        <v>2526.0333333333338</v>
      </c>
      <c r="M155" s="31">
        <v>2438.8000000000002</v>
      </c>
      <c r="N155" s="31">
        <v>2367.8000000000002</v>
      </c>
      <c r="O155" s="42">
        <v>33733750</v>
      </c>
      <c r="P155" s="43">
        <v>4.0628325234952269E-3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118.05</v>
      </c>
      <c r="F156" s="40">
        <v>118.95</v>
      </c>
      <c r="G156" s="41">
        <v>116.75</v>
      </c>
      <c r="H156" s="41">
        <v>115.45</v>
      </c>
      <c r="I156" s="41">
        <v>113.25</v>
      </c>
      <c r="J156" s="41">
        <v>120.25</v>
      </c>
      <c r="K156" s="41">
        <v>122.45000000000002</v>
      </c>
      <c r="L156" s="41">
        <v>123.75</v>
      </c>
      <c r="M156" s="31">
        <v>121.15</v>
      </c>
      <c r="N156" s="31">
        <v>117.65</v>
      </c>
      <c r="O156" s="42">
        <v>188727000</v>
      </c>
      <c r="P156" s="43">
        <v>4.6680716543730245E-2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1187.5999999999999</v>
      </c>
      <c r="F157" s="40">
        <v>1183.1000000000001</v>
      </c>
      <c r="G157" s="41">
        <v>1175.2000000000003</v>
      </c>
      <c r="H157" s="41">
        <v>1162.8000000000002</v>
      </c>
      <c r="I157" s="41">
        <v>1154.9000000000003</v>
      </c>
      <c r="J157" s="41">
        <v>1195.5000000000002</v>
      </c>
      <c r="K157" s="41">
        <v>1203.4000000000003</v>
      </c>
      <c r="L157" s="41">
        <v>1215.8000000000002</v>
      </c>
      <c r="M157" s="31">
        <v>1191</v>
      </c>
      <c r="N157" s="31">
        <v>1170.7</v>
      </c>
      <c r="O157" s="42">
        <v>11121000</v>
      </c>
      <c r="P157" s="43">
        <v>-1.8338298576630253E-2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465.2</v>
      </c>
      <c r="F158" s="40">
        <v>458.7166666666667</v>
      </c>
      <c r="G158" s="41">
        <v>450.18333333333339</v>
      </c>
      <c r="H158" s="41">
        <v>435.16666666666669</v>
      </c>
      <c r="I158" s="41">
        <v>426.63333333333338</v>
      </c>
      <c r="J158" s="41">
        <v>473.73333333333341</v>
      </c>
      <c r="K158" s="41">
        <v>482.26666666666671</v>
      </c>
      <c r="L158" s="41">
        <v>497.28333333333342</v>
      </c>
      <c r="M158" s="31">
        <v>467.25</v>
      </c>
      <c r="N158" s="31">
        <v>443.7</v>
      </c>
      <c r="O158" s="42">
        <v>95725500</v>
      </c>
      <c r="P158" s="43">
        <v>4.6523450311577563E-2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30658.05</v>
      </c>
      <c r="F159" s="40">
        <v>30776.716666666664</v>
      </c>
      <c r="G159" s="41">
        <v>30231.333333333328</v>
      </c>
      <c r="H159" s="41">
        <v>29804.616666666665</v>
      </c>
      <c r="I159" s="41">
        <v>29259.23333333333</v>
      </c>
      <c r="J159" s="41">
        <v>31203.433333333327</v>
      </c>
      <c r="K159" s="41">
        <v>31748.816666666666</v>
      </c>
      <c r="L159" s="41">
        <v>32175.533333333326</v>
      </c>
      <c r="M159" s="31">
        <v>31322.1</v>
      </c>
      <c r="N159" s="31">
        <v>30350</v>
      </c>
      <c r="O159" s="42">
        <v>180700</v>
      </c>
      <c r="P159" s="43">
        <v>3.2423939437223256E-2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2200.15</v>
      </c>
      <c r="F160" s="40">
        <v>2204.75</v>
      </c>
      <c r="G160" s="41">
        <v>2192.1</v>
      </c>
      <c r="H160" s="41">
        <v>2184.0499999999997</v>
      </c>
      <c r="I160" s="41">
        <v>2171.3999999999996</v>
      </c>
      <c r="J160" s="41">
        <v>2212.8000000000002</v>
      </c>
      <c r="K160" s="41">
        <v>2225.4499999999998</v>
      </c>
      <c r="L160" s="41">
        <v>2233.5000000000005</v>
      </c>
      <c r="M160" s="31">
        <v>2217.4</v>
      </c>
      <c r="N160" s="31">
        <v>2196.6999999999998</v>
      </c>
      <c r="O160" s="42">
        <v>2133725</v>
      </c>
      <c r="P160" s="43">
        <v>3.6217824343551933E-3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11321.1</v>
      </c>
      <c r="F161" s="40">
        <v>11265.4</v>
      </c>
      <c r="G161" s="41">
        <v>11151.15</v>
      </c>
      <c r="H161" s="41">
        <v>10981.2</v>
      </c>
      <c r="I161" s="41">
        <v>10866.95</v>
      </c>
      <c r="J161" s="41">
        <v>11435.349999999999</v>
      </c>
      <c r="K161" s="41">
        <v>11549.599999999999</v>
      </c>
      <c r="L161" s="41">
        <v>11719.549999999997</v>
      </c>
      <c r="M161" s="31">
        <v>11379.65</v>
      </c>
      <c r="N161" s="31">
        <v>11095.45</v>
      </c>
      <c r="O161" s="42">
        <v>795250</v>
      </c>
      <c r="P161" s="43">
        <v>4.896540830832412E-3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1409</v>
      </c>
      <c r="F162" s="40">
        <v>1397.05</v>
      </c>
      <c r="G162" s="41">
        <v>1379.1</v>
      </c>
      <c r="H162" s="41">
        <v>1349.2</v>
      </c>
      <c r="I162" s="41">
        <v>1331.25</v>
      </c>
      <c r="J162" s="41">
        <v>1426.9499999999998</v>
      </c>
      <c r="K162" s="41">
        <v>1444.9</v>
      </c>
      <c r="L162" s="41">
        <v>1474.7999999999997</v>
      </c>
      <c r="M162" s="31">
        <v>1415</v>
      </c>
      <c r="N162" s="31">
        <v>1367.15</v>
      </c>
      <c r="O162" s="42">
        <v>4513600</v>
      </c>
      <c r="P162" s="43">
        <v>2.5724934096900281E-2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620.1</v>
      </c>
      <c r="F163" s="40">
        <v>617.86666666666667</v>
      </c>
      <c r="G163" s="41">
        <v>610.5333333333333</v>
      </c>
      <c r="H163" s="41">
        <v>600.96666666666658</v>
      </c>
      <c r="I163" s="41">
        <v>593.63333333333321</v>
      </c>
      <c r="J163" s="41">
        <v>627.43333333333339</v>
      </c>
      <c r="K163" s="41">
        <v>634.76666666666665</v>
      </c>
      <c r="L163" s="41">
        <v>644.33333333333348</v>
      </c>
      <c r="M163" s="31">
        <v>625.20000000000005</v>
      </c>
      <c r="N163" s="31">
        <v>608.29999999999995</v>
      </c>
      <c r="O163" s="42">
        <v>2163375</v>
      </c>
      <c r="P163" s="43">
        <v>-4.0397762585456807E-3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781.15</v>
      </c>
      <c r="F164" s="40">
        <v>782.23333333333323</v>
      </c>
      <c r="G164" s="41">
        <v>778.91666666666652</v>
      </c>
      <c r="H164" s="41">
        <v>776.68333333333328</v>
      </c>
      <c r="I164" s="41">
        <v>773.36666666666656</v>
      </c>
      <c r="J164" s="41">
        <v>784.46666666666647</v>
      </c>
      <c r="K164" s="41">
        <v>787.7833333333333</v>
      </c>
      <c r="L164" s="41">
        <v>790.01666666666642</v>
      </c>
      <c r="M164" s="31">
        <v>785.55</v>
      </c>
      <c r="N164" s="31">
        <v>780</v>
      </c>
      <c r="O164" s="42">
        <v>31255000</v>
      </c>
      <c r="P164" s="43">
        <v>5.7212361474006665E-3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502.65</v>
      </c>
      <c r="F165" s="40">
        <v>504.55</v>
      </c>
      <c r="G165" s="41">
        <v>497.1</v>
      </c>
      <c r="H165" s="41">
        <v>491.55</v>
      </c>
      <c r="I165" s="41">
        <v>484.1</v>
      </c>
      <c r="J165" s="41">
        <v>510.1</v>
      </c>
      <c r="K165" s="41">
        <v>517.54999999999995</v>
      </c>
      <c r="L165" s="41">
        <v>523.1</v>
      </c>
      <c r="M165" s="31">
        <v>512</v>
      </c>
      <c r="N165" s="31">
        <v>499</v>
      </c>
      <c r="O165" s="42">
        <v>14278500</v>
      </c>
      <c r="P165" s="43">
        <v>-1.4494254063567658E-2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661.25</v>
      </c>
      <c r="F166" s="40">
        <v>662.75</v>
      </c>
      <c r="G166" s="41">
        <v>651.65</v>
      </c>
      <c r="H166" s="41">
        <v>642.04999999999995</v>
      </c>
      <c r="I166" s="41">
        <v>630.94999999999993</v>
      </c>
      <c r="J166" s="41">
        <v>672.35</v>
      </c>
      <c r="K166" s="41">
        <v>683.44999999999993</v>
      </c>
      <c r="L166" s="41">
        <v>693.05000000000007</v>
      </c>
      <c r="M166" s="31">
        <v>673.85</v>
      </c>
      <c r="N166" s="31">
        <v>653.15</v>
      </c>
      <c r="O166" s="42">
        <v>1985600</v>
      </c>
      <c r="P166" s="43">
        <v>-8.4889643463497456E-3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865.9</v>
      </c>
      <c r="F167" s="40">
        <v>869.7833333333333</v>
      </c>
      <c r="G167" s="41">
        <v>859.76666666666665</v>
      </c>
      <c r="H167" s="41">
        <v>853.63333333333333</v>
      </c>
      <c r="I167" s="41">
        <v>843.61666666666667</v>
      </c>
      <c r="J167" s="41">
        <v>875.91666666666663</v>
      </c>
      <c r="K167" s="41">
        <v>885.93333333333328</v>
      </c>
      <c r="L167" s="41">
        <v>892.06666666666661</v>
      </c>
      <c r="M167" s="31">
        <v>879.8</v>
      </c>
      <c r="N167" s="31">
        <v>863.65</v>
      </c>
      <c r="O167" s="42">
        <v>11817000</v>
      </c>
      <c r="P167" s="43">
        <v>7.6745970836531079E-3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876.35</v>
      </c>
      <c r="F168" s="40">
        <v>877.75</v>
      </c>
      <c r="G168" s="41">
        <v>871.5</v>
      </c>
      <c r="H168" s="41">
        <v>866.65</v>
      </c>
      <c r="I168" s="41">
        <v>860.4</v>
      </c>
      <c r="J168" s="41">
        <v>882.6</v>
      </c>
      <c r="K168" s="41">
        <v>888.85</v>
      </c>
      <c r="L168" s="41">
        <v>893.7</v>
      </c>
      <c r="M168" s="31">
        <v>884</v>
      </c>
      <c r="N168" s="31">
        <v>872.9</v>
      </c>
      <c r="O168" s="42">
        <v>8837100</v>
      </c>
      <c r="P168" s="43">
        <v>2.9109851386548186E-3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311.5</v>
      </c>
      <c r="F169" s="40">
        <v>311.48333333333335</v>
      </c>
      <c r="G169" s="41">
        <v>307.51666666666671</v>
      </c>
      <c r="H169" s="41">
        <v>303.53333333333336</v>
      </c>
      <c r="I169" s="41">
        <v>299.56666666666672</v>
      </c>
      <c r="J169" s="41">
        <v>315.4666666666667</v>
      </c>
      <c r="K169" s="41">
        <v>319.43333333333339</v>
      </c>
      <c r="L169" s="41">
        <v>323.41666666666669</v>
      </c>
      <c r="M169" s="31">
        <v>315.45</v>
      </c>
      <c r="N169" s="31">
        <v>307.5</v>
      </c>
      <c r="O169" s="42">
        <v>99675900</v>
      </c>
      <c r="P169" s="43">
        <v>-8.5891657453865122E-3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140.6</v>
      </c>
      <c r="F170" s="40">
        <v>140.63333333333333</v>
      </c>
      <c r="G170" s="41">
        <v>138.71666666666664</v>
      </c>
      <c r="H170" s="41">
        <v>136.83333333333331</v>
      </c>
      <c r="I170" s="41">
        <v>134.91666666666663</v>
      </c>
      <c r="J170" s="41">
        <v>142.51666666666665</v>
      </c>
      <c r="K170" s="41">
        <v>144.43333333333334</v>
      </c>
      <c r="L170" s="41">
        <v>146.31666666666666</v>
      </c>
      <c r="M170" s="31">
        <v>142.55000000000001</v>
      </c>
      <c r="N170" s="31">
        <v>138.75</v>
      </c>
      <c r="O170" s="42">
        <v>135600750</v>
      </c>
      <c r="P170" s="43">
        <v>2.0005077430820004E-2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1437.65</v>
      </c>
      <c r="F171" s="40">
        <v>1448.25</v>
      </c>
      <c r="G171" s="41">
        <v>1421.4</v>
      </c>
      <c r="H171" s="41">
        <v>1405.15</v>
      </c>
      <c r="I171" s="41">
        <v>1378.3000000000002</v>
      </c>
      <c r="J171" s="41">
        <v>1464.5</v>
      </c>
      <c r="K171" s="41">
        <v>1491.35</v>
      </c>
      <c r="L171" s="41">
        <v>1507.6</v>
      </c>
      <c r="M171" s="31">
        <v>1475.1</v>
      </c>
      <c r="N171" s="31">
        <v>1432</v>
      </c>
      <c r="O171" s="42">
        <v>43469850</v>
      </c>
      <c r="P171" s="43">
        <v>2.3065535728574858E-2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3914.35</v>
      </c>
      <c r="F172" s="40">
        <v>3934.35</v>
      </c>
      <c r="G172" s="41">
        <v>3883.7</v>
      </c>
      <c r="H172" s="41">
        <v>3853.0499999999997</v>
      </c>
      <c r="I172" s="41">
        <v>3802.3999999999996</v>
      </c>
      <c r="J172" s="41">
        <v>3965</v>
      </c>
      <c r="K172" s="41">
        <v>4015.6500000000005</v>
      </c>
      <c r="L172" s="41">
        <v>4046.3</v>
      </c>
      <c r="M172" s="31">
        <v>3985</v>
      </c>
      <c r="N172" s="31">
        <v>3903.7</v>
      </c>
      <c r="O172" s="42">
        <v>9954600</v>
      </c>
      <c r="P172" s="43">
        <v>1.5392147862541693E-2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1448.5</v>
      </c>
      <c r="F173" s="40">
        <v>1452.3500000000001</v>
      </c>
      <c r="G173" s="41">
        <v>1435.7000000000003</v>
      </c>
      <c r="H173" s="41">
        <v>1422.9</v>
      </c>
      <c r="I173" s="41">
        <v>1406.2500000000002</v>
      </c>
      <c r="J173" s="41">
        <v>1465.1500000000003</v>
      </c>
      <c r="K173" s="41">
        <v>1481.8000000000004</v>
      </c>
      <c r="L173" s="41">
        <v>1494.6000000000004</v>
      </c>
      <c r="M173" s="31">
        <v>1469</v>
      </c>
      <c r="N173" s="31">
        <v>1439.55</v>
      </c>
      <c r="O173" s="42">
        <v>10467600</v>
      </c>
      <c r="P173" s="43">
        <v>-1.0043692901322137E-2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2108.8000000000002</v>
      </c>
      <c r="F174" s="40">
        <v>2112.4</v>
      </c>
      <c r="G174" s="41">
        <v>2091.8000000000002</v>
      </c>
      <c r="H174" s="41">
        <v>2074.8000000000002</v>
      </c>
      <c r="I174" s="41">
        <v>2054.2000000000003</v>
      </c>
      <c r="J174" s="41">
        <v>2129.4</v>
      </c>
      <c r="K174" s="41">
        <v>2149.9999999999995</v>
      </c>
      <c r="L174" s="41">
        <v>2167</v>
      </c>
      <c r="M174" s="31">
        <v>2133</v>
      </c>
      <c r="N174" s="31">
        <v>2095.4</v>
      </c>
      <c r="O174" s="42">
        <v>5167500</v>
      </c>
      <c r="P174" s="43">
        <v>-3.1963470319634701E-2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3116.8</v>
      </c>
      <c r="F175" s="40">
        <v>3129.1666666666665</v>
      </c>
      <c r="G175" s="41">
        <v>3096.4333333333329</v>
      </c>
      <c r="H175" s="41">
        <v>3076.0666666666666</v>
      </c>
      <c r="I175" s="41">
        <v>3043.333333333333</v>
      </c>
      <c r="J175" s="41">
        <v>3149.5333333333328</v>
      </c>
      <c r="K175" s="41">
        <v>3182.2666666666664</v>
      </c>
      <c r="L175" s="41">
        <v>3202.6333333333328</v>
      </c>
      <c r="M175" s="31">
        <v>3161.9</v>
      </c>
      <c r="N175" s="31">
        <v>3108.8</v>
      </c>
      <c r="O175" s="42">
        <v>852000</v>
      </c>
      <c r="P175" s="43">
        <v>1.7636684303350969E-3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494.6</v>
      </c>
      <c r="F176" s="40">
        <v>493.33333333333331</v>
      </c>
      <c r="G176" s="41">
        <v>489.06666666666661</v>
      </c>
      <c r="H176" s="41">
        <v>483.5333333333333</v>
      </c>
      <c r="I176" s="41">
        <v>479.26666666666659</v>
      </c>
      <c r="J176" s="41">
        <v>498.86666666666662</v>
      </c>
      <c r="K176" s="41">
        <v>503.13333333333338</v>
      </c>
      <c r="L176" s="41">
        <v>508.66666666666663</v>
      </c>
      <c r="M176" s="31">
        <v>497.6</v>
      </c>
      <c r="N176" s="31">
        <v>487.8</v>
      </c>
      <c r="O176" s="42">
        <v>3966000</v>
      </c>
      <c r="P176" s="43">
        <v>-5.5714285714285716E-2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999.5</v>
      </c>
      <c r="F177" s="40">
        <v>1001.7166666666666</v>
      </c>
      <c r="G177" s="41">
        <v>990.58333333333314</v>
      </c>
      <c r="H177" s="41">
        <v>981.66666666666652</v>
      </c>
      <c r="I177" s="41">
        <v>970.53333333333308</v>
      </c>
      <c r="J177" s="41">
        <v>1010.6333333333332</v>
      </c>
      <c r="K177" s="41">
        <v>1021.7666666666667</v>
      </c>
      <c r="L177" s="41">
        <v>1030.6833333333334</v>
      </c>
      <c r="M177" s="31">
        <v>1012.85</v>
      </c>
      <c r="N177" s="31">
        <v>992.8</v>
      </c>
      <c r="O177" s="42">
        <v>2081475</v>
      </c>
      <c r="P177" s="43">
        <v>2.0942408376963353E-3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544.54999999999995</v>
      </c>
      <c r="F178" s="40">
        <v>547.2833333333333</v>
      </c>
      <c r="G178" s="41">
        <v>540.56666666666661</v>
      </c>
      <c r="H178" s="41">
        <v>536.58333333333326</v>
      </c>
      <c r="I178" s="41">
        <v>529.86666666666656</v>
      </c>
      <c r="J178" s="41">
        <v>551.26666666666665</v>
      </c>
      <c r="K178" s="41">
        <v>557.98333333333335</v>
      </c>
      <c r="L178" s="41">
        <v>561.9666666666667</v>
      </c>
      <c r="M178" s="31">
        <v>554</v>
      </c>
      <c r="N178" s="31">
        <v>543.29999999999995</v>
      </c>
      <c r="O178" s="42">
        <v>5901000</v>
      </c>
      <c r="P178" s="43">
        <v>0.12101063829787234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1601.45</v>
      </c>
      <c r="F179" s="40">
        <v>1602.5333333333335</v>
      </c>
      <c r="G179" s="41">
        <v>1586.866666666667</v>
      </c>
      <c r="H179" s="41">
        <v>1572.2833333333335</v>
      </c>
      <c r="I179" s="41">
        <v>1556.616666666667</v>
      </c>
      <c r="J179" s="41">
        <v>1617.116666666667</v>
      </c>
      <c r="K179" s="41">
        <v>1632.7833333333335</v>
      </c>
      <c r="L179" s="41">
        <v>1647.366666666667</v>
      </c>
      <c r="M179" s="31">
        <v>1618.2</v>
      </c>
      <c r="N179" s="31">
        <v>1587.95</v>
      </c>
      <c r="O179" s="42">
        <v>1544900</v>
      </c>
      <c r="P179" s="43">
        <v>-1.2527964205816556E-2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7790.35</v>
      </c>
      <c r="F180" s="40">
        <v>7806.583333333333</v>
      </c>
      <c r="G180" s="41">
        <v>7725.6666666666661</v>
      </c>
      <c r="H180" s="41">
        <v>7660.9833333333327</v>
      </c>
      <c r="I180" s="41">
        <v>7580.0666666666657</v>
      </c>
      <c r="J180" s="41">
        <v>7871.2666666666664</v>
      </c>
      <c r="K180" s="41">
        <v>7952.1833333333325</v>
      </c>
      <c r="L180" s="41">
        <v>8016.8666666666668</v>
      </c>
      <c r="M180" s="31">
        <v>7887.5</v>
      </c>
      <c r="N180" s="31">
        <v>7741.9</v>
      </c>
      <c r="O180" s="42">
        <v>1747400</v>
      </c>
      <c r="P180" s="43">
        <v>1.0992825734783615E-2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756.4</v>
      </c>
      <c r="F181" s="40">
        <v>761.1</v>
      </c>
      <c r="G181" s="41">
        <v>750.80000000000007</v>
      </c>
      <c r="H181" s="41">
        <v>745.2</v>
      </c>
      <c r="I181" s="41">
        <v>734.90000000000009</v>
      </c>
      <c r="J181" s="41">
        <v>766.7</v>
      </c>
      <c r="K181" s="41">
        <v>777</v>
      </c>
      <c r="L181" s="41">
        <v>782.6</v>
      </c>
      <c r="M181" s="31">
        <v>771.4</v>
      </c>
      <c r="N181" s="31">
        <v>755.5</v>
      </c>
      <c r="O181" s="42">
        <v>23578100</v>
      </c>
      <c r="P181" s="43">
        <v>1.8532037962598977E-2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309.25</v>
      </c>
      <c r="F182" s="40">
        <v>309.01666666666665</v>
      </c>
      <c r="G182" s="41">
        <v>305.0333333333333</v>
      </c>
      <c r="H182" s="41">
        <v>300.81666666666666</v>
      </c>
      <c r="I182" s="41">
        <v>296.83333333333331</v>
      </c>
      <c r="J182" s="41">
        <v>313.23333333333329</v>
      </c>
      <c r="K182" s="41">
        <v>317.21666666666664</v>
      </c>
      <c r="L182" s="41">
        <v>321.43333333333328</v>
      </c>
      <c r="M182" s="31">
        <v>313</v>
      </c>
      <c r="N182" s="31">
        <v>304.8</v>
      </c>
      <c r="O182" s="42">
        <v>125850700</v>
      </c>
      <c r="P182" s="43">
        <v>-1.1011230480645083E-2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1245.8</v>
      </c>
      <c r="F183" s="40">
        <v>1243.6666666666667</v>
      </c>
      <c r="G183" s="41">
        <v>1235.4333333333334</v>
      </c>
      <c r="H183" s="41">
        <v>1225.0666666666666</v>
      </c>
      <c r="I183" s="41">
        <v>1216.8333333333333</v>
      </c>
      <c r="J183" s="41">
        <v>1254.0333333333335</v>
      </c>
      <c r="K183" s="41">
        <v>1262.2666666666667</v>
      </c>
      <c r="L183" s="41">
        <v>1272.6333333333337</v>
      </c>
      <c r="M183" s="31">
        <v>1251.9000000000001</v>
      </c>
      <c r="N183" s="31">
        <v>1233.3</v>
      </c>
      <c r="O183" s="42">
        <v>3082500</v>
      </c>
      <c r="P183" s="43">
        <v>8.1168831168831174E-4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669.25</v>
      </c>
      <c r="F184" s="40">
        <v>671.9</v>
      </c>
      <c r="G184" s="41">
        <v>662.8</v>
      </c>
      <c r="H184" s="41">
        <v>656.35</v>
      </c>
      <c r="I184" s="41">
        <v>647.25</v>
      </c>
      <c r="J184" s="41">
        <v>678.34999999999991</v>
      </c>
      <c r="K184" s="41">
        <v>687.45</v>
      </c>
      <c r="L184" s="41">
        <v>693.89999999999986</v>
      </c>
      <c r="M184" s="31">
        <v>681</v>
      </c>
      <c r="N184" s="31">
        <v>665.45</v>
      </c>
      <c r="O184" s="42">
        <v>31979200</v>
      </c>
      <c r="P184" s="43">
        <v>3.9852244940429736E-2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248.55</v>
      </c>
      <c r="F185" s="40">
        <v>252.51666666666665</v>
      </c>
      <c r="G185" s="41">
        <v>243.0333333333333</v>
      </c>
      <c r="H185" s="41">
        <v>237.51666666666665</v>
      </c>
      <c r="I185" s="41">
        <v>228.0333333333333</v>
      </c>
      <c r="J185" s="41">
        <v>258.0333333333333</v>
      </c>
      <c r="K185" s="41">
        <v>267.51666666666665</v>
      </c>
      <c r="L185" s="41">
        <v>273.0333333333333</v>
      </c>
      <c r="M185" s="31">
        <v>262</v>
      </c>
      <c r="N185" s="31">
        <v>247</v>
      </c>
      <c r="O185" s="42">
        <v>58821000</v>
      </c>
      <c r="P185" s="43">
        <v>-9.4950147710487445E-2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44456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69" t="s">
        <v>16</v>
      </c>
      <c r="B8" s="471"/>
      <c r="C8" s="475" t="s">
        <v>20</v>
      </c>
      <c r="D8" s="475" t="s">
        <v>21</v>
      </c>
      <c r="E8" s="466" t="s">
        <v>22</v>
      </c>
      <c r="F8" s="467"/>
      <c r="G8" s="468"/>
      <c r="H8" s="466" t="s">
        <v>23</v>
      </c>
      <c r="I8" s="467"/>
      <c r="J8" s="468"/>
      <c r="K8" s="26"/>
      <c r="L8" s="53"/>
      <c r="M8" s="53"/>
      <c r="N8" s="1"/>
      <c r="O8" s="1"/>
    </row>
    <row r="9" spans="1:15" ht="36" customHeight="1">
      <c r="A9" s="473"/>
      <c r="B9" s="474"/>
      <c r="C9" s="474"/>
      <c r="D9" s="47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17629.5</v>
      </c>
      <c r="D10" s="35">
        <v>17594.850000000002</v>
      </c>
      <c r="E10" s="35">
        <v>17545.100000000006</v>
      </c>
      <c r="F10" s="35">
        <v>17460.700000000004</v>
      </c>
      <c r="G10" s="35">
        <v>17410.950000000008</v>
      </c>
      <c r="H10" s="35">
        <v>17679.250000000004</v>
      </c>
      <c r="I10" s="35">
        <v>17728.999999999996</v>
      </c>
      <c r="J10" s="35">
        <v>17813.400000000001</v>
      </c>
      <c r="K10" s="37">
        <v>17644.599999999999</v>
      </c>
      <c r="L10" s="37">
        <v>17510.45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37668.6</v>
      </c>
      <c r="D11" s="40">
        <v>37432.166666666664</v>
      </c>
      <c r="E11" s="40">
        <v>37144.183333333327</v>
      </c>
      <c r="F11" s="40">
        <v>36619.766666666663</v>
      </c>
      <c r="G11" s="40">
        <v>36331.783333333326</v>
      </c>
      <c r="H11" s="40">
        <v>37956.583333333328</v>
      </c>
      <c r="I11" s="40">
        <v>38244.566666666666</v>
      </c>
      <c r="J11" s="40">
        <v>38768.98333333333</v>
      </c>
      <c r="K11" s="31">
        <v>37720.15</v>
      </c>
      <c r="L11" s="31">
        <v>36907.75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2170</v>
      </c>
      <c r="D12" s="40">
        <v>2170.35</v>
      </c>
      <c r="E12" s="40">
        <v>2159.4499999999998</v>
      </c>
      <c r="F12" s="40">
        <v>2148.9</v>
      </c>
      <c r="G12" s="40">
        <v>2138</v>
      </c>
      <c r="H12" s="40">
        <v>2180.8999999999996</v>
      </c>
      <c r="I12" s="40">
        <v>2191.8000000000002</v>
      </c>
      <c r="J12" s="40">
        <v>2202.3499999999995</v>
      </c>
      <c r="K12" s="31">
        <v>2181.25</v>
      </c>
      <c r="L12" s="31">
        <v>2159.8000000000002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4954.3</v>
      </c>
      <c r="D13" s="40">
        <v>4948.55</v>
      </c>
      <c r="E13" s="40">
        <v>4935.1000000000004</v>
      </c>
      <c r="F13" s="40">
        <v>4915.9000000000005</v>
      </c>
      <c r="G13" s="40">
        <v>4902.4500000000007</v>
      </c>
      <c r="H13" s="40">
        <v>4967.75</v>
      </c>
      <c r="I13" s="40">
        <v>4981.1999999999989</v>
      </c>
      <c r="J13" s="40">
        <v>5000.3999999999996</v>
      </c>
      <c r="K13" s="31">
        <v>4962</v>
      </c>
      <c r="L13" s="31">
        <v>4929.3500000000004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35852.400000000001</v>
      </c>
      <c r="D14" s="40">
        <v>35952.666666666664</v>
      </c>
      <c r="E14" s="40">
        <v>35594.583333333328</v>
      </c>
      <c r="F14" s="40">
        <v>35336.766666666663</v>
      </c>
      <c r="G14" s="40">
        <v>34978.683333333327</v>
      </c>
      <c r="H14" s="40">
        <v>36210.48333333333</v>
      </c>
      <c r="I14" s="40">
        <v>36568.566666666658</v>
      </c>
      <c r="J14" s="40">
        <v>36826.383333333331</v>
      </c>
      <c r="K14" s="31">
        <v>36310.75</v>
      </c>
      <c r="L14" s="31">
        <v>35694.85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3896.45</v>
      </c>
      <c r="D15" s="40">
        <v>3890.9</v>
      </c>
      <c r="E15" s="40">
        <v>3876.6000000000004</v>
      </c>
      <c r="F15" s="40">
        <v>3856.7500000000005</v>
      </c>
      <c r="G15" s="40">
        <v>3842.4500000000007</v>
      </c>
      <c r="H15" s="40">
        <v>3910.75</v>
      </c>
      <c r="I15" s="40">
        <v>3925.05</v>
      </c>
      <c r="J15" s="40">
        <v>3944.8999999999996</v>
      </c>
      <c r="K15" s="31">
        <v>3905.2</v>
      </c>
      <c r="L15" s="31">
        <v>3871.05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8189</v>
      </c>
      <c r="D16" s="40">
        <v>8160.666666666667</v>
      </c>
      <c r="E16" s="40">
        <v>8126.3833333333332</v>
      </c>
      <c r="F16" s="40">
        <v>8063.7666666666664</v>
      </c>
      <c r="G16" s="40">
        <v>8029.4833333333327</v>
      </c>
      <c r="H16" s="40">
        <v>8223.2833333333328</v>
      </c>
      <c r="I16" s="40">
        <v>8257.5666666666693</v>
      </c>
      <c r="J16" s="40">
        <v>8320.1833333333343</v>
      </c>
      <c r="K16" s="31">
        <v>8194.9500000000007</v>
      </c>
      <c r="L16" s="31">
        <v>8098.05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2429.6999999999998</v>
      </c>
      <c r="D17" s="40">
        <v>2441.7833333333333</v>
      </c>
      <c r="E17" s="40">
        <v>2404.1666666666665</v>
      </c>
      <c r="F17" s="40">
        <v>2378.6333333333332</v>
      </c>
      <c r="G17" s="40">
        <v>2341.0166666666664</v>
      </c>
      <c r="H17" s="40">
        <v>2467.3166666666666</v>
      </c>
      <c r="I17" s="40">
        <v>2504.9333333333334</v>
      </c>
      <c r="J17" s="40">
        <v>2530.4666666666667</v>
      </c>
      <c r="K17" s="31">
        <v>2479.4</v>
      </c>
      <c r="L17" s="31">
        <v>2416.25</v>
      </c>
      <c r="M17" s="31">
        <v>2.6453000000000002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1153.1500000000001</v>
      </c>
      <c r="D18" s="40">
        <v>1147.8166666666666</v>
      </c>
      <c r="E18" s="40">
        <v>1134.3333333333333</v>
      </c>
      <c r="F18" s="40">
        <v>1115.5166666666667</v>
      </c>
      <c r="G18" s="40">
        <v>1102.0333333333333</v>
      </c>
      <c r="H18" s="40">
        <v>1166.6333333333332</v>
      </c>
      <c r="I18" s="40">
        <v>1180.1166666666668</v>
      </c>
      <c r="J18" s="40">
        <v>1198.9333333333332</v>
      </c>
      <c r="K18" s="31">
        <v>1161.3</v>
      </c>
      <c r="L18" s="31">
        <v>1129</v>
      </c>
      <c r="M18" s="31">
        <v>12.322329999999999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953.75</v>
      </c>
      <c r="D19" s="40">
        <v>950.81666666666661</v>
      </c>
      <c r="E19" s="40">
        <v>939.98333333333323</v>
      </c>
      <c r="F19" s="40">
        <v>926.21666666666658</v>
      </c>
      <c r="G19" s="40">
        <v>915.38333333333321</v>
      </c>
      <c r="H19" s="40">
        <v>964.58333333333326</v>
      </c>
      <c r="I19" s="40">
        <v>975.41666666666674</v>
      </c>
      <c r="J19" s="40">
        <v>989.18333333333328</v>
      </c>
      <c r="K19" s="31">
        <v>961.65</v>
      </c>
      <c r="L19" s="31">
        <v>937.05</v>
      </c>
      <c r="M19" s="31">
        <v>18.416709999999998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21004.1</v>
      </c>
      <c r="D20" s="40">
        <v>21108.266666666666</v>
      </c>
      <c r="E20" s="40">
        <v>20795.833333333332</v>
      </c>
      <c r="F20" s="40">
        <v>20587.566666666666</v>
      </c>
      <c r="G20" s="40">
        <v>20275.133333333331</v>
      </c>
      <c r="H20" s="40">
        <v>21316.533333333333</v>
      </c>
      <c r="I20" s="40">
        <v>21628.966666666667</v>
      </c>
      <c r="J20" s="40">
        <v>21837.233333333334</v>
      </c>
      <c r="K20" s="31">
        <v>21420.7</v>
      </c>
      <c r="L20" s="31">
        <v>20900</v>
      </c>
      <c r="M20" s="31">
        <v>0.10406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1503.2</v>
      </c>
      <c r="D21" s="40">
        <v>1512.6499999999999</v>
      </c>
      <c r="E21" s="40">
        <v>1490.2999999999997</v>
      </c>
      <c r="F21" s="40">
        <v>1477.3999999999999</v>
      </c>
      <c r="G21" s="40">
        <v>1455.0499999999997</v>
      </c>
      <c r="H21" s="40">
        <v>1525.5499999999997</v>
      </c>
      <c r="I21" s="40">
        <v>1547.8999999999996</v>
      </c>
      <c r="J21" s="40">
        <v>1560.7999999999997</v>
      </c>
      <c r="K21" s="31">
        <v>1535</v>
      </c>
      <c r="L21" s="31">
        <v>1499.75</v>
      </c>
      <c r="M21" s="31">
        <v>76.169060000000002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1169.6500000000001</v>
      </c>
      <c r="D22" s="40">
        <v>1153.45</v>
      </c>
      <c r="E22" s="40">
        <v>1126.6500000000001</v>
      </c>
      <c r="F22" s="40">
        <v>1083.6500000000001</v>
      </c>
      <c r="G22" s="40">
        <v>1056.8500000000001</v>
      </c>
      <c r="H22" s="40">
        <v>1196.45</v>
      </c>
      <c r="I22" s="40">
        <v>1223.2499999999998</v>
      </c>
      <c r="J22" s="40">
        <v>1266.25</v>
      </c>
      <c r="K22" s="31">
        <v>1180.25</v>
      </c>
      <c r="L22" s="31">
        <v>1110.45</v>
      </c>
      <c r="M22" s="31">
        <v>5.8139000000000003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769.65</v>
      </c>
      <c r="D23" s="40">
        <v>767.4666666666667</v>
      </c>
      <c r="E23" s="40">
        <v>762.18333333333339</v>
      </c>
      <c r="F23" s="40">
        <v>754.7166666666667</v>
      </c>
      <c r="G23" s="40">
        <v>749.43333333333339</v>
      </c>
      <c r="H23" s="40">
        <v>774.93333333333339</v>
      </c>
      <c r="I23" s="40">
        <v>780.2166666666667</v>
      </c>
      <c r="J23" s="40">
        <v>787.68333333333339</v>
      </c>
      <c r="K23" s="31">
        <v>772.75</v>
      </c>
      <c r="L23" s="31">
        <v>760</v>
      </c>
      <c r="M23" s="31">
        <v>46.253160000000001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1434.25</v>
      </c>
      <c r="D24" s="40">
        <v>1411.2</v>
      </c>
      <c r="E24" s="40">
        <v>1383.4</v>
      </c>
      <c r="F24" s="40">
        <v>1332.55</v>
      </c>
      <c r="G24" s="40">
        <v>1304.75</v>
      </c>
      <c r="H24" s="40">
        <v>1462.0500000000002</v>
      </c>
      <c r="I24" s="40">
        <v>1489.85</v>
      </c>
      <c r="J24" s="40">
        <v>1540.7000000000003</v>
      </c>
      <c r="K24" s="31">
        <v>1439</v>
      </c>
      <c r="L24" s="31">
        <v>1360.35</v>
      </c>
      <c r="M24" s="31">
        <v>4.4227600000000002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1916.15</v>
      </c>
      <c r="D25" s="40">
        <v>1922.0333333333335</v>
      </c>
      <c r="E25" s="40">
        <v>1863.0166666666671</v>
      </c>
      <c r="F25" s="40">
        <v>1809.8833333333337</v>
      </c>
      <c r="G25" s="40">
        <v>1750.8666666666672</v>
      </c>
      <c r="H25" s="40">
        <v>1975.166666666667</v>
      </c>
      <c r="I25" s="40">
        <v>2034.1833333333334</v>
      </c>
      <c r="J25" s="40">
        <v>2087.3166666666666</v>
      </c>
      <c r="K25" s="31">
        <v>1981.05</v>
      </c>
      <c r="L25" s="31">
        <v>1868.9</v>
      </c>
      <c r="M25" s="31">
        <v>3.1444899999999998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114.9</v>
      </c>
      <c r="D26" s="40">
        <v>115.61666666666667</v>
      </c>
      <c r="E26" s="40">
        <v>113.93333333333335</v>
      </c>
      <c r="F26" s="40">
        <v>112.96666666666668</v>
      </c>
      <c r="G26" s="40">
        <v>111.28333333333336</v>
      </c>
      <c r="H26" s="40">
        <v>116.58333333333334</v>
      </c>
      <c r="I26" s="40">
        <v>118.26666666666668</v>
      </c>
      <c r="J26" s="40">
        <v>119.23333333333333</v>
      </c>
      <c r="K26" s="31">
        <v>117.3</v>
      </c>
      <c r="L26" s="31">
        <v>114.65</v>
      </c>
      <c r="M26" s="31">
        <v>31.852160000000001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217.7</v>
      </c>
      <c r="D27" s="40">
        <v>219.18333333333331</v>
      </c>
      <c r="E27" s="40">
        <v>215.61666666666662</v>
      </c>
      <c r="F27" s="40">
        <v>213.5333333333333</v>
      </c>
      <c r="G27" s="40">
        <v>209.96666666666661</v>
      </c>
      <c r="H27" s="40">
        <v>221.26666666666662</v>
      </c>
      <c r="I27" s="40">
        <v>224.83333333333329</v>
      </c>
      <c r="J27" s="40">
        <v>226.91666666666663</v>
      </c>
      <c r="K27" s="31">
        <v>222.75</v>
      </c>
      <c r="L27" s="31">
        <v>217.1</v>
      </c>
      <c r="M27" s="31">
        <v>27.529319999999998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2202.15</v>
      </c>
      <c r="D28" s="40">
        <v>2204.0833333333335</v>
      </c>
      <c r="E28" s="40">
        <v>2178.166666666667</v>
      </c>
      <c r="F28" s="40">
        <v>2154.1833333333334</v>
      </c>
      <c r="G28" s="40">
        <v>2128.2666666666669</v>
      </c>
      <c r="H28" s="40">
        <v>2228.0666666666671</v>
      </c>
      <c r="I28" s="40">
        <v>2253.983333333334</v>
      </c>
      <c r="J28" s="40">
        <v>2277.9666666666672</v>
      </c>
      <c r="K28" s="31">
        <v>2230</v>
      </c>
      <c r="L28" s="31">
        <v>2180.1</v>
      </c>
      <c r="M28" s="31">
        <v>0.47128999999999999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783</v>
      </c>
      <c r="D29" s="40">
        <v>785.85</v>
      </c>
      <c r="E29" s="40">
        <v>777.15000000000009</v>
      </c>
      <c r="F29" s="40">
        <v>771.30000000000007</v>
      </c>
      <c r="G29" s="40">
        <v>762.60000000000014</v>
      </c>
      <c r="H29" s="40">
        <v>791.7</v>
      </c>
      <c r="I29" s="40">
        <v>800.40000000000009</v>
      </c>
      <c r="J29" s="40">
        <v>806.25</v>
      </c>
      <c r="K29" s="31">
        <v>794.55</v>
      </c>
      <c r="L29" s="31">
        <v>780</v>
      </c>
      <c r="M29" s="31">
        <v>1.8528100000000001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3873.95</v>
      </c>
      <c r="D30" s="40">
        <v>3858.35</v>
      </c>
      <c r="E30" s="40">
        <v>3832.7</v>
      </c>
      <c r="F30" s="40">
        <v>3791.45</v>
      </c>
      <c r="G30" s="40">
        <v>3765.7999999999997</v>
      </c>
      <c r="H30" s="40">
        <v>3899.6</v>
      </c>
      <c r="I30" s="40">
        <v>3925.2500000000005</v>
      </c>
      <c r="J30" s="40">
        <v>3966.5</v>
      </c>
      <c r="K30" s="31">
        <v>3884</v>
      </c>
      <c r="L30" s="31">
        <v>3817.1</v>
      </c>
      <c r="M30" s="31">
        <v>1.1321300000000001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737.35</v>
      </c>
      <c r="D31" s="40">
        <v>738.20000000000016</v>
      </c>
      <c r="E31" s="40">
        <v>730.45000000000027</v>
      </c>
      <c r="F31" s="40">
        <v>723.55000000000007</v>
      </c>
      <c r="G31" s="40">
        <v>715.80000000000018</v>
      </c>
      <c r="H31" s="40">
        <v>745.10000000000036</v>
      </c>
      <c r="I31" s="40">
        <v>752.85000000000014</v>
      </c>
      <c r="J31" s="40">
        <v>759.75000000000045</v>
      </c>
      <c r="K31" s="31">
        <v>745.95</v>
      </c>
      <c r="L31" s="31">
        <v>731.3</v>
      </c>
      <c r="M31" s="31">
        <v>6.7154499999999997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430.2</v>
      </c>
      <c r="D32" s="40">
        <v>432.56666666666666</v>
      </c>
      <c r="E32" s="40">
        <v>425.43333333333334</v>
      </c>
      <c r="F32" s="40">
        <v>420.66666666666669</v>
      </c>
      <c r="G32" s="40">
        <v>413.53333333333336</v>
      </c>
      <c r="H32" s="40">
        <v>437.33333333333331</v>
      </c>
      <c r="I32" s="40">
        <v>444.46666666666664</v>
      </c>
      <c r="J32" s="40">
        <v>449.23333333333329</v>
      </c>
      <c r="K32" s="31">
        <v>439.7</v>
      </c>
      <c r="L32" s="31">
        <v>427.8</v>
      </c>
      <c r="M32" s="31">
        <v>33.296460000000003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4880.75</v>
      </c>
      <c r="D33" s="40">
        <v>4854.2666666666664</v>
      </c>
      <c r="E33" s="40">
        <v>4818.5333333333328</v>
      </c>
      <c r="F33" s="40">
        <v>4756.3166666666666</v>
      </c>
      <c r="G33" s="40">
        <v>4720.583333333333</v>
      </c>
      <c r="H33" s="40">
        <v>4916.4833333333327</v>
      </c>
      <c r="I33" s="40">
        <v>4952.2166666666662</v>
      </c>
      <c r="J33" s="40">
        <v>5014.4333333333325</v>
      </c>
      <c r="K33" s="31">
        <v>4890</v>
      </c>
      <c r="L33" s="31">
        <v>4792.05</v>
      </c>
      <c r="M33" s="31">
        <v>7.7955199999999998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221.95</v>
      </c>
      <c r="D34" s="40">
        <v>223.06666666666669</v>
      </c>
      <c r="E34" s="40">
        <v>220.48333333333338</v>
      </c>
      <c r="F34" s="40">
        <v>219.01666666666668</v>
      </c>
      <c r="G34" s="40">
        <v>216.43333333333337</v>
      </c>
      <c r="H34" s="40">
        <v>224.53333333333339</v>
      </c>
      <c r="I34" s="40">
        <v>227.1166666666667</v>
      </c>
      <c r="J34" s="40">
        <v>228.5833333333334</v>
      </c>
      <c r="K34" s="31">
        <v>225.65</v>
      </c>
      <c r="L34" s="31">
        <v>221.6</v>
      </c>
      <c r="M34" s="31">
        <v>31.996980000000001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127.25</v>
      </c>
      <c r="D35" s="40">
        <v>127.83333333333333</v>
      </c>
      <c r="E35" s="40">
        <v>126.01666666666665</v>
      </c>
      <c r="F35" s="40">
        <v>124.78333333333332</v>
      </c>
      <c r="G35" s="40">
        <v>122.96666666666664</v>
      </c>
      <c r="H35" s="40">
        <v>129.06666666666666</v>
      </c>
      <c r="I35" s="40">
        <v>130.88333333333335</v>
      </c>
      <c r="J35" s="40">
        <v>132.11666666666667</v>
      </c>
      <c r="K35" s="31">
        <v>129.65</v>
      </c>
      <c r="L35" s="31">
        <v>126.6</v>
      </c>
      <c r="M35" s="31">
        <v>91.244190000000003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3342.1</v>
      </c>
      <c r="D36" s="40">
        <v>3349.3666666666668</v>
      </c>
      <c r="E36" s="40">
        <v>3327.7333333333336</v>
      </c>
      <c r="F36" s="40">
        <v>3313.3666666666668</v>
      </c>
      <c r="G36" s="40">
        <v>3291.7333333333336</v>
      </c>
      <c r="H36" s="40">
        <v>3363.7333333333336</v>
      </c>
      <c r="I36" s="40">
        <v>3385.3666666666668</v>
      </c>
      <c r="J36" s="40">
        <v>3399.7333333333336</v>
      </c>
      <c r="K36" s="31">
        <v>3371</v>
      </c>
      <c r="L36" s="31">
        <v>3335</v>
      </c>
      <c r="M36" s="31">
        <v>5.1674600000000002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754.75</v>
      </c>
      <c r="D37" s="40">
        <v>756.0333333333333</v>
      </c>
      <c r="E37" s="40">
        <v>749.36666666666656</v>
      </c>
      <c r="F37" s="40">
        <v>743.98333333333323</v>
      </c>
      <c r="G37" s="40">
        <v>737.31666666666649</v>
      </c>
      <c r="H37" s="40">
        <v>761.41666666666663</v>
      </c>
      <c r="I37" s="40">
        <v>768.08333333333337</v>
      </c>
      <c r="J37" s="40">
        <v>773.4666666666667</v>
      </c>
      <c r="K37" s="31">
        <v>762.7</v>
      </c>
      <c r="L37" s="31">
        <v>750.65</v>
      </c>
      <c r="M37" s="31">
        <v>16.831119999999999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4084.5</v>
      </c>
      <c r="D38" s="40">
        <v>4055.1833333333329</v>
      </c>
      <c r="E38" s="40">
        <v>4010.3666666666659</v>
      </c>
      <c r="F38" s="40">
        <v>3936.2333333333331</v>
      </c>
      <c r="G38" s="40">
        <v>3891.4166666666661</v>
      </c>
      <c r="H38" s="40">
        <v>4129.3166666666657</v>
      </c>
      <c r="I38" s="40">
        <v>4174.1333333333323</v>
      </c>
      <c r="J38" s="40">
        <v>4248.2666666666655</v>
      </c>
      <c r="K38" s="31">
        <v>4100</v>
      </c>
      <c r="L38" s="31">
        <v>3981.05</v>
      </c>
      <c r="M38" s="31">
        <v>4.8642899999999996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802.6</v>
      </c>
      <c r="D39" s="40">
        <v>799.7166666666667</v>
      </c>
      <c r="E39" s="40">
        <v>791.98333333333335</v>
      </c>
      <c r="F39" s="40">
        <v>781.36666666666667</v>
      </c>
      <c r="G39" s="40">
        <v>773.63333333333333</v>
      </c>
      <c r="H39" s="40">
        <v>810.33333333333337</v>
      </c>
      <c r="I39" s="40">
        <v>818.06666666666672</v>
      </c>
      <c r="J39" s="40">
        <v>828.68333333333339</v>
      </c>
      <c r="K39" s="31">
        <v>807.45</v>
      </c>
      <c r="L39" s="31">
        <v>789.1</v>
      </c>
      <c r="M39" s="31">
        <v>154.46511000000001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3813.5</v>
      </c>
      <c r="D40" s="40">
        <v>3809.1833333333329</v>
      </c>
      <c r="E40" s="40">
        <v>3784.3666666666659</v>
      </c>
      <c r="F40" s="40">
        <v>3755.2333333333331</v>
      </c>
      <c r="G40" s="40">
        <v>3730.4166666666661</v>
      </c>
      <c r="H40" s="40">
        <v>3838.3166666666657</v>
      </c>
      <c r="I40" s="40">
        <v>3863.1333333333323</v>
      </c>
      <c r="J40" s="40">
        <v>3892.2666666666655</v>
      </c>
      <c r="K40" s="31">
        <v>3834</v>
      </c>
      <c r="L40" s="31">
        <v>3780.05</v>
      </c>
      <c r="M40" s="31">
        <v>5.5812499999999998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7411.5</v>
      </c>
      <c r="D41" s="40">
        <v>7395.666666666667</v>
      </c>
      <c r="E41" s="40">
        <v>7346.3333333333339</v>
      </c>
      <c r="F41" s="40">
        <v>7281.166666666667</v>
      </c>
      <c r="G41" s="40">
        <v>7231.8333333333339</v>
      </c>
      <c r="H41" s="40">
        <v>7460.8333333333339</v>
      </c>
      <c r="I41" s="40">
        <v>7510.1666666666679</v>
      </c>
      <c r="J41" s="40">
        <v>7575.3333333333339</v>
      </c>
      <c r="K41" s="31">
        <v>7445</v>
      </c>
      <c r="L41" s="31">
        <v>7330.5</v>
      </c>
      <c r="M41" s="31">
        <v>5.7712899999999996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16733</v>
      </c>
      <c r="D42" s="40">
        <v>16769.466666666667</v>
      </c>
      <c r="E42" s="40">
        <v>16588.533333333333</v>
      </c>
      <c r="F42" s="40">
        <v>16444.066666666666</v>
      </c>
      <c r="G42" s="40">
        <v>16263.133333333331</v>
      </c>
      <c r="H42" s="40">
        <v>16913.933333333334</v>
      </c>
      <c r="I42" s="40">
        <v>17094.866666666669</v>
      </c>
      <c r="J42" s="40">
        <v>17239.333333333336</v>
      </c>
      <c r="K42" s="31">
        <v>16950.400000000001</v>
      </c>
      <c r="L42" s="31">
        <v>16625</v>
      </c>
      <c r="M42" s="31">
        <v>1.54209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4319.25</v>
      </c>
      <c r="D43" s="40">
        <v>4321.166666666667</v>
      </c>
      <c r="E43" s="40">
        <v>4297.0333333333338</v>
      </c>
      <c r="F43" s="40">
        <v>4274.8166666666666</v>
      </c>
      <c r="G43" s="40">
        <v>4250.6833333333334</v>
      </c>
      <c r="H43" s="40">
        <v>4343.3833333333341</v>
      </c>
      <c r="I43" s="40">
        <v>4367.5166666666673</v>
      </c>
      <c r="J43" s="40">
        <v>4389.7333333333345</v>
      </c>
      <c r="K43" s="31">
        <v>4345.3</v>
      </c>
      <c r="L43" s="31">
        <v>4298.95</v>
      </c>
      <c r="M43" s="31">
        <v>0.21353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2510.65</v>
      </c>
      <c r="D44" s="40">
        <v>2507.3166666666671</v>
      </c>
      <c r="E44" s="40">
        <v>2482.1833333333343</v>
      </c>
      <c r="F44" s="40">
        <v>2453.7166666666672</v>
      </c>
      <c r="G44" s="40">
        <v>2428.5833333333344</v>
      </c>
      <c r="H44" s="40">
        <v>2535.7833333333342</v>
      </c>
      <c r="I44" s="40">
        <v>2560.9166666666665</v>
      </c>
      <c r="J44" s="40">
        <v>2589.3833333333341</v>
      </c>
      <c r="K44" s="31">
        <v>2532.4499999999998</v>
      </c>
      <c r="L44" s="31">
        <v>2478.85</v>
      </c>
      <c r="M44" s="31">
        <v>1.7822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297.64999999999998</v>
      </c>
      <c r="D45" s="40">
        <v>294.95</v>
      </c>
      <c r="E45" s="40">
        <v>291.7</v>
      </c>
      <c r="F45" s="40">
        <v>285.75</v>
      </c>
      <c r="G45" s="40">
        <v>282.5</v>
      </c>
      <c r="H45" s="40">
        <v>300.89999999999998</v>
      </c>
      <c r="I45" s="40">
        <v>304.14999999999998</v>
      </c>
      <c r="J45" s="40">
        <v>310.09999999999997</v>
      </c>
      <c r="K45" s="31">
        <v>298.2</v>
      </c>
      <c r="L45" s="31">
        <v>289</v>
      </c>
      <c r="M45" s="31">
        <v>61.582039999999999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85.9</v>
      </c>
      <c r="D46" s="40">
        <v>84.283333333333331</v>
      </c>
      <c r="E46" s="40">
        <v>82.016666666666666</v>
      </c>
      <c r="F46" s="40">
        <v>78.13333333333334</v>
      </c>
      <c r="G46" s="40">
        <v>75.866666666666674</v>
      </c>
      <c r="H46" s="40">
        <v>88.166666666666657</v>
      </c>
      <c r="I46" s="40">
        <v>90.433333333333309</v>
      </c>
      <c r="J46" s="40">
        <v>94.316666666666649</v>
      </c>
      <c r="K46" s="31">
        <v>86.55</v>
      </c>
      <c r="L46" s="31">
        <v>80.400000000000006</v>
      </c>
      <c r="M46" s="31">
        <v>831.00665000000004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60.05</v>
      </c>
      <c r="D47" s="40">
        <v>59.233333333333327</v>
      </c>
      <c r="E47" s="40">
        <v>58.016666666666652</v>
      </c>
      <c r="F47" s="40">
        <v>55.983333333333327</v>
      </c>
      <c r="G47" s="40">
        <v>54.766666666666652</v>
      </c>
      <c r="H47" s="40">
        <v>61.266666666666652</v>
      </c>
      <c r="I47" s="40">
        <v>62.483333333333334</v>
      </c>
      <c r="J47" s="40">
        <v>64.516666666666652</v>
      </c>
      <c r="K47" s="31">
        <v>60.45</v>
      </c>
      <c r="L47" s="31">
        <v>57.2</v>
      </c>
      <c r="M47" s="31">
        <v>210.60444000000001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1804.8</v>
      </c>
      <c r="D48" s="40">
        <v>1817.8333333333333</v>
      </c>
      <c r="E48" s="40">
        <v>1786.9666666666665</v>
      </c>
      <c r="F48" s="40">
        <v>1769.1333333333332</v>
      </c>
      <c r="G48" s="40">
        <v>1738.2666666666664</v>
      </c>
      <c r="H48" s="40">
        <v>1835.6666666666665</v>
      </c>
      <c r="I48" s="40">
        <v>1866.5333333333333</v>
      </c>
      <c r="J48" s="40">
        <v>1884.3666666666666</v>
      </c>
      <c r="K48" s="31">
        <v>1848.7</v>
      </c>
      <c r="L48" s="31">
        <v>1800</v>
      </c>
      <c r="M48" s="31">
        <v>2.3313899999999999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833.7</v>
      </c>
      <c r="D49" s="40">
        <v>835.53333333333342</v>
      </c>
      <c r="E49" s="40">
        <v>828.96666666666681</v>
      </c>
      <c r="F49" s="40">
        <v>824.23333333333335</v>
      </c>
      <c r="G49" s="40">
        <v>817.66666666666674</v>
      </c>
      <c r="H49" s="40">
        <v>840.26666666666688</v>
      </c>
      <c r="I49" s="40">
        <v>846.83333333333348</v>
      </c>
      <c r="J49" s="40">
        <v>851.56666666666695</v>
      </c>
      <c r="K49" s="31">
        <v>842.1</v>
      </c>
      <c r="L49" s="31">
        <v>830.8</v>
      </c>
      <c r="M49" s="31">
        <v>3.9573100000000001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205.55</v>
      </c>
      <c r="D50" s="40">
        <v>206.43333333333331</v>
      </c>
      <c r="E50" s="40">
        <v>203.86666666666662</v>
      </c>
      <c r="F50" s="40">
        <v>202.18333333333331</v>
      </c>
      <c r="G50" s="40">
        <v>199.61666666666662</v>
      </c>
      <c r="H50" s="40">
        <v>208.11666666666662</v>
      </c>
      <c r="I50" s="40">
        <v>210.68333333333328</v>
      </c>
      <c r="J50" s="40">
        <v>212.36666666666662</v>
      </c>
      <c r="K50" s="31">
        <v>209</v>
      </c>
      <c r="L50" s="31">
        <v>204.75</v>
      </c>
      <c r="M50" s="31">
        <v>41.261670000000002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778.45</v>
      </c>
      <c r="D51" s="40">
        <v>783.48333333333323</v>
      </c>
      <c r="E51" s="40">
        <v>772.01666666666642</v>
      </c>
      <c r="F51" s="40">
        <v>765.58333333333314</v>
      </c>
      <c r="G51" s="40">
        <v>754.11666666666633</v>
      </c>
      <c r="H51" s="40">
        <v>789.91666666666652</v>
      </c>
      <c r="I51" s="40">
        <v>801.38333333333344</v>
      </c>
      <c r="J51" s="40">
        <v>807.81666666666661</v>
      </c>
      <c r="K51" s="31">
        <v>794.95</v>
      </c>
      <c r="L51" s="31">
        <v>777.05</v>
      </c>
      <c r="M51" s="31">
        <v>12.24948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58.2</v>
      </c>
      <c r="D52" s="40">
        <v>58.566666666666663</v>
      </c>
      <c r="E52" s="40">
        <v>57.183333333333323</v>
      </c>
      <c r="F52" s="40">
        <v>56.166666666666657</v>
      </c>
      <c r="G52" s="40">
        <v>54.783333333333317</v>
      </c>
      <c r="H52" s="40">
        <v>59.583333333333329</v>
      </c>
      <c r="I52" s="40">
        <v>60.966666666666669</v>
      </c>
      <c r="J52" s="40">
        <v>61.983333333333334</v>
      </c>
      <c r="K52" s="31">
        <v>59.95</v>
      </c>
      <c r="L52" s="31">
        <v>57.55</v>
      </c>
      <c r="M52" s="31">
        <v>381.78964000000002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439.05</v>
      </c>
      <c r="D53" s="40">
        <v>438.88333333333338</v>
      </c>
      <c r="E53" s="40">
        <v>435.71666666666675</v>
      </c>
      <c r="F53" s="40">
        <v>432.38333333333338</v>
      </c>
      <c r="G53" s="40">
        <v>429.21666666666675</v>
      </c>
      <c r="H53" s="40">
        <v>442.21666666666675</v>
      </c>
      <c r="I53" s="40">
        <v>445.38333333333338</v>
      </c>
      <c r="J53" s="40">
        <v>448.71666666666675</v>
      </c>
      <c r="K53" s="31">
        <v>442.05</v>
      </c>
      <c r="L53" s="31">
        <v>435.55</v>
      </c>
      <c r="M53" s="31">
        <v>173.75477000000001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718.6</v>
      </c>
      <c r="D54" s="40">
        <v>723.66666666666663</v>
      </c>
      <c r="E54" s="40">
        <v>710.33333333333326</v>
      </c>
      <c r="F54" s="40">
        <v>702.06666666666661</v>
      </c>
      <c r="G54" s="40">
        <v>688.73333333333323</v>
      </c>
      <c r="H54" s="40">
        <v>731.93333333333328</v>
      </c>
      <c r="I54" s="40">
        <v>745.26666666666654</v>
      </c>
      <c r="J54" s="40">
        <v>753.5333333333333</v>
      </c>
      <c r="K54" s="31">
        <v>737</v>
      </c>
      <c r="L54" s="31">
        <v>715.4</v>
      </c>
      <c r="M54" s="31">
        <v>441.72649999999999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376.75</v>
      </c>
      <c r="D55" s="40">
        <v>370.5333333333333</v>
      </c>
      <c r="E55" s="40">
        <v>362.06666666666661</v>
      </c>
      <c r="F55" s="40">
        <v>347.38333333333333</v>
      </c>
      <c r="G55" s="40">
        <v>338.91666666666663</v>
      </c>
      <c r="H55" s="40">
        <v>385.21666666666658</v>
      </c>
      <c r="I55" s="40">
        <v>393.68333333333328</v>
      </c>
      <c r="J55" s="40">
        <v>408.36666666666656</v>
      </c>
      <c r="K55" s="31">
        <v>379</v>
      </c>
      <c r="L55" s="31">
        <v>355.85</v>
      </c>
      <c r="M55" s="31">
        <v>55.305799999999998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1184.7</v>
      </c>
      <c r="D56" s="40">
        <v>1191.6333333333334</v>
      </c>
      <c r="E56" s="40">
        <v>1172.0666666666668</v>
      </c>
      <c r="F56" s="40">
        <v>1159.4333333333334</v>
      </c>
      <c r="G56" s="40">
        <v>1139.8666666666668</v>
      </c>
      <c r="H56" s="40">
        <v>1204.2666666666669</v>
      </c>
      <c r="I56" s="40">
        <v>1223.8333333333335</v>
      </c>
      <c r="J56" s="40">
        <v>1236.4666666666669</v>
      </c>
      <c r="K56" s="31">
        <v>1211.2</v>
      </c>
      <c r="L56" s="31">
        <v>1179</v>
      </c>
      <c r="M56" s="31">
        <v>0.66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15279.6</v>
      </c>
      <c r="D57" s="40">
        <v>15179.966666666665</v>
      </c>
      <c r="E57" s="40">
        <v>14760.933333333331</v>
      </c>
      <c r="F57" s="40">
        <v>14242.266666666665</v>
      </c>
      <c r="G57" s="40">
        <v>13823.23333333333</v>
      </c>
      <c r="H57" s="40">
        <v>15698.633333333331</v>
      </c>
      <c r="I57" s="40">
        <v>16117.666666666668</v>
      </c>
      <c r="J57" s="40">
        <v>16636.333333333332</v>
      </c>
      <c r="K57" s="31">
        <v>15599</v>
      </c>
      <c r="L57" s="31">
        <v>14661.3</v>
      </c>
      <c r="M57" s="31">
        <v>2.2905700000000002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4073.05</v>
      </c>
      <c r="D58" s="40">
        <v>4077.6166666666663</v>
      </c>
      <c r="E58" s="40">
        <v>4035.2333333333327</v>
      </c>
      <c r="F58" s="40">
        <v>3997.4166666666665</v>
      </c>
      <c r="G58" s="40">
        <v>3955.0333333333328</v>
      </c>
      <c r="H58" s="40">
        <v>4115.4333333333325</v>
      </c>
      <c r="I58" s="40">
        <v>4157.8166666666666</v>
      </c>
      <c r="J58" s="40">
        <v>4195.6333333333323</v>
      </c>
      <c r="K58" s="31">
        <v>4120</v>
      </c>
      <c r="L58" s="31">
        <v>4039.8</v>
      </c>
      <c r="M58" s="31">
        <v>2.4363600000000001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882.05</v>
      </c>
      <c r="D59" s="40">
        <v>881.81666666666661</v>
      </c>
      <c r="E59" s="40">
        <v>872.88333333333321</v>
      </c>
      <c r="F59" s="40">
        <v>863.71666666666658</v>
      </c>
      <c r="G59" s="40">
        <v>854.78333333333319</v>
      </c>
      <c r="H59" s="40">
        <v>890.98333333333323</v>
      </c>
      <c r="I59" s="40">
        <v>899.91666666666663</v>
      </c>
      <c r="J59" s="40">
        <v>909.08333333333326</v>
      </c>
      <c r="K59" s="31">
        <v>890.75</v>
      </c>
      <c r="L59" s="31">
        <v>872.65</v>
      </c>
      <c r="M59" s="31">
        <v>9.1192299999999999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564.5</v>
      </c>
      <c r="D60" s="40">
        <v>564.73333333333323</v>
      </c>
      <c r="E60" s="40">
        <v>560.86666666666645</v>
      </c>
      <c r="F60" s="40">
        <v>557.23333333333323</v>
      </c>
      <c r="G60" s="40">
        <v>553.36666666666645</v>
      </c>
      <c r="H60" s="40">
        <v>568.36666666666645</v>
      </c>
      <c r="I60" s="40">
        <v>572.23333333333323</v>
      </c>
      <c r="J60" s="40">
        <v>575.86666666666645</v>
      </c>
      <c r="K60" s="31">
        <v>568.6</v>
      </c>
      <c r="L60" s="31">
        <v>561.1</v>
      </c>
      <c r="M60" s="31">
        <v>12.531169999999999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166.75</v>
      </c>
      <c r="D61" s="40">
        <v>165</v>
      </c>
      <c r="E61" s="40">
        <v>162.19999999999999</v>
      </c>
      <c r="F61" s="40">
        <v>157.64999999999998</v>
      </c>
      <c r="G61" s="40">
        <v>154.84999999999997</v>
      </c>
      <c r="H61" s="40">
        <v>169.55</v>
      </c>
      <c r="I61" s="40">
        <v>172.35000000000002</v>
      </c>
      <c r="J61" s="40">
        <v>176.90000000000003</v>
      </c>
      <c r="K61" s="31">
        <v>167.8</v>
      </c>
      <c r="L61" s="31">
        <v>160.44999999999999</v>
      </c>
      <c r="M61" s="31">
        <v>379.65546000000001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141.65</v>
      </c>
      <c r="D62" s="40">
        <v>141.25</v>
      </c>
      <c r="E62" s="40">
        <v>138.6</v>
      </c>
      <c r="F62" s="40">
        <v>135.54999999999998</v>
      </c>
      <c r="G62" s="40">
        <v>132.89999999999998</v>
      </c>
      <c r="H62" s="40">
        <v>144.30000000000001</v>
      </c>
      <c r="I62" s="40">
        <v>146.94999999999999</v>
      </c>
      <c r="J62" s="40">
        <v>150.00000000000003</v>
      </c>
      <c r="K62" s="31">
        <v>143.9</v>
      </c>
      <c r="L62" s="31">
        <v>138.19999999999999</v>
      </c>
      <c r="M62" s="31">
        <v>23.25497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609.4</v>
      </c>
      <c r="D63" s="40">
        <v>601.9</v>
      </c>
      <c r="E63" s="40">
        <v>586</v>
      </c>
      <c r="F63" s="40">
        <v>562.6</v>
      </c>
      <c r="G63" s="40">
        <v>546.70000000000005</v>
      </c>
      <c r="H63" s="40">
        <v>625.29999999999995</v>
      </c>
      <c r="I63" s="40">
        <v>641.19999999999982</v>
      </c>
      <c r="J63" s="40">
        <v>664.59999999999991</v>
      </c>
      <c r="K63" s="31">
        <v>617.79999999999995</v>
      </c>
      <c r="L63" s="31">
        <v>578.5</v>
      </c>
      <c r="M63" s="31">
        <v>54.008920000000003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954</v>
      </c>
      <c r="D64" s="40">
        <v>956.33333333333337</v>
      </c>
      <c r="E64" s="40">
        <v>947.86666666666679</v>
      </c>
      <c r="F64" s="40">
        <v>941.73333333333346</v>
      </c>
      <c r="G64" s="40">
        <v>933.26666666666688</v>
      </c>
      <c r="H64" s="40">
        <v>962.4666666666667</v>
      </c>
      <c r="I64" s="40">
        <v>970.93333333333317</v>
      </c>
      <c r="J64" s="40">
        <v>977.06666666666661</v>
      </c>
      <c r="K64" s="31">
        <v>964.8</v>
      </c>
      <c r="L64" s="31">
        <v>950.2</v>
      </c>
      <c r="M64" s="31">
        <v>35.749079999999999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157.69999999999999</v>
      </c>
      <c r="D65" s="40">
        <v>158.13333333333335</v>
      </c>
      <c r="E65" s="40">
        <v>155.1166666666667</v>
      </c>
      <c r="F65" s="40">
        <v>152.53333333333336</v>
      </c>
      <c r="G65" s="40">
        <v>149.51666666666671</v>
      </c>
      <c r="H65" s="40">
        <v>160.7166666666667</v>
      </c>
      <c r="I65" s="40">
        <v>163.73333333333335</v>
      </c>
      <c r="J65" s="40">
        <v>166.31666666666669</v>
      </c>
      <c r="K65" s="31">
        <v>161.15</v>
      </c>
      <c r="L65" s="31">
        <v>155.55000000000001</v>
      </c>
      <c r="M65" s="31">
        <v>43.564309999999999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162.30000000000001</v>
      </c>
      <c r="D66" s="40">
        <v>160.95000000000002</v>
      </c>
      <c r="E66" s="40">
        <v>158.90000000000003</v>
      </c>
      <c r="F66" s="40">
        <v>155.50000000000003</v>
      </c>
      <c r="G66" s="40">
        <v>153.45000000000005</v>
      </c>
      <c r="H66" s="40">
        <v>164.35000000000002</v>
      </c>
      <c r="I66" s="40">
        <v>166.40000000000003</v>
      </c>
      <c r="J66" s="40">
        <v>169.8</v>
      </c>
      <c r="K66" s="31">
        <v>163</v>
      </c>
      <c r="L66" s="31">
        <v>157.55000000000001</v>
      </c>
      <c r="M66" s="31">
        <v>184.40504000000001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5465.45</v>
      </c>
      <c r="D67" s="40">
        <v>5454.8166666666666</v>
      </c>
      <c r="E67" s="40">
        <v>5390.7333333333336</v>
      </c>
      <c r="F67" s="40">
        <v>5316.0166666666673</v>
      </c>
      <c r="G67" s="40">
        <v>5251.9333333333343</v>
      </c>
      <c r="H67" s="40">
        <v>5529.5333333333328</v>
      </c>
      <c r="I67" s="40">
        <v>5593.6166666666668</v>
      </c>
      <c r="J67" s="40">
        <v>5668.3333333333321</v>
      </c>
      <c r="K67" s="31">
        <v>5518.9</v>
      </c>
      <c r="L67" s="31">
        <v>5380.1</v>
      </c>
      <c r="M67" s="31">
        <v>6.5816699999999999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1716.5</v>
      </c>
      <c r="D68" s="40">
        <v>1726.5</v>
      </c>
      <c r="E68" s="40">
        <v>1705</v>
      </c>
      <c r="F68" s="40">
        <v>1693.5</v>
      </c>
      <c r="G68" s="40">
        <v>1672</v>
      </c>
      <c r="H68" s="40">
        <v>1738</v>
      </c>
      <c r="I68" s="40">
        <v>1759.5</v>
      </c>
      <c r="J68" s="40">
        <v>1771</v>
      </c>
      <c r="K68" s="31">
        <v>1748</v>
      </c>
      <c r="L68" s="31">
        <v>1715</v>
      </c>
      <c r="M68" s="31">
        <v>6.2310800000000004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733.05</v>
      </c>
      <c r="D69" s="40">
        <v>732.01666666666677</v>
      </c>
      <c r="E69" s="40">
        <v>720.03333333333353</v>
      </c>
      <c r="F69" s="40">
        <v>707.01666666666677</v>
      </c>
      <c r="G69" s="40">
        <v>695.03333333333353</v>
      </c>
      <c r="H69" s="40">
        <v>745.03333333333353</v>
      </c>
      <c r="I69" s="40">
        <v>757.01666666666688</v>
      </c>
      <c r="J69" s="40">
        <v>770.03333333333353</v>
      </c>
      <c r="K69" s="31">
        <v>744</v>
      </c>
      <c r="L69" s="31">
        <v>719</v>
      </c>
      <c r="M69" s="31">
        <v>27.740559999999999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833.5</v>
      </c>
      <c r="D70" s="40">
        <v>836.5333333333333</v>
      </c>
      <c r="E70" s="40">
        <v>827.71666666666658</v>
      </c>
      <c r="F70" s="40">
        <v>821.93333333333328</v>
      </c>
      <c r="G70" s="40">
        <v>813.11666666666656</v>
      </c>
      <c r="H70" s="40">
        <v>842.31666666666661</v>
      </c>
      <c r="I70" s="40">
        <v>851.13333333333321</v>
      </c>
      <c r="J70" s="40">
        <v>856.91666666666663</v>
      </c>
      <c r="K70" s="31">
        <v>845.35</v>
      </c>
      <c r="L70" s="31">
        <v>830.75</v>
      </c>
      <c r="M70" s="31">
        <v>8.1310300000000009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490.35</v>
      </c>
      <c r="D71" s="40">
        <v>496.40000000000003</v>
      </c>
      <c r="E71" s="40">
        <v>480.00000000000011</v>
      </c>
      <c r="F71" s="40">
        <v>469.65000000000009</v>
      </c>
      <c r="G71" s="40">
        <v>453.25000000000017</v>
      </c>
      <c r="H71" s="40">
        <v>506.75000000000006</v>
      </c>
      <c r="I71" s="40">
        <v>523.15000000000009</v>
      </c>
      <c r="J71" s="40">
        <v>533.5</v>
      </c>
      <c r="K71" s="31">
        <v>512.79999999999995</v>
      </c>
      <c r="L71" s="31">
        <v>486.05</v>
      </c>
      <c r="M71" s="31">
        <v>21.563510000000001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1032.05</v>
      </c>
      <c r="D72" s="40">
        <v>1035.3500000000001</v>
      </c>
      <c r="E72" s="40">
        <v>1021.7500000000002</v>
      </c>
      <c r="F72" s="40">
        <v>1011.45</v>
      </c>
      <c r="G72" s="40">
        <v>997.85000000000014</v>
      </c>
      <c r="H72" s="40">
        <v>1045.6500000000003</v>
      </c>
      <c r="I72" s="40">
        <v>1059.2500000000002</v>
      </c>
      <c r="J72" s="40">
        <v>1069.5500000000004</v>
      </c>
      <c r="K72" s="31">
        <v>1048.95</v>
      </c>
      <c r="L72" s="31">
        <v>1025.05</v>
      </c>
      <c r="M72" s="31">
        <v>4.5566000000000004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342.4</v>
      </c>
      <c r="D73" s="40">
        <v>342.2</v>
      </c>
      <c r="E73" s="40">
        <v>339.79999999999995</v>
      </c>
      <c r="F73" s="40">
        <v>337.2</v>
      </c>
      <c r="G73" s="40">
        <v>334.79999999999995</v>
      </c>
      <c r="H73" s="40">
        <v>344.79999999999995</v>
      </c>
      <c r="I73" s="40">
        <v>347.19999999999993</v>
      </c>
      <c r="J73" s="40">
        <v>349.79999999999995</v>
      </c>
      <c r="K73" s="31">
        <v>344.6</v>
      </c>
      <c r="L73" s="31">
        <v>339.6</v>
      </c>
      <c r="M73" s="31">
        <v>32.3643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640.4</v>
      </c>
      <c r="D74" s="40">
        <v>641.36666666666667</v>
      </c>
      <c r="E74" s="40">
        <v>637.08333333333337</v>
      </c>
      <c r="F74" s="40">
        <v>633.76666666666665</v>
      </c>
      <c r="G74" s="40">
        <v>629.48333333333335</v>
      </c>
      <c r="H74" s="40">
        <v>644.68333333333339</v>
      </c>
      <c r="I74" s="40">
        <v>648.9666666666667</v>
      </c>
      <c r="J74" s="40">
        <v>652.28333333333342</v>
      </c>
      <c r="K74" s="31">
        <v>645.65</v>
      </c>
      <c r="L74" s="31">
        <v>638.04999999999995</v>
      </c>
      <c r="M74" s="31">
        <v>11.1569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2388.6999999999998</v>
      </c>
      <c r="D75" s="40">
        <v>2410.8666666666668</v>
      </c>
      <c r="E75" s="40">
        <v>2340.8333333333335</v>
      </c>
      <c r="F75" s="40">
        <v>2292.9666666666667</v>
      </c>
      <c r="G75" s="40">
        <v>2222.9333333333334</v>
      </c>
      <c r="H75" s="40">
        <v>2458.7333333333336</v>
      </c>
      <c r="I75" s="40">
        <v>2528.7666666666664</v>
      </c>
      <c r="J75" s="40">
        <v>2576.6333333333337</v>
      </c>
      <c r="K75" s="31">
        <v>2480.9</v>
      </c>
      <c r="L75" s="31">
        <v>2363</v>
      </c>
      <c r="M75" s="31">
        <v>3.4402599999999999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2448.6</v>
      </c>
      <c r="D76" s="40">
        <v>2447.7333333333331</v>
      </c>
      <c r="E76" s="40">
        <v>2424.8666666666663</v>
      </c>
      <c r="F76" s="40">
        <v>2401.1333333333332</v>
      </c>
      <c r="G76" s="40">
        <v>2378.2666666666664</v>
      </c>
      <c r="H76" s="40">
        <v>2471.4666666666662</v>
      </c>
      <c r="I76" s="40">
        <v>2494.333333333333</v>
      </c>
      <c r="J76" s="40">
        <v>2518.0666666666662</v>
      </c>
      <c r="K76" s="31">
        <v>2470.6</v>
      </c>
      <c r="L76" s="31">
        <v>2424</v>
      </c>
      <c r="M76" s="31">
        <v>4.1613800000000003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196.35</v>
      </c>
      <c r="D77" s="40">
        <v>196.58333333333334</v>
      </c>
      <c r="E77" s="40">
        <v>194.16666666666669</v>
      </c>
      <c r="F77" s="40">
        <v>191.98333333333335</v>
      </c>
      <c r="G77" s="40">
        <v>189.56666666666669</v>
      </c>
      <c r="H77" s="40">
        <v>198.76666666666668</v>
      </c>
      <c r="I77" s="40">
        <v>201.18333333333337</v>
      </c>
      <c r="J77" s="40">
        <v>203.36666666666667</v>
      </c>
      <c r="K77" s="31">
        <v>199</v>
      </c>
      <c r="L77" s="31">
        <v>194.4</v>
      </c>
      <c r="M77" s="31">
        <v>9.1721900000000005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5166.8999999999996</v>
      </c>
      <c r="D78" s="40">
        <v>5155.3500000000004</v>
      </c>
      <c r="E78" s="40">
        <v>5136.6500000000005</v>
      </c>
      <c r="F78" s="40">
        <v>5106.4000000000005</v>
      </c>
      <c r="G78" s="40">
        <v>5087.7000000000007</v>
      </c>
      <c r="H78" s="40">
        <v>5185.6000000000004</v>
      </c>
      <c r="I78" s="40">
        <v>5204.3000000000011</v>
      </c>
      <c r="J78" s="40">
        <v>5234.55</v>
      </c>
      <c r="K78" s="31">
        <v>5174.05</v>
      </c>
      <c r="L78" s="31">
        <v>5125.1000000000004</v>
      </c>
      <c r="M78" s="31">
        <v>2.8994200000000001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4251.45</v>
      </c>
      <c r="D79" s="40">
        <v>4257.8166666666666</v>
      </c>
      <c r="E79" s="40">
        <v>4225.6333333333332</v>
      </c>
      <c r="F79" s="40">
        <v>4199.8166666666666</v>
      </c>
      <c r="G79" s="40">
        <v>4167.6333333333332</v>
      </c>
      <c r="H79" s="40">
        <v>4283.6333333333332</v>
      </c>
      <c r="I79" s="40">
        <v>4315.8166666666657</v>
      </c>
      <c r="J79" s="40">
        <v>4341.6333333333332</v>
      </c>
      <c r="K79" s="31">
        <v>4290</v>
      </c>
      <c r="L79" s="31">
        <v>4232</v>
      </c>
      <c r="M79" s="31">
        <v>1.9492499999999999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4093.05</v>
      </c>
      <c r="D80" s="40">
        <v>4136.3499999999995</v>
      </c>
      <c r="E80" s="40">
        <v>4035.6999999999989</v>
      </c>
      <c r="F80" s="40">
        <v>3978.3499999999995</v>
      </c>
      <c r="G80" s="40">
        <v>3877.6999999999989</v>
      </c>
      <c r="H80" s="40">
        <v>4193.6999999999989</v>
      </c>
      <c r="I80" s="40">
        <v>4294.3499999999985</v>
      </c>
      <c r="J80" s="40">
        <v>4351.6999999999989</v>
      </c>
      <c r="K80" s="31">
        <v>4237</v>
      </c>
      <c r="L80" s="31">
        <v>4079</v>
      </c>
      <c r="M80" s="31">
        <v>2.3123800000000001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4931.95</v>
      </c>
      <c r="D81" s="40">
        <v>4948.333333333333</v>
      </c>
      <c r="E81" s="40">
        <v>4900.1666666666661</v>
      </c>
      <c r="F81" s="40">
        <v>4868.3833333333332</v>
      </c>
      <c r="G81" s="40">
        <v>4820.2166666666662</v>
      </c>
      <c r="H81" s="40">
        <v>4980.1166666666659</v>
      </c>
      <c r="I81" s="40">
        <v>5028.2833333333319</v>
      </c>
      <c r="J81" s="40">
        <v>5060.0666666666657</v>
      </c>
      <c r="K81" s="31">
        <v>4996.5</v>
      </c>
      <c r="L81" s="31">
        <v>4916.55</v>
      </c>
      <c r="M81" s="31">
        <v>2.96515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2860.2</v>
      </c>
      <c r="D82" s="40">
        <v>2862.3833333333337</v>
      </c>
      <c r="E82" s="40">
        <v>2841.3666666666672</v>
      </c>
      <c r="F82" s="40">
        <v>2822.5333333333338</v>
      </c>
      <c r="G82" s="40">
        <v>2801.5166666666673</v>
      </c>
      <c r="H82" s="40">
        <v>2881.2166666666672</v>
      </c>
      <c r="I82" s="40">
        <v>2902.2333333333336</v>
      </c>
      <c r="J82" s="40">
        <v>2921.0666666666671</v>
      </c>
      <c r="K82" s="31">
        <v>2883.4</v>
      </c>
      <c r="L82" s="31">
        <v>2843.55</v>
      </c>
      <c r="M82" s="31">
        <v>5.7087199999999996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593.95000000000005</v>
      </c>
      <c r="D83" s="40">
        <v>592.33333333333337</v>
      </c>
      <c r="E83" s="40">
        <v>588.11666666666679</v>
      </c>
      <c r="F83" s="40">
        <v>582.28333333333342</v>
      </c>
      <c r="G83" s="40">
        <v>578.06666666666683</v>
      </c>
      <c r="H83" s="40">
        <v>598.16666666666674</v>
      </c>
      <c r="I83" s="40">
        <v>602.38333333333321</v>
      </c>
      <c r="J83" s="40">
        <v>608.2166666666667</v>
      </c>
      <c r="K83" s="31">
        <v>596.54999999999995</v>
      </c>
      <c r="L83" s="31">
        <v>586.5</v>
      </c>
      <c r="M83" s="31">
        <v>10.94519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1624.9</v>
      </c>
      <c r="D84" s="40">
        <v>1619.9666666666665</v>
      </c>
      <c r="E84" s="40">
        <v>1610.9333333333329</v>
      </c>
      <c r="F84" s="40">
        <v>1596.9666666666665</v>
      </c>
      <c r="G84" s="40">
        <v>1587.9333333333329</v>
      </c>
      <c r="H84" s="40">
        <v>1633.9333333333329</v>
      </c>
      <c r="I84" s="40">
        <v>1642.9666666666662</v>
      </c>
      <c r="J84" s="40">
        <v>1656.9333333333329</v>
      </c>
      <c r="K84" s="31">
        <v>1629</v>
      </c>
      <c r="L84" s="31">
        <v>1606</v>
      </c>
      <c r="M84" s="31">
        <v>0.99099000000000004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1447.85</v>
      </c>
      <c r="D85" s="40">
        <v>1455.0333333333335</v>
      </c>
      <c r="E85" s="40">
        <v>1434.3166666666671</v>
      </c>
      <c r="F85" s="40">
        <v>1420.7833333333335</v>
      </c>
      <c r="G85" s="40">
        <v>1400.0666666666671</v>
      </c>
      <c r="H85" s="40">
        <v>1468.5666666666671</v>
      </c>
      <c r="I85" s="40">
        <v>1489.2833333333338</v>
      </c>
      <c r="J85" s="40">
        <v>1502.8166666666671</v>
      </c>
      <c r="K85" s="31">
        <v>1475.75</v>
      </c>
      <c r="L85" s="31">
        <v>1441.5</v>
      </c>
      <c r="M85" s="31">
        <v>8.5762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182.85</v>
      </c>
      <c r="D86" s="40">
        <v>183.03333333333333</v>
      </c>
      <c r="E86" s="40">
        <v>181.81666666666666</v>
      </c>
      <c r="F86" s="40">
        <v>180.78333333333333</v>
      </c>
      <c r="G86" s="40">
        <v>179.56666666666666</v>
      </c>
      <c r="H86" s="40">
        <v>184.06666666666666</v>
      </c>
      <c r="I86" s="40">
        <v>185.2833333333333</v>
      </c>
      <c r="J86" s="40">
        <v>186.31666666666666</v>
      </c>
      <c r="K86" s="31">
        <v>184.25</v>
      </c>
      <c r="L86" s="31">
        <v>182</v>
      </c>
      <c r="M86" s="31">
        <v>40.19858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85.9</v>
      </c>
      <c r="D87" s="40">
        <v>85.166666666666671</v>
      </c>
      <c r="E87" s="40">
        <v>84.13333333333334</v>
      </c>
      <c r="F87" s="40">
        <v>82.366666666666674</v>
      </c>
      <c r="G87" s="40">
        <v>81.333333333333343</v>
      </c>
      <c r="H87" s="40">
        <v>86.933333333333337</v>
      </c>
      <c r="I87" s="40">
        <v>87.966666666666669</v>
      </c>
      <c r="J87" s="40">
        <v>89.733333333333334</v>
      </c>
      <c r="K87" s="31">
        <v>86.2</v>
      </c>
      <c r="L87" s="31">
        <v>83.4</v>
      </c>
      <c r="M87" s="31">
        <v>194.75497999999999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273.3</v>
      </c>
      <c r="D88" s="40">
        <v>274.55</v>
      </c>
      <c r="E88" s="40">
        <v>270.85000000000002</v>
      </c>
      <c r="F88" s="40">
        <v>268.40000000000003</v>
      </c>
      <c r="G88" s="40">
        <v>264.70000000000005</v>
      </c>
      <c r="H88" s="40">
        <v>277</v>
      </c>
      <c r="I88" s="40">
        <v>280.69999999999993</v>
      </c>
      <c r="J88" s="40">
        <v>283.14999999999998</v>
      </c>
      <c r="K88" s="31">
        <v>278.25</v>
      </c>
      <c r="L88" s="31">
        <v>272.10000000000002</v>
      </c>
      <c r="M88" s="31">
        <v>19.523389999999999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157.15</v>
      </c>
      <c r="D89" s="40">
        <v>157.11666666666667</v>
      </c>
      <c r="E89" s="40">
        <v>156.03333333333336</v>
      </c>
      <c r="F89" s="40">
        <v>154.91666666666669</v>
      </c>
      <c r="G89" s="40">
        <v>153.83333333333337</v>
      </c>
      <c r="H89" s="40">
        <v>158.23333333333335</v>
      </c>
      <c r="I89" s="40">
        <v>159.31666666666666</v>
      </c>
      <c r="J89" s="40">
        <v>160.43333333333334</v>
      </c>
      <c r="K89" s="31">
        <v>158.19999999999999</v>
      </c>
      <c r="L89" s="31">
        <v>156</v>
      </c>
      <c r="M89" s="31">
        <v>116.399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32.15</v>
      </c>
      <c r="D90" s="40">
        <v>32.15</v>
      </c>
      <c r="E90" s="40">
        <v>31.65</v>
      </c>
      <c r="F90" s="40">
        <v>31.15</v>
      </c>
      <c r="G90" s="40">
        <v>30.65</v>
      </c>
      <c r="H90" s="40">
        <v>32.65</v>
      </c>
      <c r="I90" s="40">
        <v>33.15</v>
      </c>
      <c r="J90" s="40">
        <v>33.65</v>
      </c>
      <c r="K90" s="31">
        <v>32.65</v>
      </c>
      <c r="L90" s="31">
        <v>31.65</v>
      </c>
      <c r="M90" s="31">
        <v>151.73568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4043.25</v>
      </c>
      <c r="D91" s="40">
        <v>4040.35</v>
      </c>
      <c r="E91" s="40">
        <v>3960.8999999999996</v>
      </c>
      <c r="F91" s="40">
        <v>3878.5499999999997</v>
      </c>
      <c r="G91" s="40">
        <v>3799.0999999999995</v>
      </c>
      <c r="H91" s="40">
        <v>4122.7</v>
      </c>
      <c r="I91" s="40">
        <v>4202.1499999999996</v>
      </c>
      <c r="J91" s="40">
        <v>4284.5</v>
      </c>
      <c r="K91" s="31">
        <v>4119.8</v>
      </c>
      <c r="L91" s="31">
        <v>3958</v>
      </c>
      <c r="M91" s="31">
        <v>2.2592599999999998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535.4</v>
      </c>
      <c r="D92" s="40">
        <v>535.98333333333335</v>
      </c>
      <c r="E92" s="40">
        <v>532.4666666666667</v>
      </c>
      <c r="F92" s="40">
        <v>529.5333333333333</v>
      </c>
      <c r="G92" s="40">
        <v>526.01666666666665</v>
      </c>
      <c r="H92" s="40">
        <v>538.91666666666674</v>
      </c>
      <c r="I92" s="40">
        <v>542.43333333333339</v>
      </c>
      <c r="J92" s="40">
        <v>545.36666666666679</v>
      </c>
      <c r="K92" s="31">
        <v>539.5</v>
      </c>
      <c r="L92" s="31">
        <v>533.04999999999995</v>
      </c>
      <c r="M92" s="31">
        <v>9.70702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657.45</v>
      </c>
      <c r="D93" s="40">
        <v>660.75</v>
      </c>
      <c r="E93" s="40">
        <v>652.70000000000005</v>
      </c>
      <c r="F93" s="40">
        <v>647.95000000000005</v>
      </c>
      <c r="G93" s="40">
        <v>639.90000000000009</v>
      </c>
      <c r="H93" s="40">
        <v>665.5</v>
      </c>
      <c r="I93" s="40">
        <v>673.55</v>
      </c>
      <c r="J93" s="40">
        <v>678.3</v>
      </c>
      <c r="K93" s="31">
        <v>668.8</v>
      </c>
      <c r="L93" s="31">
        <v>656</v>
      </c>
      <c r="M93" s="31">
        <v>0.71052999999999999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1104.7</v>
      </c>
      <c r="D94" s="40">
        <v>1111.7833333333335</v>
      </c>
      <c r="E94" s="40">
        <v>1093.2166666666672</v>
      </c>
      <c r="F94" s="40">
        <v>1081.7333333333336</v>
      </c>
      <c r="G94" s="40">
        <v>1063.1666666666672</v>
      </c>
      <c r="H94" s="40">
        <v>1123.2666666666671</v>
      </c>
      <c r="I94" s="40">
        <v>1141.8333333333333</v>
      </c>
      <c r="J94" s="40">
        <v>1153.3166666666671</v>
      </c>
      <c r="K94" s="31">
        <v>1130.3499999999999</v>
      </c>
      <c r="L94" s="31">
        <v>1100.3</v>
      </c>
      <c r="M94" s="31">
        <v>7.7419599999999997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554.95000000000005</v>
      </c>
      <c r="D95" s="40">
        <v>556.31666666666672</v>
      </c>
      <c r="E95" s="40">
        <v>552.63333333333344</v>
      </c>
      <c r="F95" s="40">
        <v>550.31666666666672</v>
      </c>
      <c r="G95" s="40">
        <v>546.63333333333344</v>
      </c>
      <c r="H95" s="40">
        <v>558.63333333333344</v>
      </c>
      <c r="I95" s="40">
        <v>562.31666666666661</v>
      </c>
      <c r="J95" s="40">
        <v>564.63333333333344</v>
      </c>
      <c r="K95" s="31">
        <v>560</v>
      </c>
      <c r="L95" s="31">
        <v>554</v>
      </c>
      <c r="M95" s="31">
        <v>2.1341299999999999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1640.45</v>
      </c>
      <c r="D96" s="40">
        <v>1632.3333333333333</v>
      </c>
      <c r="E96" s="40">
        <v>1619.6666666666665</v>
      </c>
      <c r="F96" s="40">
        <v>1598.8833333333332</v>
      </c>
      <c r="G96" s="40">
        <v>1586.2166666666665</v>
      </c>
      <c r="H96" s="40">
        <v>1653.1166666666666</v>
      </c>
      <c r="I96" s="40">
        <v>1665.7833333333331</v>
      </c>
      <c r="J96" s="40">
        <v>1686.5666666666666</v>
      </c>
      <c r="K96" s="31">
        <v>1645</v>
      </c>
      <c r="L96" s="31">
        <v>1611.55</v>
      </c>
      <c r="M96" s="31">
        <v>4.5223699999999996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1578.45</v>
      </c>
      <c r="D97" s="40">
        <v>1590.1499999999999</v>
      </c>
      <c r="E97" s="40">
        <v>1562.2999999999997</v>
      </c>
      <c r="F97" s="40">
        <v>1546.1499999999999</v>
      </c>
      <c r="G97" s="40">
        <v>1518.2999999999997</v>
      </c>
      <c r="H97" s="40">
        <v>1606.2999999999997</v>
      </c>
      <c r="I97" s="40">
        <v>1634.1499999999996</v>
      </c>
      <c r="J97" s="40">
        <v>1650.2999999999997</v>
      </c>
      <c r="K97" s="31">
        <v>1618</v>
      </c>
      <c r="L97" s="31">
        <v>1574</v>
      </c>
      <c r="M97" s="31">
        <v>8.5206700000000009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682.2</v>
      </c>
      <c r="D98" s="40">
        <v>681.0333333333333</v>
      </c>
      <c r="E98" s="40">
        <v>675.66666666666663</v>
      </c>
      <c r="F98" s="40">
        <v>669.13333333333333</v>
      </c>
      <c r="G98" s="40">
        <v>663.76666666666665</v>
      </c>
      <c r="H98" s="40">
        <v>687.56666666666661</v>
      </c>
      <c r="I98" s="40">
        <v>692.93333333333339</v>
      </c>
      <c r="J98" s="40">
        <v>699.46666666666658</v>
      </c>
      <c r="K98" s="31">
        <v>686.4</v>
      </c>
      <c r="L98" s="31">
        <v>674.5</v>
      </c>
      <c r="M98" s="31">
        <v>13.92071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334.85</v>
      </c>
      <c r="D99" s="40">
        <v>338.88333333333338</v>
      </c>
      <c r="E99" s="40">
        <v>329.96666666666675</v>
      </c>
      <c r="F99" s="40">
        <v>325.08333333333337</v>
      </c>
      <c r="G99" s="40">
        <v>316.16666666666674</v>
      </c>
      <c r="H99" s="40">
        <v>343.76666666666677</v>
      </c>
      <c r="I99" s="40">
        <v>352.68333333333339</v>
      </c>
      <c r="J99" s="40">
        <v>357.56666666666678</v>
      </c>
      <c r="K99" s="31">
        <v>347.8</v>
      </c>
      <c r="L99" s="31">
        <v>334</v>
      </c>
      <c r="M99" s="31">
        <v>10.689069999999999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1263.0999999999999</v>
      </c>
      <c r="D100" s="40">
        <v>1271.1999999999998</v>
      </c>
      <c r="E100" s="40">
        <v>1247.0999999999997</v>
      </c>
      <c r="F100" s="40">
        <v>1231.0999999999999</v>
      </c>
      <c r="G100" s="40">
        <v>1206.9999999999998</v>
      </c>
      <c r="H100" s="40">
        <v>1287.1999999999996</v>
      </c>
      <c r="I100" s="40">
        <v>1311.3</v>
      </c>
      <c r="J100" s="40">
        <v>1327.2999999999995</v>
      </c>
      <c r="K100" s="31">
        <v>1295.3</v>
      </c>
      <c r="L100" s="31">
        <v>1255.2</v>
      </c>
      <c r="M100" s="31">
        <v>36.16292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3288.95</v>
      </c>
      <c r="D101" s="40">
        <v>3263.5666666666671</v>
      </c>
      <c r="E101" s="40">
        <v>3227.1333333333341</v>
      </c>
      <c r="F101" s="40">
        <v>3165.3166666666671</v>
      </c>
      <c r="G101" s="40">
        <v>3128.8833333333341</v>
      </c>
      <c r="H101" s="40">
        <v>3325.3833333333341</v>
      </c>
      <c r="I101" s="40">
        <v>3361.8166666666675</v>
      </c>
      <c r="J101" s="40">
        <v>3423.6333333333341</v>
      </c>
      <c r="K101" s="31">
        <v>3300</v>
      </c>
      <c r="L101" s="31">
        <v>3201.75</v>
      </c>
      <c r="M101" s="31">
        <v>2.8212999999999999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1559.95</v>
      </c>
      <c r="D102" s="40">
        <v>1553.5166666666667</v>
      </c>
      <c r="E102" s="40">
        <v>1542.7333333333333</v>
      </c>
      <c r="F102" s="40">
        <v>1525.5166666666667</v>
      </c>
      <c r="G102" s="40">
        <v>1514.7333333333333</v>
      </c>
      <c r="H102" s="40">
        <v>1570.7333333333333</v>
      </c>
      <c r="I102" s="40">
        <v>1581.5166666666667</v>
      </c>
      <c r="J102" s="40">
        <v>1598.7333333333333</v>
      </c>
      <c r="K102" s="31">
        <v>1564.3</v>
      </c>
      <c r="L102" s="31">
        <v>1536.3</v>
      </c>
      <c r="M102" s="31">
        <v>51.302750000000003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755.15</v>
      </c>
      <c r="D103" s="40">
        <v>751.61666666666667</v>
      </c>
      <c r="E103" s="40">
        <v>747.0333333333333</v>
      </c>
      <c r="F103" s="40">
        <v>738.91666666666663</v>
      </c>
      <c r="G103" s="40">
        <v>734.33333333333326</v>
      </c>
      <c r="H103" s="40">
        <v>759.73333333333335</v>
      </c>
      <c r="I103" s="40">
        <v>764.31666666666661</v>
      </c>
      <c r="J103" s="40">
        <v>772.43333333333339</v>
      </c>
      <c r="K103" s="31">
        <v>756.2</v>
      </c>
      <c r="L103" s="31">
        <v>743.5</v>
      </c>
      <c r="M103" s="31">
        <v>32.09102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1453.1</v>
      </c>
      <c r="D104" s="40">
        <v>1459.3833333333332</v>
      </c>
      <c r="E104" s="40">
        <v>1441.7666666666664</v>
      </c>
      <c r="F104" s="40">
        <v>1430.4333333333332</v>
      </c>
      <c r="G104" s="40">
        <v>1412.8166666666664</v>
      </c>
      <c r="H104" s="40">
        <v>1470.7166666666665</v>
      </c>
      <c r="I104" s="40">
        <v>1488.3333333333333</v>
      </c>
      <c r="J104" s="40">
        <v>1499.6666666666665</v>
      </c>
      <c r="K104" s="31">
        <v>1477</v>
      </c>
      <c r="L104" s="31">
        <v>1448.05</v>
      </c>
      <c r="M104" s="31">
        <v>10.68097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2920.4</v>
      </c>
      <c r="D105" s="40">
        <v>2909.4333333333329</v>
      </c>
      <c r="E105" s="40">
        <v>2892.8666666666659</v>
      </c>
      <c r="F105" s="40">
        <v>2865.333333333333</v>
      </c>
      <c r="G105" s="40">
        <v>2848.766666666666</v>
      </c>
      <c r="H105" s="40">
        <v>2936.9666666666658</v>
      </c>
      <c r="I105" s="40">
        <v>2953.5333333333324</v>
      </c>
      <c r="J105" s="40">
        <v>2981.0666666666657</v>
      </c>
      <c r="K105" s="31">
        <v>2926</v>
      </c>
      <c r="L105" s="31">
        <v>2881.9</v>
      </c>
      <c r="M105" s="31">
        <v>11.1806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483.3</v>
      </c>
      <c r="D106" s="40">
        <v>483.91666666666669</v>
      </c>
      <c r="E106" s="40">
        <v>479.83333333333337</v>
      </c>
      <c r="F106" s="40">
        <v>476.36666666666667</v>
      </c>
      <c r="G106" s="40">
        <v>472.28333333333336</v>
      </c>
      <c r="H106" s="40">
        <v>487.38333333333338</v>
      </c>
      <c r="I106" s="40">
        <v>491.46666666666675</v>
      </c>
      <c r="J106" s="40">
        <v>494.93333333333339</v>
      </c>
      <c r="K106" s="31">
        <v>488</v>
      </c>
      <c r="L106" s="31">
        <v>480.45</v>
      </c>
      <c r="M106" s="31">
        <v>80.117649999999998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1431.95</v>
      </c>
      <c r="D107" s="40">
        <v>1439.6333333333332</v>
      </c>
      <c r="E107" s="40">
        <v>1392.3166666666664</v>
      </c>
      <c r="F107" s="40">
        <v>1352.6833333333332</v>
      </c>
      <c r="G107" s="40">
        <v>1305.3666666666663</v>
      </c>
      <c r="H107" s="40">
        <v>1479.2666666666664</v>
      </c>
      <c r="I107" s="40">
        <v>1526.583333333333</v>
      </c>
      <c r="J107" s="40">
        <v>1566.2166666666665</v>
      </c>
      <c r="K107" s="31">
        <v>1486.95</v>
      </c>
      <c r="L107" s="31">
        <v>1400</v>
      </c>
      <c r="M107" s="31">
        <v>25.605550000000001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282.5</v>
      </c>
      <c r="D108" s="40">
        <v>280.75</v>
      </c>
      <c r="E108" s="40">
        <v>277.10000000000002</v>
      </c>
      <c r="F108" s="40">
        <v>271.70000000000005</v>
      </c>
      <c r="G108" s="40">
        <v>268.05000000000007</v>
      </c>
      <c r="H108" s="40">
        <v>286.14999999999998</v>
      </c>
      <c r="I108" s="40">
        <v>289.79999999999995</v>
      </c>
      <c r="J108" s="40">
        <v>295.19999999999993</v>
      </c>
      <c r="K108" s="31">
        <v>284.39999999999998</v>
      </c>
      <c r="L108" s="31">
        <v>275.35000000000002</v>
      </c>
      <c r="M108" s="31">
        <v>50.43065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2768.25</v>
      </c>
      <c r="D109" s="40">
        <v>2772.5166666666664</v>
      </c>
      <c r="E109" s="40">
        <v>2747.7333333333327</v>
      </c>
      <c r="F109" s="40">
        <v>2727.2166666666662</v>
      </c>
      <c r="G109" s="40">
        <v>2702.4333333333325</v>
      </c>
      <c r="H109" s="40">
        <v>2793.0333333333328</v>
      </c>
      <c r="I109" s="40">
        <v>2817.8166666666666</v>
      </c>
      <c r="J109" s="40">
        <v>2838.333333333333</v>
      </c>
      <c r="K109" s="31">
        <v>2797.3</v>
      </c>
      <c r="L109" s="31">
        <v>2752</v>
      </c>
      <c r="M109" s="31">
        <v>12.59196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334.9</v>
      </c>
      <c r="D110" s="40">
        <v>333.66666666666669</v>
      </c>
      <c r="E110" s="40">
        <v>331.73333333333335</v>
      </c>
      <c r="F110" s="40">
        <v>328.56666666666666</v>
      </c>
      <c r="G110" s="40">
        <v>326.63333333333333</v>
      </c>
      <c r="H110" s="40">
        <v>336.83333333333337</v>
      </c>
      <c r="I110" s="40">
        <v>338.76666666666665</v>
      </c>
      <c r="J110" s="40">
        <v>341.93333333333339</v>
      </c>
      <c r="K110" s="31">
        <v>335.6</v>
      </c>
      <c r="L110" s="31">
        <v>330.5</v>
      </c>
      <c r="M110" s="31">
        <v>4.8704999999999998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2812.35</v>
      </c>
      <c r="D111" s="40">
        <v>2811.5833333333335</v>
      </c>
      <c r="E111" s="40">
        <v>2799.2666666666669</v>
      </c>
      <c r="F111" s="40">
        <v>2786.1833333333334</v>
      </c>
      <c r="G111" s="40">
        <v>2773.8666666666668</v>
      </c>
      <c r="H111" s="40">
        <v>2824.666666666667</v>
      </c>
      <c r="I111" s="40">
        <v>2836.9833333333336</v>
      </c>
      <c r="J111" s="40">
        <v>2850.0666666666671</v>
      </c>
      <c r="K111" s="31">
        <v>2823.9</v>
      </c>
      <c r="L111" s="31">
        <v>2798.5</v>
      </c>
      <c r="M111" s="31">
        <v>18.312010000000001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727.2</v>
      </c>
      <c r="D112" s="40">
        <v>723.15</v>
      </c>
      <c r="E112" s="40">
        <v>716.9</v>
      </c>
      <c r="F112" s="40">
        <v>706.6</v>
      </c>
      <c r="G112" s="40">
        <v>700.35</v>
      </c>
      <c r="H112" s="40">
        <v>733.44999999999993</v>
      </c>
      <c r="I112" s="40">
        <v>739.69999999999993</v>
      </c>
      <c r="J112" s="40">
        <v>749.99999999999989</v>
      </c>
      <c r="K112" s="31">
        <v>729.4</v>
      </c>
      <c r="L112" s="31">
        <v>712.85</v>
      </c>
      <c r="M112" s="31">
        <v>135.57168999999999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1616.25</v>
      </c>
      <c r="D113" s="40">
        <v>1616.7666666666667</v>
      </c>
      <c r="E113" s="40">
        <v>1604.7833333333333</v>
      </c>
      <c r="F113" s="40">
        <v>1593.3166666666666</v>
      </c>
      <c r="G113" s="40">
        <v>1581.3333333333333</v>
      </c>
      <c r="H113" s="40">
        <v>1628.2333333333333</v>
      </c>
      <c r="I113" s="40">
        <v>1640.2166666666665</v>
      </c>
      <c r="J113" s="40">
        <v>1651.6833333333334</v>
      </c>
      <c r="K113" s="31">
        <v>1628.75</v>
      </c>
      <c r="L113" s="31">
        <v>1605.3</v>
      </c>
      <c r="M113" s="31">
        <v>5.1307099999999997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699.7</v>
      </c>
      <c r="D114" s="40">
        <v>699.5</v>
      </c>
      <c r="E114" s="40">
        <v>691.6</v>
      </c>
      <c r="F114" s="40">
        <v>683.5</v>
      </c>
      <c r="G114" s="40">
        <v>675.6</v>
      </c>
      <c r="H114" s="40">
        <v>707.6</v>
      </c>
      <c r="I114" s="40">
        <v>715.50000000000011</v>
      </c>
      <c r="J114" s="40">
        <v>723.6</v>
      </c>
      <c r="K114" s="31">
        <v>707.4</v>
      </c>
      <c r="L114" s="31">
        <v>691.4</v>
      </c>
      <c r="M114" s="31">
        <v>8.9946099999999998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754.3</v>
      </c>
      <c r="D115" s="40">
        <v>753.2166666666667</v>
      </c>
      <c r="E115" s="40">
        <v>742.33333333333337</v>
      </c>
      <c r="F115" s="40">
        <v>730.36666666666667</v>
      </c>
      <c r="G115" s="40">
        <v>719.48333333333335</v>
      </c>
      <c r="H115" s="40">
        <v>765.18333333333339</v>
      </c>
      <c r="I115" s="40">
        <v>776.06666666666661</v>
      </c>
      <c r="J115" s="40">
        <v>788.03333333333342</v>
      </c>
      <c r="K115" s="31">
        <v>764.1</v>
      </c>
      <c r="L115" s="31">
        <v>741.25</v>
      </c>
      <c r="M115" s="31">
        <v>3.9066800000000002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50.95</v>
      </c>
      <c r="D116" s="40">
        <v>50.45000000000001</v>
      </c>
      <c r="E116" s="40">
        <v>49.300000000000018</v>
      </c>
      <c r="F116" s="40">
        <v>47.650000000000006</v>
      </c>
      <c r="G116" s="40">
        <v>46.500000000000014</v>
      </c>
      <c r="H116" s="40">
        <v>52.100000000000023</v>
      </c>
      <c r="I116" s="40">
        <v>53.250000000000014</v>
      </c>
      <c r="J116" s="40">
        <v>54.900000000000027</v>
      </c>
      <c r="K116" s="31">
        <v>51.6</v>
      </c>
      <c r="L116" s="31">
        <v>48.8</v>
      </c>
      <c r="M116" s="31">
        <v>866.42327999999998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230.75</v>
      </c>
      <c r="D117" s="40">
        <v>226.9</v>
      </c>
      <c r="E117" s="40">
        <v>220.15</v>
      </c>
      <c r="F117" s="40">
        <v>209.55</v>
      </c>
      <c r="G117" s="40">
        <v>202.8</v>
      </c>
      <c r="H117" s="40">
        <v>237.5</v>
      </c>
      <c r="I117" s="40">
        <v>244.25</v>
      </c>
      <c r="J117" s="40">
        <v>254.85</v>
      </c>
      <c r="K117" s="31">
        <v>233.65</v>
      </c>
      <c r="L117" s="31">
        <v>216.3</v>
      </c>
      <c r="M117" s="31">
        <v>1492.3890100000001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241.85</v>
      </c>
      <c r="D118" s="40">
        <v>242.31666666666669</v>
      </c>
      <c r="E118" s="40">
        <v>234.73333333333338</v>
      </c>
      <c r="F118" s="40">
        <v>227.61666666666667</v>
      </c>
      <c r="G118" s="40">
        <v>220.03333333333336</v>
      </c>
      <c r="H118" s="40">
        <v>249.43333333333339</v>
      </c>
      <c r="I118" s="40">
        <v>257.01666666666671</v>
      </c>
      <c r="J118" s="40">
        <v>264.13333333333344</v>
      </c>
      <c r="K118" s="31">
        <v>249.9</v>
      </c>
      <c r="L118" s="31">
        <v>235.2</v>
      </c>
      <c r="M118" s="31">
        <v>156.79634999999999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8748</v>
      </c>
      <c r="D119" s="40">
        <v>8780.9</v>
      </c>
      <c r="E119" s="40">
        <v>8619.75</v>
      </c>
      <c r="F119" s="40">
        <v>8491.5</v>
      </c>
      <c r="G119" s="40">
        <v>8330.35</v>
      </c>
      <c r="H119" s="40">
        <v>8909.15</v>
      </c>
      <c r="I119" s="40">
        <v>9070.2999999999975</v>
      </c>
      <c r="J119" s="40">
        <v>9198.5499999999993</v>
      </c>
      <c r="K119" s="31">
        <v>8942.0499999999993</v>
      </c>
      <c r="L119" s="31">
        <v>8652.65</v>
      </c>
      <c r="M119" s="31">
        <v>1.29338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155.05000000000001</v>
      </c>
      <c r="D120" s="40">
        <v>155.70000000000002</v>
      </c>
      <c r="E120" s="40">
        <v>153.40000000000003</v>
      </c>
      <c r="F120" s="40">
        <v>151.75000000000003</v>
      </c>
      <c r="G120" s="40">
        <v>149.45000000000005</v>
      </c>
      <c r="H120" s="40">
        <v>157.35000000000002</v>
      </c>
      <c r="I120" s="40">
        <v>159.65000000000003</v>
      </c>
      <c r="J120" s="40">
        <v>161.30000000000001</v>
      </c>
      <c r="K120" s="31">
        <v>158</v>
      </c>
      <c r="L120" s="31">
        <v>154.05000000000001</v>
      </c>
      <c r="M120" s="31">
        <v>31.077359999999999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118.35</v>
      </c>
      <c r="D121" s="40">
        <v>117.83333333333333</v>
      </c>
      <c r="E121" s="40">
        <v>116.66666666666666</v>
      </c>
      <c r="F121" s="40">
        <v>114.98333333333333</v>
      </c>
      <c r="G121" s="40">
        <v>113.81666666666666</v>
      </c>
      <c r="H121" s="40">
        <v>119.51666666666665</v>
      </c>
      <c r="I121" s="40">
        <v>120.68333333333331</v>
      </c>
      <c r="J121" s="40">
        <v>122.36666666666665</v>
      </c>
      <c r="K121" s="31">
        <v>119</v>
      </c>
      <c r="L121" s="31">
        <v>116.15</v>
      </c>
      <c r="M121" s="31">
        <v>140.86068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3769.7</v>
      </c>
      <c r="D122" s="40">
        <v>3750.2333333333336</v>
      </c>
      <c r="E122" s="40">
        <v>3701.7166666666672</v>
      </c>
      <c r="F122" s="40">
        <v>3633.7333333333336</v>
      </c>
      <c r="G122" s="40">
        <v>3585.2166666666672</v>
      </c>
      <c r="H122" s="40">
        <v>3818.2166666666672</v>
      </c>
      <c r="I122" s="40">
        <v>3866.7333333333336</v>
      </c>
      <c r="J122" s="40">
        <v>3934.7166666666672</v>
      </c>
      <c r="K122" s="31">
        <v>3798.75</v>
      </c>
      <c r="L122" s="31">
        <v>3682.25</v>
      </c>
      <c r="M122" s="31">
        <v>36.022109999999998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570.79999999999995</v>
      </c>
      <c r="D123" s="40">
        <v>576.26666666666677</v>
      </c>
      <c r="E123" s="40">
        <v>563.93333333333351</v>
      </c>
      <c r="F123" s="40">
        <v>557.06666666666672</v>
      </c>
      <c r="G123" s="40">
        <v>544.73333333333346</v>
      </c>
      <c r="H123" s="40">
        <v>583.13333333333355</v>
      </c>
      <c r="I123" s="40">
        <v>595.46666666666681</v>
      </c>
      <c r="J123" s="40">
        <v>602.3333333333336</v>
      </c>
      <c r="K123" s="31">
        <v>588.6</v>
      </c>
      <c r="L123" s="31">
        <v>569.4</v>
      </c>
      <c r="M123" s="31">
        <v>19.11692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269.35000000000002</v>
      </c>
      <c r="D124" s="40">
        <v>266.93333333333334</v>
      </c>
      <c r="E124" s="40">
        <v>254.31666666666666</v>
      </c>
      <c r="F124" s="40">
        <v>239.28333333333333</v>
      </c>
      <c r="G124" s="40">
        <v>226.66666666666666</v>
      </c>
      <c r="H124" s="40">
        <v>281.9666666666667</v>
      </c>
      <c r="I124" s="40">
        <v>294.58333333333337</v>
      </c>
      <c r="J124" s="40">
        <v>309.61666666666667</v>
      </c>
      <c r="K124" s="31">
        <v>279.55</v>
      </c>
      <c r="L124" s="31">
        <v>251.9</v>
      </c>
      <c r="M124" s="31">
        <v>428.07738999999998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1130.95</v>
      </c>
      <c r="D125" s="40">
        <v>1129.4833333333333</v>
      </c>
      <c r="E125" s="40">
        <v>1072.4666666666667</v>
      </c>
      <c r="F125" s="40">
        <v>1013.9833333333333</v>
      </c>
      <c r="G125" s="40">
        <v>956.9666666666667</v>
      </c>
      <c r="H125" s="40">
        <v>1187.9666666666667</v>
      </c>
      <c r="I125" s="40">
        <v>1244.9833333333336</v>
      </c>
      <c r="J125" s="40">
        <v>1303.4666666666667</v>
      </c>
      <c r="K125" s="31">
        <v>1186.5</v>
      </c>
      <c r="L125" s="31">
        <v>1071</v>
      </c>
      <c r="M125" s="31">
        <v>272.30282999999997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6858.2</v>
      </c>
      <c r="D126" s="40">
        <v>6851.4000000000005</v>
      </c>
      <c r="E126" s="40">
        <v>6717.8000000000011</v>
      </c>
      <c r="F126" s="40">
        <v>6577.4000000000005</v>
      </c>
      <c r="G126" s="40">
        <v>6443.8000000000011</v>
      </c>
      <c r="H126" s="40">
        <v>6991.8000000000011</v>
      </c>
      <c r="I126" s="40">
        <v>7125.4000000000015</v>
      </c>
      <c r="J126" s="40">
        <v>7265.8000000000011</v>
      </c>
      <c r="K126" s="31">
        <v>6985</v>
      </c>
      <c r="L126" s="31">
        <v>6711</v>
      </c>
      <c r="M126" s="31">
        <v>9.1498899999999992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1702.25</v>
      </c>
      <c r="D127" s="40">
        <v>1704.3166666666666</v>
      </c>
      <c r="E127" s="40">
        <v>1689.3833333333332</v>
      </c>
      <c r="F127" s="40">
        <v>1676.5166666666667</v>
      </c>
      <c r="G127" s="40">
        <v>1661.5833333333333</v>
      </c>
      <c r="H127" s="40">
        <v>1717.1833333333332</v>
      </c>
      <c r="I127" s="40">
        <v>1732.1166666666666</v>
      </c>
      <c r="J127" s="40">
        <v>1744.9833333333331</v>
      </c>
      <c r="K127" s="31">
        <v>1719.25</v>
      </c>
      <c r="L127" s="31">
        <v>1691.45</v>
      </c>
      <c r="M127" s="31">
        <v>32.465679999999999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1979.85</v>
      </c>
      <c r="D128" s="40">
        <v>1978.6166666666668</v>
      </c>
      <c r="E128" s="40">
        <v>1958.2333333333336</v>
      </c>
      <c r="F128" s="40">
        <v>1936.6166666666668</v>
      </c>
      <c r="G128" s="40">
        <v>1916.2333333333336</v>
      </c>
      <c r="H128" s="40">
        <v>2000.2333333333336</v>
      </c>
      <c r="I128" s="40">
        <v>2020.6166666666668</v>
      </c>
      <c r="J128" s="40">
        <v>2042.2333333333336</v>
      </c>
      <c r="K128" s="31">
        <v>1999</v>
      </c>
      <c r="L128" s="31">
        <v>1957</v>
      </c>
      <c r="M128" s="31">
        <v>5.1354499999999996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2571.15</v>
      </c>
      <c r="D129" s="40">
        <v>2588.3666666666668</v>
      </c>
      <c r="E129" s="40">
        <v>2533.4333333333334</v>
      </c>
      <c r="F129" s="40">
        <v>2495.7166666666667</v>
      </c>
      <c r="G129" s="40">
        <v>2440.7833333333333</v>
      </c>
      <c r="H129" s="40">
        <v>2626.0833333333335</v>
      </c>
      <c r="I129" s="40">
        <v>2681.0166666666669</v>
      </c>
      <c r="J129" s="40">
        <v>2718.7333333333336</v>
      </c>
      <c r="K129" s="31">
        <v>2643.3</v>
      </c>
      <c r="L129" s="31">
        <v>2550.65</v>
      </c>
      <c r="M129" s="31">
        <v>2.5620599999999998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311.35000000000002</v>
      </c>
      <c r="D130" s="40">
        <v>311.78333333333336</v>
      </c>
      <c r="E130" s="40">
        <v>304.56666666666672</v>
      </c>
      <c r="F130" s="40">
        <v>297.78333333333336</v>
      </c>
      <c r="G130" s="40">
        <v>290.56666666666672</v>
      </c>
      <c r="H130" s="40">
        <v>318.56666666666672</v>
      </c>
      <c r="I130" s="40">
        <v>325.7833333333333</v>
      </c>
      <c r="J130" s="40">
        <v>332.56666666666672</v>
      </c>
      <c r="K130" s="31">
        <v>319</v>
      </c>
      <c r="L130" s="31">
        <v>305</v>
      </c>
      <c r="M130" s="31">
        <v>17.63401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689.45</v>
      </c>
      <c r="D131" s="40">
        <v>692.80000000000007</v>
      </c>
      <c r="E131" s="40">
        <v>684.65000000000009</v>
      </c>
      <c r="F131" s="40">
        <v>679.85</v>
      </c>
      <c r="G131" s="40">
        <v>671.7</v>
      </c>
      <c r="H131" s="40">
        <v>697.60000000000014</v>
      </c>
      <c r="I131" s="40">
        <v>705.75</v>
      </c>
      <c r="J131" s="40">
        <v>710.55000000000018</v>
      </c>
      <c r="K131" s="31">
        <v>700.95</v>
      </c>
      <c r="L131" s="31">
        <v>688</v>
      </c>
      <c r="M131" s="31">
        <v>33.724989999999998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395.1</v>
      </c>
      <c r="D132" s="40">
        <v>398.40000000000003</v>
      </c>
      <c r="E132" s="40">
        <v>390.90000000000009</v>
      </c>
      <c r="F132" s="40">
        <v>386.70000000000005</v>
      </c>
      <c r="G132" s="40">
        <v>379.2000000000001</v>
      </c>
      <c r="H132" s="40">
        <v>402.60000000000008</v>
      </c>
      <c r="I132" s="40">
        <v>410.09999999999997</v>
      </c>
      <c r="J132" s="40">
        <v>414.30000000000007</v>
      </c>
      <c r="K132" s="31">
        <v>405.9</v>
      </c>
      <c r="L132" s="31">
        <v>394.2</v>
      </c>
      <c r="M132" s="31">
        <v>65.237710000000007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4096.3500000000004</v>
      </c>
      <c r="D133" s="40">
        <v>4125.45</v>
      </c>
      <c r="E133" s="40">
        <v>4060.8999999999996</v>
      </c>
      <c r="F133" s="40">
        <v>4025.45</v>
      </c>
      <c r="G133" s="40">
        <v>3960.8999999999996</v>
      </c>
      <c r="H133" s="40">
        <v>4160.8999999999996</v>
      </c>
      <c r="I133" s="40">
        <v>4225.4500000000007</v>
      </c>
      <c r="J133" s="40">
        <v>4260.8999999999996</v>
      </c>
      <c r="K133" s="31">
        <v>4190</v>
      </c>
      <c r="L133" s="31">
        <v>4090</v>
      </c>
      <c r="M133" s="31">
        <v>3.85961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1906.8</v>
      </c>
      <c r="D134" s="40">
        <v>1894.9333333333334</v>
      </c>
      <c r="E134" s="40">
        <v>1879.8666666666668</v>
      </c>
      <c r="F134" s="40">
        <v>1852.9333333333334</v>
      </c>
      <c r="G134" s="40">
        <v>1837.8666666666668</v>
      </c>
      <c r="H134" s="40">
        <v>1921.8666666666668</v>
      </c>
      <c r="I134" s="40">
        <v>1936.9333333333334</v>
      </c>
      <c r="J134" s="40">
        <v>1963.8666666666668</v>
      </c>
      <c r="K134" s="31">
        <v>1910</v>
      </c>
      <c r="L134" s="31">
        <v>1868</v>
      </c>
      <c r="M134" s="31">
        <v>41.28783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87.7</v>
      </c>
      <c r="D135" s="40">
        <v>87.3</v>
      </c>
      <c r="E135" s="40">
        <v>86.5</v>
      </c>
      <c r="F135" s="40">
        <v>85.3</v>
      </c>
      <c r="G135" s="40">
        <v>84.5</v>
      </c>
      <c r="H135" s="40">
        <v>88.5</v>
      </c>
      <c r="I135" s="40">
        <v>89.299999999999983</v>
      </c>
      <c r="J135" s="40">
        <v>90.5</v>
      </c>
      <c r="K135" s="31">
        <v>88.1</v>
      </c>
      <c r="L135" s="31">
        <v>86.1</v>
      </c>
      <c r="M135" s="31">
        <v>67.772840000000002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4577.5</v>
      </c>
      <c r="D136" s="40">
        <v>4572.7166666666672</v>
      </c>
      <c r="E136" s="40">
        <v>4524.8333333333339</v>
      </c>
      <c r="F136" s="40">
        <v>4472.166666666667</v>
      </c>
      <c r="G136" s="40">
        <v>4424.2833333333338</v>
      </c>
      <c r="H136" s="40">
        <v>4625.3833333333341</v>
      </c>
      <c r="I136" s="40">
        <v>4673.2666666666673</v>
      </c>
      <c r="J136" s="40">
        <v>4725.9333333333343</v>
      </c>
      <c r="K136" s="31">
        <v>4620.6000000000004</v>
      </c>
      <c r="L136" s="31">
        <v>4520.05</v>
      </c>
      <c r="M136" s="31">
        <v>2.5386299999999999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416.95</v>
      </c>
      <c r="D137" s="40">
        <v>416.95</v>
      </c>
      <c r="E137" s="40">
        <v>413.59999999999997</v>
      </c>
      <c r="F137" s="40">
        <v>410.25</v>
      </c>
      <c r="G137" s="40">
        <v>406.9</v>
      </c>
      <c r="H137" s="40">
        <v>420.29999999999995</v>
      </c>
      <c r="I137" s="40">
        <v>423.65</v>
      </c>
      <c r="J137" s="40">
        <v>426.99999999999994</v>
      </c>
      <c r="K137" s="31">
        <v>420.3</v>
      </c>
      <c r="L137" s="31">
        <v>413.6</v>
      </c>
      <c r="M137" s="31">
        <v>39.443210000000001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5672.3</v>
      </c>
      <c r="D138" s="40">
        <v>5665.416666666667</v>
      </c>
      <c r="E138" s="40">
        <v>5614.8333333333339</v>
      </c>
      <c r="F138" s="40">
        <v>5557.3666666666668</v>
      </c>
      <c r="G138" s="40">
        <v>5506.7833333333338</v>
      </c>
      <c r="H138" s="40">
        <v>5722.8833333333341</v>
      </c>
      <c r="I138" s="40">
        <v>5773.4666666666681</v>
      </c>
      <c r="J138" s="40">
        <v>5830.9333333333343</v>
      </c>
      <c r="K138" s="31">
        <v>5716</v>
      </c>
      <c r="L138" s="31">
        <v>5607.95</v>
      </c>
      <c r="M138" s="31">
        <v>1.4681999999999999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1721.25</v>
      </c>
      <c r="D139" s="40">
        <v>1719.6666666666667</v>
      </c>
      <c r="E139" s="40">
        <v>1710.8333333333335</v>
      </c>
      <c r="F139" s="40">
        <v>1700.4166666666667</v>
      </c>
      <c r="G139" s="40">
        <v>1691.5833333333335</v>
      </c>
      <c r="H139" s="40">
        <v>1730.0833333333335</v>
      </c>
      <c r="I139" s="40">
        <v>1738.916666666667</v>
      </c>
      <c r="J139" s="40">
        <v>1749.3333333333335</v>
      </c>
      <c r="K139" s="31">
        <v>1728.5</v>
      </c>
      <c r="L139" s="31">
        <v>1709.25</v>
      </c>
      <c r="M139" s="31">
        <v>21.283809999999999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649.79999999999995</v>
      </c>
      <c r="D140" s="40">
        <v>654.44999999999993</v>
      </c>
      <c r="E140" s="40">
        <v>643.39999999999986</v>
      </c>
      <c r="F140" s="40">
        <v>636.99999999999989</v>
      </c>
      <c r="G140" s="40">
        <v>625.94999999999982</v>
      </c>
      <c r="H140" s="40">
        <v>660.84999999999991</v>
      </c>
      <c r="I140" s="40">
        <v>671.89999999999986</v>
      </c>
      <c r="J140" s="40">
        <v>678.3</v>
      </c>
      <c r="K140" s="31">
        <v>665.5</v>
      </c>
      <c r="L140" s="31">
        <v>648.04999999999995</v>
      </c>
      <c r="M140" s="31">
        <v>17.80161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968.1</v>
      </c>
      <c r="D141" s="40">
        <v>970.18333333333339</v>
      </c>
      <c r="E141" s="40">
        <v>955.36666666666679</v>
      </c>
      <c r="F141" s="40">
        <v>942.63333333333344</v>
      </c>
      <c r="G141" s="40">
        <v>927.81666666666683</v>
      </c>
      <c r="H141" s="40">
        <v>982.91666666666674</v>
      </c>
      <c r="I141" s="40">
        <v>997.73333333333335</v>
      </c>
      <c r="J141" s="40">
        <v>1010.4666666666667</v>
      </c>
      <c r="K141" s="31">
        <v>985</v>
      </c>
      <c r="L141" s="31">
        <v>957.45</v>
      </c>
      <c r="M141" s="31">
        <v>29.6083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79971.7</v>
      </c>
      <c r="D142" s="40">
        <v>80124.233333333337</v>
      </c>
      <c r="E142" s="40">
        <v>79648.466666666674</v>
      </c>
      <c r="F142" s="40">
        <v>79325.233333333337</v>
      </c>
      <c r="G142" s="40">
        <v>78849.466666666674</v>
      </c>
      <c r="H142" s="40">
        <v>80447.466666666674</v>
      </c>
      <c r="I142" s="40">
        <v>80923.233333333337</v>
      </c>
      <c r="J142" s="40">
        <v>81246.466666666674</v>
      </c>
      <c r="K142" s="31">
        <v>80600</v>
      </c>
      <c r="L142" s="31">
        <v>79801</v>
      </c>
      <c r="M142" s="31">
        <v>6.4570000000000002E-2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1174.8499999999999</v>
      </c>
      <c r="D143" s="40">
        <v>1175.4666666666667</v>
      </c>
      <c r="E143" s="40">
        <v>1165.7333333333333</v>
      </c>
      <c r="F143" s="40">
        <v>1156.6166666666666</v>
      </c>
      <c r="G143" s="40">
        <v>1146.8833333333332</v>
      </c>
      <c r="H143" s="40">
        <v>1184.5833333333335</v>
      </c>
      <c r="I143" s="40">
        <v>1194.3166666666671</v>
      </c>
      <c r="J143" s="40">
        <v>1203.4333333333336</v>
      </c>
      <c r="K143" s="31">
        <v>1185.2</v>
      </c>
      <c r="L143" s="31">
        <v>1166.3499999999999</v>
      </c>
      <c r="M143" s="31">
        <v>2.5520399999999999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173.6</v>
      </c>
      <c r="D144" s="40">
        <v>173.66666666666666</v>
      </c>
      <c r="E144" s="40">
        <v>171.38333333333333</v>
      </c>
      <c r="F144" s="40">
        <v>169.16666666666666</v>
      </c>
      <c r="G144" s="40">
        <v>166.88333333333333</v>
      </c>
      <c r="H144" s="40">
        <v>175.88333333333333</v>
      </c>
      <c r="I144" s="40">
        <v>178.16666666666669</v>
      </c>
      <c r="J144" s="40">
        <v>180.38333333333333</v>
      </c>
      <c r="K144" s="31">
        <v>175.95</v>
      </c>
      <c r="L144" s="31">
        <v>171.45</v>
      </c>
      <c r="M144" s="31">
        <v>103.37043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756.95</v>
      </c>
      <c r="D145" s="40">
        <v>756.43333333333339</v>
      </c>
      <c r="E145" s="40">
        <v>751.86666666666679</v>
      </c>
      <c r="F145" s="40">
        <v>746.78333333333342</v>
      </c>
      <c r="G145" s="40">
        <v>742.21666666666681</v>
      </c>
      <c r="H145" s="40">
        <v>761.51666666666677</v>
      </c>
      <c r="I145" s="40">
        <v>766.08333333333337</v>
      </c>
      <c r="J145" s="40">
        <v>771.16666666666674</v>
      </c>
      <c r="K145" s="31">
        <v>761</v>
      </c>
      <c r="L145" s="31">
        <v>751.35</v>
      </c>
      <c r="M145" s="31">
        <v>26.86018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168.05</v>
      </c>
      <c r="D146" s="40">
        <v>167.85</v>
      </c>
      <c r="E146" s="40">
        <v>165.7</v>
      </c>
      <c r="F146" s="40">
        <v>163.35</v>
      </c>
      <c r="G146" s="40">
        <v>161.19999999999999</v>
      </c>
      <c r="H146" s="40">
        <v>170.2</v>
      </c>
      <c r="I146" s="40">
        <v>172.35000000000002</v>
      </c>
      <c r="J146" s="40">
        <v>174.7</v>
      </c>
      <c r="K146" s="31">
        <v>170</v>
      </c>
      <c r="L146" s="31">
        <v>165.5</v>
      </c>
      <c r="M146" s="31">
        <v>39.276330000000002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562.70000000000005</v>
      </c>
      <c r="D147" s="40">
        <v>565.33333333333337</v>
      </c>
      <c r="E147" s="40">
        <v>559.2166666666667</v>
      </c>
      <c r="F147" s="40">
        <v>555.73333333333335</v>
      </c>
      <c r="G147" s="40">
        <v>549.61666666666667</v>
      </c>
      <c r="H147" s="40">
        <v>568.81666666666672</v>
      </c>
      <c r="I147" s="40">
        <v>574.93333333333328</v>
      </c>
      <c r="J147" s="40">
        <v>578.41666666666674</v>
      </c>
      <c r="K147" s="31">
        <v>571.45000000000005</v>
      </c>
      <c r="L147" s="31">
        <v>561.85</v>
      </c>
      <c r="M147" s="31">
        <v>23.40371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6930.95</v>
      </c>
      <c r="D148" s="40">
        <v>6916.6500000000005</v>
      </c>
      <c r="E148" s="40">
        <v>6884.3000000000011</v>
      </c>
      <c r="F148" s="40">
        <v>6837.6500000000005</v>
      </c>
      <c r="G148" s="40">
        <v>6805.3000000000011</v>
      </c>
      <c r="H148" s="40">
        <v>6963.3000000000011</v>
      </c>
      <c r="I148" s="40">
        <v>6995.6500000000015</v>
      </c>
      <c r="J148" s="40">
        <v>7042.3000000000011</v>
      </c>
      <c r="K148" s="31">
        <v>6949</v>
      </c>
      <c r="L148" s="31">
        <v>6870</v>
      </c>
      <c r="M148" s="31">
        <v>5.5664800000000003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1104.45</v>
      </c>
      <c r="D149" s="40">
        <v>1113.9666666666667</v>
      </c>
      <c r="E149" s="40">
        <v>1091.4833333333333</v>
      </c>
      <c r="F149" s="40">
        <v>1078.5166666666667</v>
      </c>
      <c r="G149" s="40">
        <v>1056.0333333333333</v>
      </c>
      <c r="H149" s="40">
        <v>1126.9333333333334</v>
      </c>
      <c r="I149" s="40">
        <v>1149.416666666667</v>
      </c>
      <c r="J149" s="40">
        <v>1162.3833333333334</v>
      </c>
      <c r="K149" s="31">
        <v>1136.45</v>
      </c>
      <c r="L149" s="31">
        <v>1101</v>
      </c>
      <c r="M149" s="31">
        <v>4.7377399999999996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4180.3500000000004</v>
      </c>
      <c r="D150" s="40">
        <v>4184.1833333333334</v>
      </c>
      <c r="E150" s="40">
        <v>4122.166666666667</v>
      </c>
      <c r="F150" s="40">
        <v>4063.9833333333336</v>
      </c>
      <c r="G150" s="40">
        <v>4001.9666666666672</v>
      </c>
      <c r="H150" s="40">
        <v>4242.3666666666668</v>
      </c>
      <c r="I150" s="40">
        <v>4304.3833333333332</v>
      </c>
      <c r="J150" s="40">
        <v>4362.5666666666666</v>
      </c>
      <c r="K150" s="31">
        <v>4246.2</v>
      </c>
      <c r="L150" s="31">
        <v>4126</v>
      </c>
      <c r="M150" s="31">
        <v>14.44786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3174.8</v>
      </c>
      <c r="D151" s="40">
        <v>3183.7666666666664</v>
      </c>
      <c r="E151" s="40">
        <v>3134.4333333333329</v>
      </c>
      <c r="F151" s="40">
        <v>3094.0666666666666</v>
      </c>
      <c r="G151" s="40">
        <v>3044.7333333333331</v>
      </c>
      <c r="H151" s="40">
        <v>3224.1333333333328</v>
      </c>
      <c r="I151" s="40">
        <v>3273.4666666666667</v>
      </c>
      <c r="J151" s="40">
        <v>3313.8333333333326</v>
      </c>
      <c r="K151" s="31">
        <v>3233.1</v>
      </c>
      <c r="L151" s="31">
        <v>3143.4</v>
      </c>
      <c r="M151" s="31">
        <v>8.8862500000000004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1553.5</v>
      </c>
      <c r="D152" s="40">
        <v>1545.5166666666667</v>
      </c>
      <c r="E152" s="40">
        <v>1536.0333333333333</v>
      </c>
      <c r="F152" s="40">
        <v>1518.5666666666666</v>
      </c>
      <c r="G152" s="40">
        <v>1509.0833333333333</v>
      </c>
      <c r="H152" s="40">
        <v>1562.9833333333333</v>
      </c>
      <c r="I152" s="40">
        <v>1572.4666666666665</v>
      </c>
      <c r="J152" s="40">
        <v>1589.9333333333334</v>
      </c>
      <c r="K152" s="31">
        <v>1555</v>
      </c>
      <c r="L152" s="31">
        <v>1528.05</v>
      </c>
      <c r="M152" s="31">
        <v>5.3857999999999997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967.1</v>
      </c>
      <c r="D153" s="40">
        <v>965.11666666666667</v>
      </c>
      <c r="E153" s="40">
        <v>952.23333333333335</v>
      </c>
      <c r="F153" s="40">
        <v>937.36666666666667</v>
      </c>
      <c r="G153" s="40">
        <v>924.48333333333335</v>
      </c>
      <c r="H153" s="40">
        <v>979.98333333333335</v>
      </c>
      <c r="I153" s="40">
        <v>992.86666666666679</v>
      </c>
      <c r="J153" s="40">
        <v>1007.7333333333333</v>
      </c>
      <c r="K153" s="31">
        <v>978</v>
      </c>
      <c r="L153" s="31">
        <v>950.25</v>
      </c>
      <c r="M153" s="31">
        <v>2.52149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152.1</v>
      </c>
      <c r="D154" s="40">
        <v>152.83333333333331</v>
      </c>
      <c r="E154" s="40">
        <v>150.96666666666664</v>
      </c>
      <c r="F154" s="40">
        <v>149.83333333333331</v>
      </c>
      <c r="G154" s="40">
        <v>147.96666666666664</v>
      </c>
      <c r="H154" s="40">
        <v>153.96666666666664</v>
      </c>
      <c r="I154" s="40">
        <v>155.83333333333331</v>
      </c>
      <c r="J154" s="40">
        <v>156.96666666666664</v>
      </c>
      <c r="K154" s="31">
        <v>154.69999999999999</v>
      </c>
      <c r="L154" s="31">
        <v>151.69999999999999</v>
      </c>
      <c r="M154" s="31">
        <v>68.983710000000002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124</v>
      </c>
      <c r="D155" s="40">
        <v>124.23333333333333</v>
      </c>
      <c r="E155" s="40">
        <v>122.76666666666667</v>
      </c>
      <c r="F155" s="40">
        <v>121.53333333333333</v>
      </c>
      <c r="G155" s="40">
        <v>120.06666666666666</v>
      </c>
      <c r="H155" s="40">
        <v>125.46666666666667</v>
      </c>
      <c r="I155" s="40">
        <v>126.93333333333334</v>
      </c>
      <c r="J155" s="40">
        <v>128.16666666666669</v>
      </c>
      <c r="K155" s="31">
        <v>125.7</v>
      </c>
      <c r="L155" s="31">
        <v>123</v>
      </c>
      <c r="M155" s="31">
        <v>176.84303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4028.55</v>
      </c>
      <c r="D156" s="40">
        <v>4014.4500000000003</v>
      </c>
      <c r="E156" s="40">
        <v>3984.1000000000004</v>
      </c>
      <c r="F156" s="40">
        <v>3939.65</v>
      </c>
      <c r="G156" s="40">
        <v>3909.3</v>
      </c>
      <c r="H156" s="40">
        <v>4058.9000000000005</v>
      </c>
      <c r="I156" s="40">
        <v>4089.25</v>
      </c>
      <c r="J156" s="40">
        <v>4133.7000000000007</v>
      </c>
      <c r="K156" s="31">
        <v>4044.8</v>
      </c>
      <c r="L156" s="31">
        <v>3970</v>
      </c>
      <c r="M156" s="31">
        <v>1.2858499999999999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20027.849999999999</v>
      </c>
      <c r="D157" s="40">
        <v>20079.850000000002</v>
      </c>
      <c r="E157" s="40">
        <v>19918.000000000004</v>
      </c>
      <c r="F157" s="40">
        <v>19808.150000000001</v>
      </c>
      <c r="G157" s="40">
        <v>19646.300000000003</v>
      </c>
      <c r="H157" s="40">
        <v>20189.700000000004</v>
      </c>
      <c r="I157" s="40">
        <v>20351.550000000003</v>
      </c>
      <c r="J157" s="40">
        <v>20461.400000000005</v>
      </c>
      <c r="K157" s="31">
        <v>20241.7</v>
      </c>
      <c r="L157" s="31">
        <v>19970</v>
      </c>
      <c r="M157" s="31">
        <v>0.51265000000000005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441.1</v>
      </c>
      <c r="D158" s="40">
        <v>441.23333333333335</v>
      </c>
      <c r="E158" s="40">
        <v>434.86666666666667</v>
      </c>
      <c r="F158" s="40">
        <v>428.63333333333333</v>
      </c>
      <c r="G158" s="40">
        <v>422.26666666666665</v>
      </c>
      <c r="H158" s="40">
        <v>447.4666666666667</v>
      </c>
      <c r="I158" s="40">
        <v>453.83333333333337</v>
      </c>
      <c r="J158" s="40">
        <v>460.06666666666672</v>
      </c>
      <c r="K158" s="31">
        <v>447.6</v>
      </c>
      <c r="L158" s="31">
        <v>435</v>
      </c>
      <c r="M158" s="31">
        <v>11.28275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771.05</v>
      </c>
      <c r="D159" s="40">
        <v>773.35</v>
      </c>
      <c r="E159" s="40">
        <v>759.7</v>
      </c>
      <c r="F159" s="40">
        <v>748.35</v>
      </c>
      <c r="G159" s="40">
        <v>734.7</v>
      </c>
      <c r="H159" s="40">
        <v>784.7</v>
      </c>
      <c r="I159" s="40">
        <v>798.34999999999991</v>
      </c>
      <c r="J159" s="40">
        <v>809.7</v>
      </c>
      <c r="K159" s="31">
        <v>787</v>
      </c>
      <c r="L159" s="31">
        <v>762</v>
      </c>
      <c r="M159" s="31">
        <v>9.7297200000000004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128.69999999999999</v>
      </c>
      <c r="D160" s="40">
        <v>129.11666666666667</v>
      </c>
      <c r="E160" s="40">
        <v>126.98333333333335</v>
      </c>
      <c r="F160" s="40">
        <v>125.26666666666668</v>
      </c>
      <c r="G160" s="40">
        <v>123.13333333333335</v>
      </c>
      <c r="H160" s="40">
        <v>130.83333333333334</v>
      </c>
      <c r="I160" s="40">
        <v>132.96666666666667</v>
      </c>
      <c r="J160" s="40">
        <v>134.68333333333334</v>
      </c>
      <c r="K160" s="31">
        <v>131.25</v>
      </c>
      <c r="L160" s="31">
        <v>127.4</v>
      </c>
      <c r="M160" s="31">
        <v>224.31819999999999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211.5</v>
      </c>
      <c r="D161" s="40">
        <v>211.1</v>
      </c>
      <c r="E161" s="40">
        <v>208.89999999999998</v>
      </c>
      <c r="F161" s="40">
        <v>206.29999999999998</v>
      </c>
      <c r="G161" s="40">
        <v>204.09999999999997</v>
      </c>
      <c r="H161" s="40">
        <v>213.7</v>
      </c>
      <c r="I161" s="40">
        <v>215.89999999999998</v>
      </c>
      <c r="J161" s="40">
        <v>218.5</v>
      </c>
      <c r="K161" s="31">
        <v>213.3</v>
      </c>
      <c r="L161" s="31">
        <v>208.5</v>
      </c>
      <c r="M161" s="31">
        <v>19.58389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3453.95</v>
      </c>
      <c r="D162" s="40">
        <v>3461.9666666666667</v>
      </c>
      <c r="E162" s="40">
        <v>3425.9833333333336</v>
      </c>
      <c r="F162" s="40">
        <v>3398.0166666666669</v>
      </c>
      <c r="G162" s="40">
        <v>3362.0333333333338</v>
      </c>
      <c r="H162" s="40">
        <v>3489.9333333333334</v>
      </c>
      <c r="I162" s="40">
        <v>3525.9166666666661</v>
      </c>
      <c r="J162" s="40">
        <v>3553.8833333333332</v>
      </c>
      <c r="K162" s="31">
        <v>3497.95</v>
      </c>
      <c r="L162" s="31">
        <v>3434</v>
      </c>
      <c r="M162" s="31">
        <v>1.10978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33152</v>
      </c>
      <c r="D163" s="40">
        <v>33085.266666666663</v>
      </c>
      <c r="E163" s="40">
        <v>32887.133333333324</v>
      </c>
      <c r="F163" s="40">
        <v>32622.266666666663</v>
      </c>
      <c r="G163" s="40">
        <v>32424.133333333324</v>
      </c>
      <c r="H163" s="40">
        <v>33350.133333333324</v>
      </c>
      <c r="I163" s="40">
        <v>33548.266666666656</v>
      </c>
      <c r="J163" s="40">
        <v>33813.133333333324</v>
      </c>
      <c r="K163" s="31">
        <v>33283.4</v>
      </c>
      <c r="L163" s="31">
        <v>32820.400000000001</v>
      </c>
      <c r="M163" s="31">
        <v>0.14899999999999999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232.8</v>
      </c>
      <c r="D164" s="40">
        <v>232.63333333333333</v>
      </c>
      <c r="E164" s="40">
        <v>231.76666666666665</v>
      </c>
      <c r="F164" s="40">
        <v>230.73333333333332</v>
      </c>
      <c r="G164" s="40">
        <v>229.86666666666665</v>
      </c>
      <c r="H164" s="40">
        <v>233.66666666666666</v>
      </c>
      <c r="I164" s="40">
        <v>234.53333333333333</v>
      </c>
      <c r="J164" s="40">
        <v>235.56666666666666</v>
      </c>
      <c r="K164" s="31">
        <v>233.5</v>
      </c>
      <c r="L164" s="31">
        <v>231.6</v>
      </c>
      <c r="M164" s="31">
        <v>19.227180000000001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6011</v>
      </c>
      <c r="D165" s="40">
        <v>5995.9333333333334</v>
      </c>
      <c r="E165" s="40">
        <v>5957.7666666666664</v>
      </c>
      <c r="F165" s="40">
        <v>5904.5333333333328</v>
      </c>
      <c r="G165" s="40">
        <v>5866.3666666666659</v>
      </c>
      <c r="H165" s="40">
        <v>6049.166666666667</v>
      </c>
      <c r="I165" s="40">
        <v>6087.333333333333</v>
      </c>
      <c r="J165" s="40">
        <v>6140.5666666666675</v>
      </c>
      <c r="K165" s="31">
        <v>6034.1</v>
      </c>
      <c r="L165" s="31">
        <v>5942.7</v>
      </c>
      <c r="M165" s="31">
        <v>0.32117000000000001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2401.0500000000002</v>
      </c>
      <c r="D166" s="40">
        <v>2406.35</v>
      </c>
      <c r="E166" s="40">
        <v>2390.6999999999998</v>
      </c>
      <c r="F166" s="40">
        <v>2380.35</v>
      </c>
      <c r="G166" s="40">
        <v>2364.6999999999998</v>
      </c>
      <c r="H166" s="40">
        <v>2416.6999999999998</v>
      </c>
      <c r="I166" s="40">
        <v>2432.3500000000004</v>
      </c>
      <c r="J166" s="40">
        <v>2442.6999999999998</v>
      </c>
      <c r="K166" s="31">
        <v>2422</v>
      </c>
      <c r="L166" s="31">
        <v>2396</v>
      </c>
      <c r="M166" s="31">
        <v>2.3121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2648.65</v>
      </c>
      <c r="D167" s="40">
        <v>2652.2000000000003</v>
      </c>
      <c r="E167" s="40">
        <v>2631.4500000000007</v>
      </c>
      <c r="F167" s="40">
        <v>2614.2500000000005</v>
      </c>
      <c r="G167" s="40">
        <v>2593.5000000000009</v>
      </c>
      <c r="H167" s="40">
        <v>2669.4000000000005</v>
      </c>
      <c r="I167" s="40">
        <v>2690.1499999999996</v>
      </c>
      <c r="J167" s="40">
        <v>2707.3500000000004</v>
      </c>
      <c r="K167" s="31">
        <v>2672.95</v>
      </c>
      <c r="L167" s="31">
        <v>2635</v>
      </c>
      <c r="M167" s="31">
        <v>8.2580100000000005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2442.3000000000002</v>
      </c>
      <c r="D168" s="40">
        <v>2451.3833333333332</v>
      </c>
      <c r="E168" s="40">
        <v>2420.9166666666665</v>
      </c>
      <c r="F168" s="40">
        <v>2399.5333333333333</v>
      </c>
      <c r="G168" s="40">
        <v>2369.0666666666666</v>
      </c>
      <c r="H168" s="40">
        <v>2472.7666666666664</v>
      </c>
      <c r="I168" s="40">
        <v>2503.2333333333336</v>
      </c>
      <c r="J168" s="40">
        <v>2524.6166666666663</v>
      </c>
      <c r="K168" s="31">
        <v>2481.85</v>
      </c>
      <c r="L168" s="31">
        <v>2430</v>
      </c>
      <c r="M168" s="31">
        <v>2.69835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136.35</v>
      </c>
      <c r="D169" s="40">
        <v>136.65</v>
      </c>
      <c r="E169" s="40">
        <v>134.9</v>
      </c>
      <c r="F169" s="40">
        <v>133.44999999999999</v>
      </c>
      <c r="G169" s="40">
        <v>131.69999999999999</v>
      </c>
      <c r="H169" s="40">
        <v>138.10000000000002</v>
      </c>
      <c r="I169" s="40">
        <v>139.85000000000002</v>
      </c>
      <c r="J169" s="40">
        <v>141.30000000000004</v>
      </c>
      <c r="K169" s="31">
        <v>138.4</v>
      </c>
      <c r="L169" s="31">
        <v>135.19999999999999</v>
      </c>
      <c r="M169" s="31">
        <v>44.548380000000002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179.45</v>
      </c>
      <c r="D170" s="40">
        <v>179.80000000000004</v>
      </c>
      <c r="E170" s="40">
        <v>177.95000000000007</v>
      </c>
      <c r="F170" s="40">
        <v>176.45000000000005</v>
      </c>
      <c r="G170" s="40">
        <v>174.60000000000008</v>
      </c>
      <c r="H170" s="40">
        <v>181.30000000000007</v>
      </c>
      <c r="I170" s="40">
        <v>183.15000000000003</v>
      </c>
      <c r="J170" s="40">
        <v>184.65000000000006</v>
      </c>
      <c r="K170" s="31">
        <v>181.65</v>
      </c>
      <c r="L170" s="31">
        <v>178.3</v>
      </c>
      <c r="M170" s="31">
        <v>121.61163000000001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425.8</v>
      </c>
      <c r="D171" s="40">
        <v>428.2</v>
      </c>
      <c r="E171" s="40">
        <v>420.59999999999997</v>
      </c>
      <c r="F171" s="40">
        <v>415.4</v>
      </c>
      <c r="G171" s="40">
        <v>407.79999999999995</v>
      </c>
      <c r="H171" s="40">
        <v>433.4</v>
      </c>
      <c r="I171" s="40">
        <v>441</v>
      </c>
      <c r="J171" s="40">
        <v>446.2</v>
      </c>
      <c r="K171" s="31">
        <v>435.8</v>
      </c>
      <c r="L171" s="31">
        <v>423</v>
      </c>
      <c r="M171" s="31">
        <v>5.4818899999999999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14073.6</v>
      </c>
      <c r="D172" s="40">
        <v>14045.366666666667</v>
      </c>
      <c r="E172" s="40">
        <v>13959.733333333334</v>
      </c>
      <c r="F172" s="40">
        <v>13845.866666666667</v>
      </c>
      <c r="G172" s="40">
        <v>13760.233333333334</v>
      </c>
      <c r="H172" s="40">
        <v>14159.233333333334</v>
      </c>
      <c r="I172" s="40">
        <v>14244.866666666669</v>
      </c>
      <c r="J172" s="40">
        <v>14358.733333333334</v>
      </c>
      <c r="K172" s="31">
        <v>14131</v>
      </c>
      <c r="L172" s="31">
        <v>13931.5</v>
      </c>
      <c r="M172" s="31">
        <v>0.14896000000000001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41.8</v>
      </c>
      <c r="D173" s="40">
        <v>40.75</v>
      </c>
      <c r="E173" s="40">
        <v>39.549999999999997</v>
      </c>
      <c r="F173" s="40">
        <v>37.299999999999997</v>
      </c>
      <c r="G173" s="40">
        <v>36.099999999999994</v>
      </c>
      <c r="H173" s="40">
        <v>43</v>
      </c>
      <c r="I173" s="40">
        <v>44.2</v>
      </c>
      <c r="J173" s="40">
        <v>46.45</v>
      </c>
      <c r="K173" s="31">
        <v>41.95</v>
      </c>
      <c r="L173" s="31">
        <v>38.5</v>
      </c>
      <c r="M173" s="31">
        <v>1906.5737799999999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183.5</v>
      </c>
      <c r="D174" s="40">
        <v>182.56666666666669</v>
      </c>
      <c r="E174" s="40">
        <v>180.18333333333339</v>
      </c>
      <c r="F174" s="40">
        <v>176.8666666666667</v>
      </c>
      <c r="G174" s="40">
        <v>174.48333333333341</v>
      </c>
      <c r="H174" s="40">
        <v>185.88333333333338</v>
      </c>
      <c r="I174" s="40">
        <v>188.26666666666665</v>
      </c>
      <c r="J174" s="40">
        <v>191.58333333333337</v>
      </c>
      <c r="K174" s="31">
        <v>184.95</v>
      </c>
      <c r="L174" s="31">
        <v>179.25</v>
      </c>
      <c r="M174" s="31">
        <v>107.80477999999999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156.30000000000001</v>
      </c>
      <c r="D175" s="40">
        <v>157.16666666666666</v>
      </c>
      <c r="E175" s="40">
        <v>154.7833333333333</v>
      </c>
      <c r="F175" s="40">
        <v>153.26666666666665</v>
      </c>
      <c r="G175" s="40">
        <v>150.8833333333333</v>
      </c>
      <c r="H175" s="40">
        <v>158.68333333333331</v>
      </c>
      <c r="I175" s="40">
        <v>161.06666666666669</v>
      </c>
      <c r="J175" s="40">
        <v>162.58333333333331</v>
      </c>
      <c r="K175" s="31">
        <v>159.55000000000001</v>
      </c>
      <c r="L175" s="31">
        <v>155.65</v>
      </c>
      <c r="M175" s="31">
        <v>29.616009999999999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2428.1999999999998</v>
      </c>
      <c r="D176" s="40">
        <v>2410.65</v>
      </c>
      <c r="E176" s="40">
        <v>2384.5500000000002</v>
      </c>
      <c r="F176" s="40">
        <v>2340.9</v>
      </c>
      <c r="G176" s="40">
        <v>2314.8000000000002</v>
      </c>
      <c r="H176" s="40">
        <v>2454.3000000000002</v>
      </c>
      <c r="I176" s="40">
        <v>2480.3999999999996</v>
      </c>
      <c r="J176" s="40">
        <v>2524.0500000000002</v>
      </c>
      <c r="K176" s="31">
        <v>2436.75</v>
      </c>
      <c r="L176" s="31">
        <v>2367</v>
      </c>
      <c r="M176" s="31">
        <v>62.066569999999999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1077.4000000000001</v>
      </c>
      <c r="D177" s="40">
        <v>1076.7166666666667</v>
      </c>
      <c r="E177" s="40">
        <v>1068.5833333333335</v>
      </c>
      <c r="F177" s="40">
        <v>1059.7666666666669</v>
      </c>
      <c r="G177" s="40">
        <v>1051.6333333333337</v>
      </c>
      <c r="H177" s="40">
        <v>1085.5333333333333</v>
      </c>
      <c r="I177" s="40">
        <v>1093.6666666666665</v>
      </c>
      <c r="J177" s="40">
        <v>1102.4833333333331</v>
      </c>
      <c r="K177" s="31">
        <v>1084.8499999999999</v>
      </c>
      <c r="L177" s="31">
        <v>1067.9000000000001</v>
      </c>
      <c r="M177" s="31">
        <v>8.7230000000000008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1184.9000000000001</v>
      </c>
      <c r="D178" s="40">
        <v>1179.9666666666667</v>
      </c>
      <c r="E178" s="40">
        <v>1172.9333333333334</v>
      </c>
      <c r="F178" s="40">
        <v>1160.9666666666667</v>
      </c>
      <c r="G178" s="40">
        <v>1153.9333333333334</v>
      </c>
      <c r="H178" s="40">
        <v>1191.9333333333334</v>
      </c>
      <c r="I178" s="40">
        <v>1198.9666666666667</v>
      </c>
      <c r="J178" s="40">
        <v>1210.9333333333334</v>
      </c>
      <c r="K178" s="31">
        <v>1187</v>
      </c>
      <c r="L178" s="31">
        <v>1168</v>
      </c>
      <c r="M178" s="31">
        <v>30.28407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11324.75</v>
      </c>
      <c r="D179" s="40">
        <v>11256.35</v>
      </c>
      <c r="E179" s="40">
        <v>11134.5</v>
      </c>
      <c r="F179" s="40">
        <v>10944.25</v>
      </c>
      <c r="G179" s="40">
        <v>10822.4</v>
      </c>
      <c r="H179" s="40">
        <v>11446.6</v>
      </c>
      <c r="I179" s="40">
        <v>11568.450000000003</v>
      </c>
      <c r="J179" s="40">
        <v>11758.7</v>
      </c>
      <c r="K179" s="31">
        <v>11378.2</v>
      </c>
      <c r="L179" s="31">
        <v>11066.1</v>
      </c>
      <c r="M179" s="31">
        <v>3.0088900000000001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8049.45</v>
      </c>
      <c r="D180" s="40">
        <v>8066.833333333333</v>
      </c>
      <c r="E180" s="40">
        <v>7965.6666666666661</v>
      </c>
      <c r="F180" s="40">
        <v>7881.8833333333332</v>
      </c>
      <c r="G180" s="40">
        <v>7780.7166666666662</v>
      </c>
      <c r="H180" s="40">
        <v>8150.6166666666659</v>
      </c>
      <c r="I180" s="40">
        <v>8251.7833333333328</v>
      </c>
      <c r="J180" s="40">
        <v>8335.5666666666657</v>
      </c>
      <c r="K180" s="31">
        <v>8168</v>
      </c>
      <c r="L180" s="31">
        <v>7983.05</v>
      </c>
      <c r="M180" s="31">
        <v>0.66881999999999997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30660.65</v>
      </c>
      <c r="D181" s="40">
        <v>30737.416666666668</v>
      </c>
      <c r="E181" s="40">
        <v>30228.583333333336</v>
      </c>
      <c r="F181" s="40">
        <v>29796.516666666666</v>
      </c>
      <c r="G181" s="40">
        <v>29287.683333333334</v>
      </c>
      <c r="H181" s="40">
        <v>31169.483333333337</v>
      </c>
      <c r="I181" s="40">
        <v>31678.316666666673</v>
      </c>
      <c r="J181" s="40">
        <v>32110.383333333339</v>
      </c>
      <c r="K181" s="31">
        <v>31246.25</v>
      </c>
      <c r="L181" s="31">
        <v>30305.35</v>
      </c>
      <c r="M181" s="31">
        <v>0.92615000000000003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1406.4</v>
      </c>
      <c r="D182" s="40">
        <v>1393.8</v>
      </c>
      <c r="E182" s="40">
        <v>1375.6999999999998</v>
      </c>
      <c r="F182" s="40">
        <v>1344.9999999999998</v>
      </c>
      <c r="G182" s="40">
        <v>1326.8999999999996</v>
      </c>
      <c r="H182" s="40">
        <v>1424.5</v>
      </c>
      <c r="I182" s="40">
        <v>1442.6</v>
      </c>
      <c r="J182" s="40">
        <v>1473.3000000000002</v>
      </c>
      <c r="K182" s="31">
        <v>1411.9</v>
      </c>
      <c r="L182" s="31">
        <v>1363.1</v>
      </c>
      <c r="M182" s="31">
        <v>20.285640000000001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2199.6</v>
      </c>
      <c r="D183" s="40">
        <v>2202.4666666666667</v>
      </c>
      <c r="E183" s="40">
        <v>2190.6833333333334</v>
      </c>
      <c r="F183" s="40">
        <v>2181.7666666666669</v>
      </c>
      <c r="G183" s="40">
        <v>2169.9833333333336</v>
      </c>
      <c r="H183" s="40">
        <v>2211.3833333333332</v>
      </c>
      <c r="I183" s="40">
        <v>2223.166666666667</v>
      </c>
      <c r="J183" s="40">
        <v>2232.083333333333</v>
      </c>
      <c r="K183" s="31">
        <v>2214.25</v>
      </c>
      <c r="L183" s="31">
        <v>2193.5500000000002</v>
      </c>
      <c r="M183" s="31">
        <v>1.74604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463.7</v>
      </c>
      <c r="D184" s="40">
        <v>457.51666666666665</v>
      </c>
      <c r="E184" s="40">
        <v>448.93333333333328</v>
      </c>
      <c r="F184" s="40">
        <v>434.16666666666663</v>
      </c>
      <c r="G184" s="40">
        <v>425.58333333333326</v>
      </c>
      <c r="H184" s="40">
        <v>472.2833333333333</v>
      </c>
      <c r="I184" s="40">
        <v>480.86666666666667</v>
      </c>
      <c r="J184" s="40">
        <v>495.63333333333333</v>
      </c>
      <c r="K184" s="31">
        <v>466.1</v>
      </c>
      <c r="L184" s="31">
        <v>442.75</v>
      </c>
      <c r="M184" s="31">
        <v>426.37448000000001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119.6</v>
      </c>
      <c r="D185" s="40">
        <v>120.51666666666667</v>
      </c>
      <c r="E185" s="40">
        <v>118.38333333333333</v>
      </c>
      <c r="F185" s="40">
        <v>117.16666666666666</v>
      </c>
      <c r="G185" s="40">
        <v>115.03333333333332</v>
      </c>
      <c r="H185" s="40">
        <v>121.73333333333333</v>
      </c>
      <c r="I185" s="40">
        <v>123.86666666666669</v>
      </c>
      <c r="J185" s="40">
        <v>125.08333333333334</v>
      </c>
      <c r="K185" s="31">
        <v>122.65</v>
      </c>
      <c r="L185" s="31">
        <v>119.3</v>
      </c>
      <c r="M185" s="31">
        <v>273.24977000000001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781.05</v>
      </c>
      <c r="D186" s="40">
        <v>781.29999999999984</v>
      </c>
      <c r="E186" s="40">
        <v>778.04999999999973</v>
      </c>
      <c r="F186" s="40">
        <v>775.04999999999984</v>
      </c>
      <c r="G186" s="40">
        <v>771.79999999999973</v>
      </c>
      <c r="H186" s="40">
        <v>784.29999999999973</v>
      </c>
      <c r="I186" s="40">
        <v>787.55</v>
      </c>
      <c r="J186" s="40">
        <v>790.54999999999973</v>
      </c>
      <c r="K186" s="31">
        <v>784.55</v>
      </c>
      <c r="L186" s="31">
        <v>778.3</v>
      </c>
      <c r="M186" s="31">
        <v>13.536770000000001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502.65</v>
      </c>
      <c r="D187" s="40">
        <v>505.31666666666661</v>
      </c>
      <c r="E187" s="40">
        <v>494.73333333333323</v>
      </c>
      <c r="F187" s="40">
        <v>486.81666666666661</v>
      </c>
      <c r="G187" s="40">
        <v>476.23333333333323</v>
      </c>
      <c r="H187" s="40">
        <v>513.23333333333323</v>
      </c>
      <c r="I187" s="40">
        <v>523.81666666666661</v>
      </c>
      <c r="J187" s="40">
        <v>531.73333333333323</v>
      </c>
      <c r="K187" s="31">
        <v>515.9</v>
      </c>
      <c r="L187" s="31">
        <v>497.4</v>
      </c>
      <c r="M187" s="31">
        <v>11.408340000000001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659.1</v>
      </c>
      <c r="D188" s="40">
        <v>662.08333333333337</v>
      </c>
      <c r="E188" s="40">
        <v>649.16666666666674</v>
      </c>
      <c r="F188" s="40">
        <v>639.23333333333335</v>
      </c>
      <c r="G188" s="40">
        <v>626.31666666666672</v>
      </c>
      <c r="H188" s="40">
        <v>672.01666666666677</v>
      </c>
      <c r="I188" s="40">
        <v>684.93333333333351</v>
      </c>
      <c r="J188" s="40">
        <v>694.86666666666679</v>
      </c>
      <c r="K188" s="31">
        <v>675</v>
      </c>
      <c r="L188" s="31">
        <v>652.15</v>
      </c>
      <c r="M188" s="31">
        <v>5.6821900000000003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544.70000000000005</v>
      </c>
      <c r="D189" s="40">
        <v>547.4666666666667</v>
      </c>
      <c r="E189" s="40">
        <v>540.93333333333339</v>
      </c>
      <c r="F189" s="40">
        <v>537.16666666666674</v>
      </c>
      <c r="G189" s="40">
        <v>530.63333333333344</v>
      </c>
      <c r="H189" s="40">
        <v>551.23333333333335</v>
      </c>
      <c r="I189" s="40">
        <v>557.76666666666665</v>
      </c>
      <c r="J189" s="40">
        <v>561.5333333333333</v>
      </c>
      <c r="K189" s="31">
        <v>554</v>
      </c>
      <c r="L189" s="31">
        <v>543.70000000000005</v>
      </c>
      <c r="M189" s="31">
        <v>11.60127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865.4</v>
      </c>
      <c r="D190" s="40">
        <v>869.56666666666661</v>
      </c>
      <c r="E190" s="40">
        <v>859.38333333333321</v>
      </c>
      <c r="F190" s="40">
        <v>853.36666666666656</v>
      </c>
      <c r="G190" s="40">
        <v>843.18333333333317</v>
      </c>
      <c r="H190" s="40">
        <v>875.58333333333326</v>
      </c>
      <c r="I190" s="40">
        <v>885.76666666666665</v>
      </c>
      <c r="J190" s="40">
        <v>891.7833333333333</v>
      </c>
      <c r="K190" s="31">
        <v>879.75</v>
      </c>
      <c r="L190" s="31">
        <v>863.55</v>
      </c>
      <c r="M190" s="31">
        <v>48.994790000000002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3903.3</v>
      </c>
      <c r="D191" s="40">
        <v>3925.7166666666667</v>
      </c>
      <c r="E191" s="40">
        <v>3869.6833333333334</v>
      </c>
      <c r="F191" s="40">
        <v>3836.0666666666666</v>
      </c>
      <c r="G191" s="40">
        <v>3780.0333333333333</v>
      </c>
      <c r="H191" s="40">
        <v>3959.3333333333335</v>
      </c>
      <c r="I191" s="40">
        <v>4015.3666666666672</v>
      </c>
      <c r="J191" s="40">
        <v>4048.9833333333336</v>
      </c>
      <c r="K191" s="31">
        <v>3981.75</v>
      </c>
      <c r="L191" s="31">
        <v>3892.1</v>
      </c>
      <c r="M191" s="31">
        <v>29.466660000000001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874</v>
      </c>
      <c r="D192" s="40">
        <v>876.11666666666667</v>
      </c>
      <c r="E192" s="40">
        <v>869.23333333333335</v>
      </c>
      <c r="F192" s="40">
        <v>864.4666666666667</v>
      </c>
      <c r="G192" s="40">
        <v>857.58333333333337</v>
      </c>
      <c r="H192" s="40">
        <v>880.88333333333333</v>
      </c>
      <c r="I192" s="40">
        <v>887.76666666666677</v>
      </c>
      <c r="J192" s="40">
        <v>892.5333333333333</v>
      </c>
      <c r="K192" s="31">
        <v>883</v>
      </c>
      <c r="L192" s="31">
        <v>871.35</v>
      </c>
      <c r="M192" s="31">
        <v>12.945360000000001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5153.6000000000004</v>
      </c>
      <c r="D193" s="40">
        <v>5156.2</v>
      </c>
      <c r="E193" s="40">
        <v>5112.3999999999996</v>
      </c>
      <c r="F193" s="40">
        <v>5071.2</v>
      </c>
      <c r="G193" s="40">
        <v>5027.3999999999996</v>
      </c>
      <c r="H193" s="40">
        <v>5197.3999999999996</v>
      </c>
      <c r="I193" s="40">
        <v>5241.2000000000007</v>
      </c>
      <c r="J193" s="40">
        <v>5282.4</v>
      </c>
      <c r="K193" s="31">
        <v>5200</v>
      </c>
      <c r="L193" s="31">
        <v>5115</v>
      </c>
      <c r="M193" s="31">
        <v>1.4073100000000001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311.64999999999998</v>
      </c>
      <c r="D194" s="40">
        <v>311.43333333333334</v>
      </c>
      <c r="E194" s="40">
        <v>307.86666666666667</v>
      </c>
      <c r="F194" s="40">
        <v>304.08333333333331</v>
      </c>
      <c r="G194" s="40">
        <v>300.51666666666665</v>
      </c>
      <c r="H194" s="40">
        <v>315.2166666666667</v>
      </c>
      <c r="I194" s="40">
        <v>318.78333333333342</v>
      </c>
      <c r="J194" s="40">
        <v>322.56666666666672</v>
      </c>
      <c r="K194" s="31">
        <v>315</v>
      </c>
      <c r="L194" s="31">
        <v>307.64999999999998</v>
      </c>
      <c r="M194" s="31">
        <v>262.49369000000002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140.25</v>
      </c>
      <c r="D195" s="40">
        <v>140.25</v>
      </c>
      <c r="E195" s="40">
        <v>138.5</v>
      </c>
      <c r="F195" s="40">
        <v>136.75</v>
      </c>
      <c r="G195" s="40">
        <v>135</v>
      </c>
      <c r="H195" s="40">
        <v>142</v>
      </c>
      <c r="I195" s="40">
        <v>143.75</v>
      </c>
      <c r="J195" s="40">
        <v>145.5</v>
      </c>
      <c r="K195" s="31">
        <v>142</v>
      </c>
      <c r="L195" s="31">
        <v>138.5</v>
      </c>
      <c r="M195" s="31">
        <v>244.90647000000001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1436.75</v>
      </c>
      <c r="D196" s="40">
        <v>1446.6333333333332</v>
      </c>
      <c r="E196" s="40">
        <v>1421.3666666666663</v>
      </c>
      <c r="F196" s="40">
        <v>1405.9833333333331</v>
      </c>
      <c r="G196" s="40">
        <v>1380.7166666666662</v>
      </c>
      <c r="H196" s="40">
        <v>1462.0166666666664</v>
      </c>
      <c r="I196" s="40">
        <v>1487.2833333333333</v>
      </c>
      <c r="J196" s="40">
        <v>1502.6666666666665</v>
      </c>
      <c r="K196" s="31">
        <v>1471.9</v>
      </c>
      <c r="L196" s="31">
        <v>1431.25</v>
      </c>
      <c r="M196" s="31">
        <v>56.067970000000003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1448.35</v>
      </c>
      <c r="D197" s="40">
        <v>1452.45</v>
      </c>
      <c r="E197" s="40">
        <v>1435.9</v>
      </c>
      <c r="F197" s="40">
        <v>1423.45</v>
      </c>
      <c r="G197" s="40">
        <v>1406.9</v>
      </c>
      <c r="H197" s="40">
        <v>1464.9</v>
      </c>
      <c r="I197" s="40">
        <v>1481.4499999999998</v>
      </c>
      <c r="J197" s="40">
        <v>1493.9</v>
      </c>
      <c r="K197" s="31">
        <v>1469</v>
      </c>
      <c r="L197" s="31">
        <v>1440</v>
      </c>
      <c r="M197" s="31">
        <v>18.000779999999999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1032.7</v>
      </c>
      <c r="D198" s="40">
        <v>1041.8999999999999</v>
      </c>
      <c r="E198" s="40">
        <v>1018.7999999999997</v>
      </c>
      <c r="F198" s="40">
        <v>1004.8999999999999</v>
      </c>
      <c r="G198" s="40">
        <v>981.79999999999973</v>
      </c>
      <c r="H198" s="40">
        <v>1055.7999999999997</v>
      </c>
      <c r="I198" s="40">
        <v>1078.8999999999996</v>
      </c>
      <c r="J198" s="40">
        <v>1092.7999999999997</v>
      </c>
      <c r="K198" s="31">
        <v>1065</v>
      </c>
      <c r="L198" s="31">
        <v>1028</v>
      </c>
      <c r="M198" s="31">
        <v>6.5803900000000004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2108.6999999999998</v>
      </c>
      <c r="D199" s="40">
        <v>2112.2333333333331</v>
      </c>
      <c r="E199" s="40">
        <v>2091.5166666666664</v>
      </c>
      <c r="F199" s="40">
        <v>2074.3333333333335</v>
      </c>
      <c r="G199" s="40">
        <v>2053.6166666666668</v>
      </c>
      <c r="H199" s="40">
        <v>2129.4166666666661</v>
      </c>
      <c r="I199" s="40">
        <v>2150.1333333333323</v>
      </c>
      <c r="J199" s="40">
        <v>2167.3166666666657</v>
      </c>
      <c r="K199" s="31">
        <v>2132.9499999999998</v>
      </c>
      <c r="L199" s="31">
        <v>2095.0500000000002</v>
      </c>
      <c r="M199" s="31">
        <v>7.2512299999999996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3114.25</v>
      </c>
      <c r="D200" s="40">
        <v>3127.2666666666664</v>
      </c>
      <c r="E200" s="40">
        <v>3089.5333333333328</v>
      </c>
      <c r="F200" s="40">
        <v>3064.8166666666666</v>
      </c>
      <c r="G200" s="40">
        <v>3027.083333333333</v>
      </c>
      <c r="H200" s="40">
        <v>3151.9833333333327</v>
      </c>
      <c r="I200" s="40">
        <v>3189.7166666666662</v>
      </c>
      <c r="J200" s="40">
        <v>3214.4333333333325</v>
      </c>
      <c r="K200" s="31">
        <v>3165</v>
      </c>
      <c r="L200" s="31">
        <v>3102.55</v>
      </c>
      <c r="M200" s="31">
        <v>0.85399999999999998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495</v>
      </c>
      <c r="D201" s="40">
        <v>493.56666666666666</v>
      </c>
      <c r="E201" s="40">
        <v>489.43333333333334</v>
      </c>
      <c r="F201" s="40">
        <v>483.86666666666667</v>
      </c>
      <c r="G201" s="40">
        <v>479.73333333333335</v>
      </c>
      <c r="H201" s="40">
        <v>499.13333333333333</v>
      </c>
      <c r="I201" s="40">
        <v>503.26666666666665</v>
      </c>
      <c r="J201" s="40">
        <v>508.83333333333331</v>
      </c>
      <c r="K201" s="31">
        <v>497.7</v>
      </c>
      <c r="L201" s="31">
        <v>488</v>
      </c>
      <c r="M201" s="31">
        <v>11.72348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995.75</v>
      </c>
      <c r="D202" s="40">
        <v>998.7833333333333</v>
      </c>
      <c r="E202" s="40">
        <v>987.11666666666656</v>
      </c>
      <c r="F202" s="40">
        <v>978.48333333333323</v>
      </c>
      <c r="G202" s="40">
        <v>966.81666666666649</v>
      </c>
      <c r="H202" s="40">
        <v>1007.4166666666666</v>
      </c>
      <c r="I202" s="40">
        <v>1019.0833333333334</v>
      </c>
      <c r="J202" s="40">
        <v>1027.7166666666667</v>
      </c>
      <c r="K202" s="31">
        <v>1010.45</v>
      </c>
      <c r="L202" s="31">
        <v>990.15</v>
      </c>
      <c r="M202" s="31">
        <v>2.8627500000000001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754</v>
      </c>
      <c r="D203" s="40">
        <v>758.94999999999993</v>
      </c>
      <c r="E203" s="40">
        <v>748.14999999999986</v>
      </c>
      <c r="F203" s="40">
        <v>742.3</v>
      </c>
      <c r="G203" s="40">
        <v>731.49999999999989</v>
      </c>
      <c r="H203" s="40">
        <v>764.79999999999984</v>
      </c>
      <c r="I203" s="40">
        <v>775.5999999999998</v>
      </c>
      <c r="J203" s="40">
        <v>781.44999999999982</v>
      </c>
      <c r="K203" s="31">
        <v>769.75</v>
      </c>
      <c r="L203" s="31">
        <v>753.1</v>
      </c>
      <c r="M203" s="31">
        <v>20.65099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7765.45</v>
      </c>
      <c r="D204" s="40">
        <v>7788.3666666666659</v>
      </c>
      <c r="E204" s="40">
        <v>7707.0833333333321</v>
      </c>
      <c r="F204" s="40">
        <v>7648.7166666666662</v>
      </c>
      <c r="G204" s="40">
        <v>7567.4333333333325</v>
      </c>
      <c r="H204" s="40">
        <v>7846.7333333333318</v>
      </c>
      <c r="I204" s="40">
        <v>7928.0166666666664</v>
      </c>
      <c r="J204" s="40">
        <v>7986.3833333333314</v>
      </c>
      <c r="K204" s="31">
        <v>7869.65</v>
      </c>
      <c r="L204" s="31">
        <v>7730</v>
      </c>
      <c r="M204" s="31">
        <v>2.1607799999999999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36.700000000000003</v>
      </c>
      <c r="D205" s="40">
        <v>36.200000000000003</v>
      </c>
      <c r="E205" s="40">
        <v>35.300000000000004</v>
      </c>
      <c r="F205" s="40">
        <v>33.9</v>
      </c>
      <c r="G205" s="40">
        <v>33</v>
      </c>
      <c r="H205" s="40">
        <v>37.600000000000009</v>
      </c>
      <c r="I205" s="40">
        <v>38.500000000000014</v>
      </c>
      <c r="J205" s="40">
        <v>39.900000000000013</v>
      </c>
      <c r="K205" s="31">
        <v>37.1</v>
      </c>
      <c r="L205" s="31">
        <v>34.799999999999997</v>
      </c>
      <c r="M205" s="31">
        <v>382.19337999999999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1601.95</v>
      </c>
      <c r="D206" s="40">
        <v>1603.7</v>
      </c>
      <c r="E206" s="40">
        <v>1588.45</v>
      </c>
      <c r="F206" s="40">
        <v>1574.95</v>
      </c>
      <c r="G206" s="40">
        <v>1559.7</v>
      </c>
      <c r="H206" s="40">
        <v>1617.2</v>
      </c>
      <c r="I206" s="40">
        <v>1632.45</v>
      </c>
      <c r="J206" s="40">
        <v>1645.95</v>
      </c>
      <c r="K206" s="31">
        <v>1618.95</v>
      </c>
      <c r="L206" s="31">
        <v>1590.2</v>
      </c>
      <c r="M206" s="31">
        <v>3.9385300000000001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743.1</v>
      </c>
      <c r="D207" s="40">
        <v>748.2166666666667</v>
      </c>
      <c r="E207" s="40">
        <v>736.03333333333342</v>
      </c>
      <c r="F207" s="40">
        <v>728.9666666666667</v>
      </c>
      <c r="G207" s="40">
        <v>716.78333333333342</v>
      </c>
      <c r="H207" s="40">
        <v>755.28333333333342</v>
      </c>
      <c r="I207" s="40">
        <v>767.46666666666681</v>
      </c>
      <c r="J207" s="40">
        <v>774.53333333333342</v>
      </c>
      <c r="K207" s="31">
        <v>760.4</v>
      </c>
      <c r="L207" s="31">
        <v>741.15</v>
      </c>
      <c r="M207" s="31">
        <v>18.477170000000001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254.95</v>
      </c>
      <c r="D208" s="40">
        <v>253.01666666666665</v>
      </c>
      <c r="E208" s="40">
        <v>251.0333333333333</v>
      </c>
      <c r="F208" s="40">
        <v>247.11666666666665</v>
      </c>
      <c r="G208" s="40">
        <v>245.1333333333333</v>
      </c>
      <c r="H208" s="40">
        <v>256.93333333333328</v>
      </c>
      <c r="I208" s="40">
        <v>258.91666666666663</v>
      </c>
      <c r="J208" s="40">
        <v>262.83333333333331</v>
      </c>
      <c r="K208" s="31">
        <v>255</v>
      </c>
      <c r="L208" s="31">
        <v>249.1</v>
      </c>
      <c r="M208" s="31">
        <v>16.005269999999999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933.7</v>
      </c>
      <c r="D209" s="40">
        <v>933.23333333333323</v>
      </c>
      <c r="E209" s="40">
        <v>926.46666666666647</v>
      </c>
      <c r="F209" s="40">
        <v>919.23333333333323</v>
      </c>
      <c r="G209" s="40">
        <v>912.46666666666647</v>
      </c>
      <c r="H209" s="40">
        <v>940.46666666666647</v>
      </c>
      <c r="I209" s="40">
        <v>947.23333333333312</v>
      </c>
      <c r="J209" s="40">
        <v>954.46666666666647</v>
      </c>
      <c r="K209" s="31">
        <v>940</v>
      </c>
      <c r="L209" s="31">
        <v>926</v>
      </c>
      <c r="M209" s="31">
        <v>3.41553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309.10000000000002</v>
      </c>
      <c r="D210" s="40">
        <v>308.45</v>
      </c>
      <c r="E210" s="40">
        <v>305</v>
      </c>
      <c r="F210" s="40">
        <v>300.90000000000003</v>
      </c>
      <c r="G210" s="40">
        <v>297.45000000000005</v>
      </c>
      <c r="H210" s="40">
        <v>312.54999999999995</v>
      </c>
      <c r="I210" s="40">
        <v>315.99999999999989</v>
      </c>
      <c r="J210" s="40">
        <v>320.09999999999991</v>
      </c>
      <c r="K210" s="31">
        <v>311.89999999999998</v>
      </c>
      <c r="L210" s="31">
        <v>304.35000000000002</v>
      </c>
      <c r="M210" s="31">
        <v>94.011989999999997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11.25</v>
      </c>
      <c r="D211" s="40">
        <v>10.799999999999999</v>
      </c>
      <c r="E211" s="40">
        <v>10.099999999999998</v>
      </c>
      <c r="F211" s="40">
        <v>8.9499999999999993</v>
      </c>
      <c r="G211" s="40">
        <v>8.2499999999999982</v>
      </c>
      <c r="H211" s="40">
        <v>11.949999999999998</v>
      </c>
      <c r="I211" s="40">
        <v>12.649999999999997</v>
      </c>
      <c r="J211" s="40">
        <v>13.799999999999997</v>
      </c>
      <c r="K211" s="31">
        <v>11.5</v>
      </c>
      <c r="L211" s="31">
        <v>9.65</v>
      </c>
      <c r="M211" s="31">
        <v>23843.074530000002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1248</v>
      </c>
      <c r="D212" s="40">
        <v>1244.6666666666667</v>
      </c>
      <c r="E212" s="40">
        <v>1236.7833333333335</v>
      </c>
      <c r="F212" s="40">
        <v>1225.5666666666668</v>
      </c>
      <c r="G212" s="40">
        <v>1217.6833333333336</v>
      </c>
      <c r="H212" s="40">
        <v>1255.8833333333334</v>
      </c>
      <c r="I212" s="40">
        <v>1263.7666666666667</v>
      </c>
      <c r="J212" s="40">
        <v>1274.9833333333333</v>
      </c>
      <c r="K212" s="31">
        <v>1252.55</v>
      </c>
      <c r="L212" s="31">
        <v>1233.45</v>
      </c>
      <c r="M212" s="31">
        <v>12.769500000000001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2261.6999999999998</v>
      </c>
      <c r="D213" s="40">
        <v>2265.6166666666663</v>
      </c>
      <c r="E213" s="40">
        <v>2237.5333333333328</v>
      </c>
      <c r="F213" s="40">
        <v>2213.3666666666663</v>
      </c>
      <c r="G213" s="40">
        <v>2185.2833333333328</v>
      </c>
      <c r="H213" s="40">
        <v>2289.7833333333328</v>
      </c>
      <c r="I213" s="40">
        <v>2317.8666666666659</v>
      </c>
      <c r="J213" s="40">
        <v>2342.0333333333328</v>
      </c>
      <c r="K213" s="31">
        <v>2293.6999999999998</v>
      </c>
      <c r="L213" s="31">
        <v>2241.4499999999998</v>
      </c>
      <c r="M213" s="31">
        <v>2.55274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667.85</v>
      </c>
      <c r="D214" s="40">
        <v>671.19999999999993</v>
      </c>
      <c r="E214" s="40">
        <v>661.64999999999986</v>
      </c>
      <c r="F214" s="40">
        <v>655.44999999999993</v>
      </c>
      <c r="G214" s="40">
        <v>645.89999999999986</v>
      </c>
      <c r="H214" s="40">
        <v>677.39999999999986</v>
      </c>
      <c r="I214" s="40">
        <v>686.94999999999982</v>
      </c>
      <c r="J214" s="40">
        <v>693.14999999999986</v>
      </c>
      <c r="K214" s="40">
        <v>680.75</v>
      </c>
      <c r="L214" s="40">
        <v>665</v>
      </c>
      <c r="M214" s="40">
        <v>46.57846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14.7</v>
      </c>
      <c r="D215" s="40">
        <v>14.216666666666667</v>
      </c>
      <c r="E215" s="40">
        <v>13.383333333333333</v>
      </c>
      <c r="F215" s="40">
        <v>12.066666666666666</v>
      </c>
      <c r="G215" s="40">
        <v>11.233333333333333</v>
      </c>
      <c r="H215" s="40">
        <v>15.533333333333333</v>
      </c>
      <c r="I215" s="40">
        <v>16.366666666666667</v>
      </c>
      <c r="J215" s="40">
        <v>17.683333333333334</v>
      </c>
      <c r="K215" s="40">
        <v>15.05</v>
      </c>
      <c r="L215" s="40">
        <v>12.9</v>
      </c>
      <c r="M215" s="40">
        <v>9102.3188399999999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247.15</v>
      </c>
      <c r="D216" s="40">
        <v>251.61666666666665</v>
      </c>
      <c r="E216" s="40">
        <v>240.73333333333329</v>
      </c>
      <c r="F216" s="40">
        <v>234.31666666666663</v>
      </c>
      <c r="G216" s="40">
        <v>223.43333333333328</v>
      </c>
      <c r="H216" s="40">
        <v>258.0333333333333</v>
      </c>
      <c r="I216" s="40">
        <v>268.91666666666669</v>
      </c>
      <c r="J216" s="40">
        <v>275.33333333333331</v>
      </c>
      <c r="K216" s="40">
        <v>262.5</v>
      </c>
      <c r="L216" s="40">
        <v>245.2</v>
      </c>
      <c r="M216" s="40">
        <v>379.87576000000001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6"/>
      <c r="B1" s="477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44456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9" t="s">
        <v>16</v>
      </c>
      <c r="B9" s="471" t="s">
        <v>18</v>
      </c>
      <c r="C9" s="475" t="s">
        <v>20</v>
      </c>
      <c r="D9" s="475" t="s">
        <v>21</v>
      </c>
      <c r="E9" s="466" t="s">
        <v>22</v>
      </c>
      <c r="F9" s="467"/>
      <c r="G9" s="468"/>
      <c r="H9" s="466" t="s">
        <v>23</v>
      </c>
      <c r="I9" s="467"/>
      <c r="J9" s="468"/>
      <c r="K9" s="26"/>
      <c r="L9" s="27"/>
      <c r="M9" s="53"/>
      <c r="N9" s="1"/>
      <c r="O9" s="1"/>
    </row>
    <row r="10" spans="1:15" ht="42.75" customHeight="1">
      <c r="A10" s="473"/>
      <c r="B10" s="474"/>
      <c r="C10" s="474"/>
      <c r="D10" s="47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25156.85</v>
      </c>
      <c r="D11" s="40">
        <v>25247.95</v>
      </c>
      <c r="E11" s="40">
        <v>25008.9</v>
      </c>
      <c r="F11" s="40">
        <v>24860.95</v>
      </c>
      <c r="G11" s="40">
        <v>24621.9</v>
      </c>
      <c r="H11" s="40">
        <v>25395.9</v>
      </c>
      <c r="I11" s="40">
        <v>25634.949999999997</v>
      </c>
      <c r="J11" s="40">
        <v>25782.9</v>
      </c>
      <c r="K11" s="31">
        <v>25487</v>
      </c>
      <c r="L11" s="31">
        <v>25100</v>
      </c>
      <c r="M11" s="31">
        <v>0.19395999999999999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1908.05</v>
      </c>
      <c r="D12" s="40">
        <v>1911.2833333333335</v>
      </c>
      <c r="E12" s="40">
        <v>1878.666666666667</v>
      </c>
      <c r="F12" s="40">
        <v>1849.2833333333335</v>
      </c>
      <c r="G12" s="40">
        <v>1816.666666666667</v>
      </c>
      <c r="H12" s="40">
        <v>1940.666666666667</v>
      </c>
      <c r="I12" s="40">
        <v>1973.2833333333333</v>
      </c>
      <c r="J12" s="40">
        <v>2002.666666666667</v>
      </c>
      <c r="K12" s="31">
        <v>1943.9</v>
      </c>
      <c r="L12" s="31">
        <v>1881.9</v>
      </c>
      <c r="M12" s="31">
        <v>2.4812699999999999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2382.9</v>
      </c>
      <c r="D13" s="40">
        <v>2405.6333333333332</v>
      </c>
      <c r="E13" s="40">
        <v>2352.2666666666664</v>
      </c>
      <c r="F13" s="40">
        <v>2321.6333333333332</v>
      </c>
      <c r="G13" s="40">
        <v>2268.2666666666664</v>
      </c>
      <c r="H13" s="40">
        <v>2436.2666666666664</v>
      </c>
      <c r="I13" s="40">
        <v>2489.6333333333332</v>
      </c>
      <c r="J13" s="40">
        <v>2520.2666666666664</v>
      </c>
      <c r="K13" s="31">
        <v>2459</v>
      </c>
      <c r="L13" s="31">
        <v>2375</v>
      </c>
      <c r="M13" s="31">
        <v>0.27766000000000002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2429.6999999999998</v>
      </c>
      <c r="D14" s="40">
        <v>2441.7833333333333</v>
      </c>
      <c r="E14" s="40">
        <v>2404.1666666666665</v>
      </c>
      <c r="F14" s="40">
        <v>2378.6333333333332</v>
      </c>
      <c r="G14" s="40">
        <v>2341.0166666666664</v>
      </c>
      <c r="H14" s="40">
        <v>2467.3166666666666</v>
      </c>
      <c r="I14" s="40">
        <v>2504.9333333333334</v>
      </c>
      <c r="J14" s="40">
        <v>2530.4666666666667</v>
      </c>
      <c r="K14" s="31">
        <v>2479.4</v>
      </c>
      <c r="L14" s="31">
        <v>2416.25</v>
      </c>
      <c r="M14" s="31">
        <v>2.6453000000000002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2097.1</v>
      </c>
      <c r="D15" s="40">
        <v>2108.3666666666668</v>
      </c>
      <c r="E15" s="40">
        <v>2064.8333333333335</v>
      </c>
      <c r="F15" s="40">
        <v>2032.5666666666666</v>
      </c>
      <c r="G15" s="40">
        <v>1989.0333333333333</v>
      </c>
      <c r="H15" s="40">
        <v>2140.6333333333337</v>
      </c>
      <c r="I15" s="40">
        <v>2184.1666666666665</v>
      </c>
      <c r="J15" s="40">
        <v>2216.4333333333338</v>
      </c>
      <c r="K15" s="31">
        <v>2151.9</v>
      </c>
      <c r="L15" s="31">
        <v>2076.1</v>
      </c>
      <c r="M15" s="31">
        <v>0.30502000000000001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956.15</v>
      </c>
      <c r="D16" s="40">
        <v>974.68333333333339</v>
      </c>
      <c r="E16" s="40">
        <v>904.66666666666674</v>
      </c>
      <c r="F16" s="40">
        <v>853.18333333333339</v>
      </c>
      <c r="G16" s="40">
        <v>783.16666666666674</v>
      </c>
      <c r="H16" s="40">
        <v>1026.1666666666667</v>
      </c>
      <c r="I16" s="40">
        <v>1096.1833333333334</v>
      </c>
      <c r="J16" s="40">
        <v>1147.6666666666667</v>
      </c>
      <c r="K16" s="31">
        <v>1044.7</v>
      </c>
      <c r="L16" s="31">
        <v>923.2</v>
      </c>
      <c r="M16" s="31">
        <v>5.8697800000000004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1153.1500000000001</v>
      </c>
      <c r="D17" s="40">
        <v>1147.8166666666666</v>
      </c>
      <c r="E17" s="40">
        <v>1134.3333333333333</v>
      </c>
      <c r="F17" s="40">
        <v>1115.5166666666667</v>
      </c>
      <c r="G17" s="40">
        <v>1102.0333333333333</v>
      </c>
      <c r="H17" s="40">
        <v>1166.6333333333332</v>
      </c>
      <c r="I17" s="40">
        <v>1180.1166666666668</v>
      </c>
      <c r="J17" s="40">
        <v>1198.9333333333332</v>
      </c>
      <c r="K17" s="31">
        <v>1161.3</v>
      </c>
      <c r="L17" s="31">
        <v>1129</v>
      </c>
      <c r="M17" s="31">
        <v>12.322329999999999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616.65</v>
      </c>
      <c r="D18" s="40">
        <v>619.7833333333333</v>
      </c>
      <c r="E18" s="40">
        <v>610.91666666666663</v>
      </c>
      <c r="F18" s="40">
        <v>605.18333333333328</v>
      </c>
      <c r="G18" s="40">
        <v>596.31666666666661</v>
      </c>
      <c r="H18" s="40">
        <v>625.51666666666665</v>
      </c>
      <c r="I18" s="40">
        <v>634.38333333333344</v>
      </c>
      <c r="J18" s="40">
        <v>640.11666666666667</v>
      </c>
      <c r="K18" s="31">
        <v>628.65</v>
      </c>
      <c r="L18" s="31">
        <v>614.04999999999995</v>
      </c>
      <c r="M18" s="31">
        <v>2.2160799999999998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953.75</v>
      </c>
      <c r="D19" s="40">
        <v>950.81666666666661</v>
      </c>
      <c r="E19" s="40">
        <v>939.98333333333323</v>
      </c>
      <c r="F19" s="40">
        <v>926.21666666666658</v>
      </c>
      <c r="G19" s="40">
        <v>915.38333333333321</v>
      </c>
      <c r="H19" s="40">
        <v>964.58333333333326</v>
      </c>
      <c r="I19" s="40">
        <v>975.41666666666674</v>
      </c>
      <c r="J19" s="40">
        <v>989.18333333333328</v>
      </c>
      <c r="K19" s="31">
        <v>961.65</v>
      </c>
      <c r="L19" s="31">
        <v>937.05</v>
      </c>
      <c r="M19" s="31">
        <v>18.416709999999998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2554.0500000000002</v>
      </c>
      <c r="D20" s="40">
        <v>2575.1</v>
      </c>
      <c r="E20" s="40">
        <v>2505.75</v>
      </c>
      <c r="F20" s="40">
        <v>2457.4500000000003</v>
      </c>
      <c r="G20" s="40">
        <v>2388.1000000000004</v>
      </c>
      <c r="H20" s="40">
        <v>2623.3999999999996</v>
      </c>
      <c r="I20" s="40">
        <v>2692.7499999999991</v>
      </c>
      <c r="J20" s="40">
        <v>2741.0499999999993</v>
      </c>
      <c r="K20" s="31">
        <v>2644.45</v>
      </c>
      <c r="L20" s="31">
        <v>2526.8000000000002</v>
      </c>
      <c r="M20" s="31">
        <v>1.31674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21004.1</v>
      </c>
      <c r="D21" s="40">
        <v>21108.266666666666</v>
      </c>
      <c r="E21" s="40">
        <v>20795.833333333332</v>
      </c>
      <c r="F21" s="40">
        <v>20587.566666666666</v>
      </c>
      <c r="G21" s="40">
        <v>20275.133333333331</v>
      </c>
      <c r="H21" s="40">
        <v>21316.533333333333</v>
      </c>
      <c r="I21" s="40">
        <v>21628.966666666667</v>
      </c>
      <c r="J21" s="40">
        <v>21837.233333333334</v>
      </c>
      <c r="K21" s="31">
        <v>21420.7</v>
      </c>
      <c r="L21" s="31">
        <v>20900</v>
      </c>
      <c r="M21" s="31">
        <v>0.10406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1503.2</v>
      </c>
      <c r="D22" s="40">
        <v>1512.6499999999999</v>
      </c>
      <c r="E22" s="40">
        <v>1490.2999999999997</v>
      </c>
      <c r="F22" s="40">
        <v>1477.3999999999999</v>
      </c>
      <c r="G22" s="40">
        <v>1455.0499999999997</v>
      </c>
      <c r="H22" s="40">
        <v>1525.5499999999997</v>
      </c>
      <c r="I22" s="40">
        <v>1547.8999999999996</v>
      </c>
      <c r="J22" s="40">
        <v>1560.7999999999997</v>
      </c>
      <c r="K22" s="31">
        <v>1535</v>
      </c>
      <c r="L22" s="31">
        <v>1499.75</v>
      </c>
      <c r="M22" s="31">
        <v>76.169060000000002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1169.6500000000001</v>
      </c>
      <c r="D23" s="40">
        <v>1153.45</v>
      </c>
      <c r="E23" s="40">
        <v>1126.6500000000001</v>
      </c>
      <c r="F23" s="40">
        <v>1083.6500000000001</v>
      </c>
      <c r="G23" s="40">
        <v>1056.8500000000001</v>
      </c>
      <c r="H23" s="40">
        <v>1196.45</v>
      </c>
      <c r="I23" s="40">
        <v>1223.2499999999998</v>
      </c>
      <c r="J23" s="40">
        <v>1266.25</v>
      </c>
      <c r="K23" s="31">
        <v>1180.25</v>
      </c>
      <c r="L23" s="31">
        <v>1110.45</v>
      </c>
      <c r="M23" s="31">
        <v>5.8139000000000003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769.65</v>
      </c>
      <c r="D24" s="40">
        <v>767.4666666666667</v>
      </c>
      <c r="E24" s="40">
        <v>762.18333333333339</v>
      </c>
      <c r="F24" s="40">
        <v>754.7166666666667</v>
      </c>
      <c r="G24" s="40">
        <v>749.43333333333339</v>
      </c>
      <c r="H24" s="40">
        <v>774.93333333333339</v>
      </c>
      <c r="I24" s="40">
        <v>780.2166666666667</v>
      </c>
      <c r="J24" s="40">
        <v>787.68333333333339</v>
      </c>
      <c r="K24" s="31">
        <v>772.75</v>
      </c>
      <c r="L24" s="31">
        <v>760</v>
      </c>
      <c r="M24" s="31">
        <v>46.253160000000001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1434.25</v>
      </c>
      <c r="D25" s="40">
        <v>1411.2</v>
      </c>
      <c r="E25" s="40">
        <v>1383.4</v>
      </c>
      <c r="F25" s="40">
        <v>1332.55</v>
      </c>
      <c r="G25" s="40">
        <v>1304.75</v>
      </c>
      <c r="H25" s="40">
        <v>1462.0500000000002</v>
      </c>
      <c r="I25" s="40">
        <v>1489.85</v>
      </c>
      <c r="J25" s="40">
        <v>1540.7000000000003</v>
      </c>
      <c r="K25" s="31">
        <v>1439</v>
      </c>
      <c r="L25" s="31">
        <v>1360.35</v>
      </c>
      <c r="M25" s="31">
        <v>4.4227600000000002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1916.15</v>
      </c>
      <c r="D26" s="40">
        <v>1922.0333333333335</v>
      </c>
      <c r="E26" s="40">
        <v>1863.0166666666671</v>
      </c>
      <c r="F26" s="40">
        <v>1809.8833333333337</v>
      </c>
      <c r="G26" s="40">
        <v>1750.8666666666672</v>
      </c>
      <c r="H26" s="40">
        <v>1975.166666666667</v>
      </c>
      <c r="I26" s="40">
        <v>2034.1833333333334</v>
      </c>
      <c r="J26" s="40">
        <v>2087.3166666666666</v>
      </c>
      <c r="K26" s="31">
        <v>1981.05</v>
      </c>
      <c r="L26" s="31">
        <v>1868.9</v>
      </c>
      <c r="M26" s="31">
        <v>3.1444899999999998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114.9</v>
      </c>
      <c r="D27" s="40">
        <v>115.61666666666667</v>
      </c>
      <c r="E27" s="40">
        <v>113.93333333333335</v>
      </c>
      <c r="F27" s="40">
        <v>112.96666666666668</v>
      </c>
      <c r="G27" s="40">
        <v>111.28333333333336</v>
      </c>
      <c r="H27" s="40">
        <v>116.58333333333334</v>
      </c>
      <c r="I27" s="40">
        <v>118.26666666666668</v>
      </c>
      <c r="J27" s="40">
        <v>119.23333333333333</v>
      </c>
      <c r="K27" s="31">
        <v>117.3</v>
      </c>
      <c r="L27" s="31">
        <v>114.65</v>
      </c>
      <c r="M27" s="31">
        <v>31.852160000000001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217.7</v>
      </c>
      <c r="D28" s="40">
        <v>219.18333333333331</v>
      </c>
      <c r="E28" s="40">
        <v>215.61666666666662</v>
      </c>
      <c r="F28" s="40">
        <v>213.5333333333333</v>
      </c>
      <c r="G28" s="40">
        <v>209.96666666666661</v>
      </c>
      <c r="H28" s="40">
        <v>221.26666666666662</v>
      </c>
      <c r="I28" s="40">
        <v>224.83333333333329</v>
      </c>
      <c r="J28" s="40">
        <v>226.91666666666663</v>
      </c>
      <c r="K28" s="31">
        <v>222.75</v>
      </c>
      <c r="L28" s="31">
        <v>217.1</v>
      </c>
      <c r="M28" s="31">
        <v>27.529319999999998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390.2</v>
      </c>
      <c r="D29" s="40">
        <v>390.68333333333334</v>
      </c>
      <c r="E29" s="40">
        <v>384.66666666666669</v>
      </c>
      <c r="F29" s="40">
        <v>379.13333333333333</v>
      </c>
      <c r="G29" s="40">
        <v>373.11666666666667</v>
      </c>
      <c r="H29" s="40">
        <v>396.2166666666667</v>
      </c>
      <c r="I29" s="40">
        <v>402.23333333333335</v>
      </c>
      <c r="J29" s="40">
        <v>407.76666666666671</v>
      </c>
      <c r="K29" s="31">
        <v>396.7</v>
      </c>
      <c r="L29" s="31">
        <v>385.15</v>
      </c>
      <c r="M29" s="31">
        <v>4.3304200000000002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238.9</v>
      </c>
      <c r="D30" s="40">
        <v>240.33333333333334</v>
      </c>
      <c r="E30" s="40">
        <v>236.16666666666669</v>
      </c>
      <c r="F30" s="40">
        <v>233.43333333333334</v>
      </c>
      <c r="G30" s="40">
        <v>229.26666666666668</v>
      </c>
      <c r="H30" s="40">
        <v>243.06666666666669</v>
      </c>
      <c r="I30" s="40">
        <v>247.23333333333338</v>
      </c>
      <c r="J30" s="40">
        <v>249.9666666666667</v>
      </c>
      <c r="K30" s="31">
        <v>244.5</v>
      </c>
      <c r="L30" s="31">
        <v>237.6</v>
      </c>
      <c r="M30" s="31">
        <v>8.5807800000000007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4874.25</v>
      </c>
      <c r="D31" s="40">
        <v>4895.2166666666662</v>
      </c>
      <c r="E31" s="40">
        <v>4840.4333333333325</v>
      </c>
      <c r="F31" s="40">
        <v>4806.6166666666659</v>
      </c>
      <c r="G31" s="40">
        <v>4751.8333333333321</v>
      </c>
      <c r="H31" s="40">
        <v>4929.0333333333328</v>
      </c>
      <c r="I31" s="40">
        <v>4983.8166666666675</v>
      </c>
      <c r="J31" s="40">
        <v>5017.6333333333332</v>
      </c>
      <c r="K31" s="31">
        <v>4950</v>
      </c>
      <c r="L31" s="31">
        <v>4861.3999999999996</v>
      </c>
      <c r="M31" s="31">
        <v>0.31306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2202.15</v>
      </c>
      <c r="D32" s="40">
        <v>2204.0833333333335</v>
      </c>
      <c r="E32" s="40">
        <v>2178.166666666667</v>
      </c>
      <c r="F32" s="40">
        <v>2154.1833333333334</v>
      </c>
      <c r="G32" s="40">
        <v>2128.2666666666669</v>
      </c>
      <c r="H32" s="40">
        <v>2228.0666666666671</v>
      </c>
      <c r="I32" s="40">
        <v>2253.983333333334</v>
      </c>
      <c r="J32" s="40">
        <v>2277.9666666666672</v>
      </c>
      <c r="K32" s="31">
        <v>2230</v>
      </c>
      <c r="L32" s="31">
        <v>2180.1</v>
      </c>
      <c r="M32" s="31">
        <v>0.47128999999999999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2198.15</v>
      </c>
      <c r="D33" s="40">
        <v>2212.75</v>
      </c>
      <c r="E33" s="40">
        <v>2177.5</v>
      </c>
      <c r="F33" s="40">
        <v>2156.85</v>
      </c>
      <c r="G33" s="40">
        <v>2121.6</v>
      </c>
      <c r="H33" s="40">
        <v>2233.4</v>
      </c>
      <c r="I33" s="40">
        <v>2268.65</v>
      </c>
      <c r="J33" s="40">
        <v>2289.3000000000002</v>
      </c>
      <c r="K33" s="31">
        <v>2248</v>
      </c>
      <c r="L33" s="31">
        <v>2192.1</v>
      </c>
      <c r="M33" s="31">
        <v>0.33534999999999998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114.85</v>
      </c>
      <c r="D34" s="40">
        <v>115.46666666666665</v>
      </c>
      <c r="E34" s="40">
        <v>113.68333333333331</v>
      </c>
      <c r="F34" s="40">
        <v>112.51666666666665</v>
      </c>
      <c r="G34" s="40">
        <v>110.73333333333331</v>
      </c>
      <c r="H34" s="40">
        <v>116.63333333333331</v>
      </c>
      <c r="I34" s="40">
        <v>118.41666666666664</v>
      </c>
      <c r="J34" s="40">
        <v>119.58333333333331</v>
      </c>
      <c r="K34" s="31">
        <v>117.25</v>
      </c>
      <c r="L34" s="31">
        <v>114.3</v>
      </c>
      <c r="M34" s="31">
        <v>4.6198100000000002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783</v>
      </c>
      <c r="D35" s="40">
        <v>785.85</v>
      </c>
      <c r="E35" s="40">
        <v>777.15000000000009</v>
      </c>
      <c r="F35" s="40">
        <v>771.30000000000007</v>
      </c>
      <c r="G35" s="40">
        <v>762.60000000000014</v>
      </c>
      <c r="H35" s="40">
        <v>791.7</v>
      </c>
      <c r="I35" s="40">
        <v>800.40000000000009</v>
      </c>
      <c r="J35" s="40">
        <v>806.25</v>
      </c>
      <c r="K35" s="31">
        <v>794.55</v>
      </c>
      <c r="L35" s="31">
        <v>780</v>
      </c>
      <c r="M35" s="31">
        <v>1.8528100000000001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3873.95</v>
      </c>
      <c r="D36" s="40">
        <v>3858.35</v>
      </c>
      <c r="E36" s="40">
        <v>3832.7</v>
      </c>
      <c r="F36" s="40">
        <v>3791.45</v>
      </c>
      <c r="G36" s="40">
        <v>3765.7999999999997</v>
      </c>
      <c r="H36" s="40">
        <v>3899.6</v>
      </c>
      <c r="I36" s="40">
        <v>3925.2500000000005</v>
      </c>
      <c r="J36" s="40">
        <v>3966.5</v>
      </c>
      <c r="K36" s="31">
        <v>3884</v>
      </c>
      <c r="L36" s="31">
        <v>3817.1</v>
      </c>
      <c r="M36" s="31">
        <v>1.1321300000000001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4048.6</v>
      </c>
      <c r="D37" s="40">
        <v>4066.35</v>
      </c>
      <c r="E37" s="40">
        <v>4017.7</v>
      </c>
      <c r="F37" s="40">
        <v>3986.7999999999997</v>
      </c>
      <c r="G37" s="40">
        <v>3938.1499999999996</v>
      </c>
      <c r="H37" s="40">
        <v>4097.25</v>
      </c>
      <c r="I37" s="40">
        <v>4145.9000000000005</v>
      </c>
      <c r="J37" s="40">
        <v>4176.8</v>
      </c>
      <c r="K37" s="31">
        <v>4115</v>
      </c>
      <c r="L37" s="31">
        <v>4035.45</v>
      </c>
      <c r="M37" s="31">
        <v>1.37395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24.1</v>
      </c>
      <c r="D38" s="40">
        <v>24.2</v>
      </c>
      <c r="E38" s="40">
        <v>23.7</v>
      </c>
      <c r="F38" s="40">
        <v>23.3</v>
      </c>
      <c r="G38" s="40">
        <v>22.8</v>
      </c>
      <c r="H38" s="40">
        <v>24.599999999999998</v>
      </c>
      <c r="I38" s="40">
        <v>25.099999999999998</v>
      </c>
      <c r="J38" s="40">
        <v>25.499999999999996</v>
      </c>
      <c r="K38" s="31">
        <v>24.7</v>
      </c>
      <c r="L38" s="31">
        <v>23.8</v>
      </c>
      <c r="M38" s="31">
        <v>83.945400000000006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737.35</v>
      </c>
      <c r="D39" s="40">
        <v>738.20000000000016</v>
      </c>
      <c r="E39" s="40">
        <v>730.45000000000027</v>
      </c>
      <c r="F39" s="40">
        <v>723.55000000000007</v>
      </c>
      <c r="G39" s="40">
        <v>715.80000000000018</v>
      </c>
      <c r="H39" s="40">
        <v>745.10000000000036</v>
      </c>
      <c r="I39" s="40">
        <v>752.85000000000014</v>
      </c>
      <c r="J39" s="40">
        <v>759.75000000000045</v>
      </c>
      <c r="K39" s="31">
        <v>745.95</v>
      </c>
      <c r="L39" s="31">
        <v>731.3</v>
      </c>
      <c r="M39" s="31">
        <v>6.7154499999999997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3165.55</v>
      </c>
      <c r="D40" s="40">
        <v>3175.5166666666664</v>
      </c>
      <c r="E40" s="40">
        <v>3140.0333333333328</v>
      </c>
      <c r="F40" s="40">
        <v>3114.5166666666664</v>
      </c>
      <c r="G40" s="40">
        <v>3079.0333333333328</v>
      </c>
      <c r="H40" s="40">
        <v>3201.0333333333328</v>
      </c>
      <c r="I40" s="40">
        <v>3236.5166666666664</v>
      </c>
      <c r="J40" s="40">
        <v>3262.0333333333328</v>
      </c>
      <c r="K40" s="31">
        <v>3211</v>
      </c>
      <c r="L40" s="31">
        <v>3150</v>
      </c>
      <c r="M40" s="31">
        <v>0.30993999999999999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430.2</v>
      </c>
      <c r="D41" s="40">
        <v>432.56666666666666</v>
      </c>
      <c r="E41" s="40">
        <v>425.43333333333334</v>
      </c>
      <c r="F41" s="40">
        <v>420.66666666666669</v>
      </c>
      <c r="G41" s="40">
        <v>413.53333333333336</v>
      </c>
      <c r="H41" s="40">
        <v>437.33333333333331</v>
      </c>
      <c r="I41" s="40">
        <v>444.46666666666664</v>
      </c>
      <c r="J41" s="40">
        <v>449.23333333333329</v>
      </c>
      <c r="K41" s="31">
        <v>439.7</v>
      </c>
      <c r="L41" s="31">
        <v>427.8</v>
      </c>
      <c r="M41" s="31">
        <v>33.296460000000003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1291.75</v>
      </c>
      <c r="D42" s="40">
        <v>1281.6333333333334</v>
      </c>
      <c r="E42" s="40">
        <v>1258.2666666666669</v>
      </c>
      <c r="F42" s="40">
        <v>1224.7833333333335</v>
      </c>
      <c r="G42" s="40">
        <v>1201.416666666667</v>
      </c>
      <c r="H42" s="40">
        <v>1315.1166666666668</v>
      </c>
      <c r="I42" s="40">
        <v>1338.4833333333331</v>
      </c>
      <c r="J42" s="40">
        <v>1371.9666666666667</v>
      </c>
      <c r="K42" s="31">
        <v>1305</v>
      </c>
      <c r="L42" s="31">
        <v>1248.1500000000001</v>
      </c>
      <c r="M42" s="31">
        <v>3.8216399999999999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4880.75</v>
      </c>
      <c r="D43" s="40">
        <v>4854.2666666666664</v>
      </c>
      <c r="E43" s="40">
        <v>4818.5333333333328</v>
      </c>
      <c r="F43" s="40">
        <v>4756.3166666666666</v>
      </c>
      <c r="G43" s="40">
        <v>4720.583333333333</v>
      </c>
      <c r="H43" s="40">
        <v>4916.4833333333327</v>
      </c>
      <c r="I43" s="40">
        <v>4952.2166666666662</v>
      </c>
      <c r="J43" s="40">
        <v>5014.4333333333325</v>
      </c>
      <c r="K43" s="31">
        <v>4890</v>
      </c>
      <c r="L43" s="31">
        <v>4792.05</v>
      </c>
      <c r="M43" s="31">
        <v>7.7955199999999998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221.95</v>
      </c>
      <c r="D44" s="40">
        <v>223.06666666666669</v>
      </c>
      <c r="E44" s="40">
        <v>220.48333333333338</v>
      </c>
      <c r="F44" s="40">
        <v>219.01666666666668</v>
      </c>
      <c r="G44" s="40">
        <v>216.43333333333337</v>
      </c>
      <c r="H44" s="40">
        <v>224.53333333333339</v>
      </c>
      <c r="I44" s="40">
        <v>227.1166666666667</v>
      </c>
      <c r="J44" s="40">
        <v>228.5833333333334</v>
      </c>
      <c r="K44" s="31">
        <v>225.65</v>
      </c>
      <c r="L44" s="31">
        <v>221.6</v>
      </c>
      <c r="M44" s="31">
        <v>31.996980000000001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366.6</v>
      </c>
      <c r="D45" s="40">
        <v>369.5333333333333</v>
      </c>
      <c r="E45" s="40">
        <v>361.06666666666661</v>
      </c>
      <c r="F45" s="40">
        <v>355.5333333333333</v>
      </c>
      <c r="G45" s="40">
        <v>347.06666666666661</v>
      </c>
      <c r="H45" s="40">
        <v>375.06666666666661</v>
      </c>
      <c r="I45" s="40">
        <v>383.5333333333333</v>
      </c>
      <c r="J45" s="40">
        <v>389.06666666666661</v>
      </c>
      <c r="K45" s="31">
        <v>378</v>
      </c>
      <c r="L45" s="31">
        <v>364</v>
      </c>
      <c r="M45" s="31">
        <v>0.67252999999999996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127.25</v>
      </c>
      <c r="D46" s="40">
        <v>127.83333333333333</v>
      </c>
      <c r="E46" s="40">
        <v>126.01666666666665</v>
      </c>
      <c r="F46" s="40">
        <v>124.78333333333332</v>
      </c>
      <c r="G46" s="40">
        <v>122.96666666666664</v>
      </c>
      <c r="H46" s="40">
        <v>129.06666666666666</v>
      </c>
      <c r="I46" s="40">
        <v>130.88333333333335</v>
      </c>
      <c r="J46" s="40">
        <v>132.11666666666667</v>
      </c>
      <c r="K46" s="31">
        <v>129.65</v>
      </c>
      <c r="L46" s="31">
        <v>126.6</v>
      </c>
      <c r="M46" s="31">
        <v>91.244190000000003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100.9</v>
      </c>
      <c r="D47" s="40">
        <v>101.36666666666667</v>
      </c>
      <c r="E47" s="40">
        <v>100.33333333333334</v>
      </c>
      <c r="F47" s="40">
        <v>99.766666666666666</v>
      </c>
      <c r="G47" s="40">
        <v>98.733333333333334</v>
      </c>
      <c r="H47" s="40">
        <v>101.93333333333335</v>
      </c>
      <c r="I47" s="40">
        <v>102.96666666666668</v>
      </c>
      <c r="J47" s="40">
        <v>103.53333333333336</v>
      </c>
      <c r="K47" s="31">
        <v>102.4</v>
      </c>
      <c r="L47" s="31">
        <v>100.8</v>
      </c>
      <c r="M47" s="31">
        <v>9.6308699999999998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3342.1</v>
      </c>
      <c r="D48" s="40">
        <v>3349.3666666666668</v>
      </c>
      <c r="E48" s="40">
        <v>3327.7333333333336</v>
      </c>
      <c r="F48" s="40">
        <v>3313.3666666666668</v>
      </c>
      <c r="G48" s="40">
        <v>3291.7333333333336</v>
      </c>
      <c r="H48" s="40">
        <v>3363.7333333333336</v>
      </c>
      <c r="I48" s="40">
        <v>3385.3666666666668</v>
      </c>
      <c r="J48" s="40">
        <v>3399.7333333333336</v>
      </c>
      <c r="K48" s="31">
        <v>3371</v>
      </c>
      <c r="L48" s="31">
        <v>3335</v>
      </c>
      <c r="M48" s="31">
        <v>5.1674600000000002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227.25</v>
      </c>
      <c r="D49" s="40">
        <v>227.51666666666665</v>
      </c>
      <c r="E49" s="40">
        <v>222.98333333333329</v>
      </c>
      <c r="F49" s="40">
        <v>218.71666666666664</v>
      </c>
      <c r="G49" s="40">
        <v>214.18333333333328</v>
      </c>
      <c r="H49" s="40">
        <v>231.7833333333333</v>
      </c>
      <c r="I49" s="40">
        <v>236.31666666666666</v>
      </c>
      <c r="J49" s="40">
        <v>240.58333333333331</v>
      </c>
      <c r="K49" s="31">
        <v>232.05</v>
      </c>
      <c r="L49" s="31">
        <v>223.25</v>
      </c>
      <c r="M49" s="31">
        <v>14.845879999999999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3147.95</v>
      </c>
      <c r="D50" s="40">
        <v>3150.5666666666671</v>
      </c>
      <c r="E50" s="40">
        <v>3133.1333333333341</v>
      </c>
      <c r="F50" s="40">
        <v>3118.3166666666671</v>
      </c>
      <c r="G50" s="40">
        <v>3100.8833333333341</v>
      </c>
      <c r="H50" s="40">
        <v>3165.3833333333341</v>
      </c>
      <c r="I50" s="40">
        <v>3182.8166666666675</v>
      </c>
      <c r="J50" s="40">
        <v>3197.6333333333341</v>
      </c>
      <c r="K50" s="31">
        <v>3168</v>
      </c>
      <c r="L50" s="31">
        <v>3135.75</v>
      </c>
      <c r="M50" s="31">
        <v>0.10897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2127.5</v>
      </c>
      <c r="D51" s="40">
        <v>2131.7333333333331</v>
      </c>
      <c r="E51" s="40">
        <v>2108.0666666666662</v>
      </c>
      <c r="F51" s="40">
        <v>2088.6333333333332</v>
      </c>
      <c r="G51" s="40">
        <v>2064.9666666666662</v>
      </c>
      <c r="H51" s="40">
        <v>2151.1666666666661</v>
      </c>
      <c r="I51" s="40">
        <v>2174.833333333333</v>
      </c>
      <c r="J51" s="40">
        <v>2194.266666666666</v>
      </c>
      <c r="K51" s="31">
        <v>2155.4</v>
      </c>
      <c r="L51" s="31">
        <v>2112.3000000000002</v>
      </c>
      <c r="M51" s="31">
        <v>1.5007900000000001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9737.35</v>
      </c>
      <c r="D52" s="40">
        <v>9752.4333333333343</v>
      </c>
      <c r="E52" s="40">
        <v>9634.9166666666679</v>
      </c>
      <c r="F52" s="40">
        <v>9532.4833333333336</v>
      </c>
      <c r="G52" s="40">
        <v>9414.9666666666672</v>
      </c>
      <c r="H52" s="40">
        <v>9854.8666666666686</v>
      </c>
      <c r="I52" s="40">
        <v>9972.383333333335</v>
      </c>
      <c r="J52" s="40">
        <v>10074.816666666669</v>
      </c>
      <c r="K52" s="31">
        <v>9869.9500000000007</v>
      </c>
      <c r="L52" s="31">
        <v>9650</v>
      </c>
      <c r="M52" s="31">
        <v>0.14104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754.75</v>
      </c>
      <c r="D53" s="40">
        <v>756.0333333333333</v>
      </c>
      <c r="E53" s="40">
        <v>749.36666666666656</v>
      </c>
      <c r="F53" s="40">
        <v>743.98333333333323</v>
      </c>
      <c r="G53" s="40">
        <v>737.31666666666649</v>
      </c>
      <c r="H53" s="40">
        <v>761.41666666666663</v>
      </c>
      <c r="I53" s="40">
        <v>768.08333333333337</v>
      </c>
      <c r="J53" s="40">
        <v>773.4666666666667</v>
      </c>
      <c r="K53" s="31">
        <v>762.7</v>
      </c>
      <c r="L53" s="31">
        <v>750.65</v>
      </c>
      <c r="M53" s="31">
        <v>16.831119999999999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561.04999999999995</v>
      </c>
      <c r="D54" s="40">
        <v>560.41666666666663</v>
      </c>
      <c r="E54" s="40">
        <v>555.68333333333328</v>
      </c>
      <c r="F54" s="40">
        <v>550.31666666666661</v>
      </c>
      <c r="G54" s="40">
        <v>545.58333333333326</v>
      </c>
      <c r="H54" s="40">
        <v>565.7833333333333</v>
      </c>
      <c r="I54" s="40">
        <v>570.51666666666665</v>
      </c>
      <c r="J54" s="40">
        <v>575.88333333333333</v>
      </c>
      <c r="K54" s="31">
        <v>565.15</v>
      </c>
      <c r="L54" s="31">
        <v>555.04999999999995</v>
      </c>
      <c r="M54" s="31">
        <v>1.2728900000000001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4084.5</v>
      </c>
      <c r="D55" s="40">
        <v>4055.1833333333329</v>
      </c>
      <c r="E55" s="40">
        <v>4010.3666666666659</v>
      </c>
      <c r="F55" s="40">
        <v>3936.2333333333331</v>
      </c>
      <c r="G55" s="40">
        <v>3891.4166666666661</v>
      </c>
      <c r="H55" s="40">
        <v>4129.3166666666657</v>
      </c>
      <c r="I55" s="40">
        <v>4174.1333333333323</v>
      </c>
      <c r="J55" s="40">
        <v>4248.2666666666655</v>
      </c>
      <c r="K55" s="31">
        <v>4100</v>
      </c>
      <c r="L55" s="31">
        <v>3981.05</v>
      </c>
      <c r="M55" s="31">
        <v>4.8642899999999996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802.6</v>
      </c>
      <c r="D56" s="40">
        <v>799.7166666666667</v>
      </c>
      <c r="E56" s="40">
        <v>791.98333333333335</v>
      </c>
      <c r="F56" s="40">
        <v>781.36666666666667</v>
      </c>
      <c r="G56" s="40">
        <v>773.63333333333333</v>
      </c>
      <c r="H56" s="40">
        <v>810.33333333333337</v>
      </c>
      <c r="I56" s="40">
        <v>818.06666666666672</v>
      </c>
      <c r="J56" s="40">
        <v>828.68333333333339</v>
      </c>
      <c r="K56" s="31">
        <v>807.45</v>
      </c>
      <c r="L56" s="31">
        <v>789.1</v>
      </c>
      <c r="M56" s="31">
        <v>154.46511000000001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3468.95</v>
      </c>
      <c r="D57" s="40">
        <v>3478.1</v>
      </c>
      <c r="E57" s="40">
        <v>3436.2</v>
      </c>
      <c r="F57" s="40">
        <v>3403.45</v>
      </c>
      <c r="G57" s="40">
        <v>3361.5499999999997</v>
      </c>
      <c r="H57" s="40">
        <v>3510.85</v>
      </c>
      <c r="I57" s="40">
        <v>3552.7500000000005</v>
      </c>
      <c r="J57" s="40">
        <v>3585.5</v>
      </c>
      <c r="K57" s="31">
        <v>3520</v>
      </c>
      <c r="L57" s="31">
        <v>3445.35</v>
      </c>
      <c r="M57" s="31">
        <v>0.33889000000000002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1457.15</v>
      </c>
      <c r="D58" s="40">
        <v>1467.1166666666668</v>
      </c>
      <c r="E58" s="40">
        <v>1440.2333333333336</v>
      </c>
      <c r="F58" s="40">
        <v>1423.3166666666668</v>
      </c>
      <c r="G58" s="40">
        <v>1396.4333333333336</v>
      </c>
      <c r="H58" s="40">
        <v>1484.0333333333335</v>
      </c>
      <c r="I58" s="40">
        <v>1510.9166666666667</v>
      </c>
      <c r="J58" s="40">
        <v>1527.8333333333335</v>
      </c>
      <c r="K58" s="31">
        <v>1494</v>
      </c>
      <c r="L58" s="31">
        <v>1450.2</v>
      </c>
      <c r="M58" s="31">
        <v>3.7668599999999999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1231</v>
      </c>
      <c r="D59" s="40">
        <v>1230.6666666666667</v>
      </c>
      <c r="E59" s="40">
        <v>1214.3333333333335</v>
      </c>
      <c r="F59" s="40">
        <v>1197.6666666666667</v>
      </c>
      <c r="G59" s="40">
        <v>1181.3333333333335</v>
      </c>
      <c r="H59" s="40">
        <v>1247.3333333333335</v>
      </c>
      <c r="I59" s="40">
        <v>1263.666666666667</v>
      </c>
      <c r="J59" s="40">
        <v>1280.3333333333335</v>
      </c>
      <c r="K59" s="31">
        <v>1247</v>
      </c>
      <c r="L59" s="31">
        <v>1214</v>
      </c>
      <c r="M59" s="31">
        <v>6.11998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3813.5</v>
      </c>
      <c r="D60" s="40">
        <v>3809.1833333333329</v>
      </c>
      <c r="E60" s="40">
        <v>3784.3666666666659</v>
      </c>
      <c r="F60" s="40">
        <v>3755.2333333333331</v>
      </c>
      <c r="G60" s="40">
        <v>3730.4166666666661</v>
      </c>
      <c r="H60" s="40">
        <v>3838.3166666666657</v>
      </c>
      <c r="I60" s="40">
        <v>3863.1333333333323</v>
      </c>
      <c r="J60" s="40">
        <v>3892.2666666666655</v>
      </c>
      <c r="K60" s="31">
        <v>3834</v>
      </c>
      <c r="L60" s="31">
        <v>3780.05</v>
      </c>
      <c r="M60" s="31">
        <v>5.5812499999999998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255.75</v>
      </c>
      <c r="D61" s="40">
        <v>257.4666666666667</v>
      </c>
      <c r="E61" s="40">
        <v>252.73333333333341</v>
      </c>
      <c r="F61" s="40">
        <v>249.7166666666667</v>
      </c>
      <c r="G61" s="40">
        <v>244.98333333333341</v>
      </c>
      <c r="H61" s="40">
        <v>260.48333333333341</v>
      </c>
      <c r="I61" s="40">
        <v>265.21666666666675</v>
      </c>
      <c r="J61" s="40">
        <v>268.23333333333341</v>
      </c>
      <c r="K61" s="31">
        <v>262.2</v>
      </c>
      <c r="L61" s="31">
        <v>254.45</v>
      </c>
      <c r="M61" s="31">
        <v>6.8920300000000001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1442.7</v>
      </c>
      <c r="D62" s="40">
        <v>1430.0999999999997</v>
      </c>
      <c r="E62" s="40">
        <v>1402.1999999999994</v>
      </c>
      <c r="F62" s="40">
        <v>1361.6999999999996</v>
      </c>
      <c r="G62" s="40">
        <v>1333.7999999999993</v>
      </c>
      <c r="H62" s="40">
        <v>1470.5999999999995</v>
      </c>
      <c r="I62" s="40">
        <v>1498.4999999999995</v>
      </c>
      <c r="J62" s="40">
        <v>1538.9999999999995</v>
      </c>
      <c r="K62" s="31">
        <v>1458</v>
      </c>
      <c r="L62" s="31">
        <v>1389.6</v>
      </c>
      <c r="M62" s="31">
        <v>2.9196200000000001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7411.5</v>
      </c>
      <c r="D63" s="40">
        <v>7395.666666666667</v>
      </c>
      <c r="E63" s="40">
        <v>7346.3333333333339</v>
      </c>
      <c r="F63" s="40">
        <v>7281.166666666667</v>
      </c>
      <c r="G63" s="40">
        <v>7231.8333333333339</v>
      </c>
      <c r="H63" s="40">
        <v>7460.8333333333339</v>
      </c>
      <c r="I63" s="40">
        <v>7510.1666666666679</v>
      </c>
      <c r="J63" s="40">
        <v>7575.3333333333339</v>
      </c>
      <c r="K63" s="31">
        <v>7445</v>
      </c>
      <c r="L63" s="31">
        <v>7330.5</v>
      </c>
      <c r="M63" s="31">
        <v>5.7712899999999996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16733</v>
      </c>
      <c r="D64" s="40">
        <v>16769.466666666667</v>
      </c>
      <c r="E64" s="40">
        <v>16588.533333333333</v>
      </c>
      <c r="F64" s="40">
        <v>16444.066666666666</v>
      </c>
      <c r="G64" s="40">
        <v>16263.133333333331</v>
      </c>
      <c r="H64" s="40">
        <v>16913.933333333334</v>
      </c>
      <c r="I64" s="40">
        <v>17094.866666666669</v>
      </c>
      <c r="J64" s="40">
        <v>17239.333333333336</v>
      </c>
      <c r="K64" s="31">
        <v>16950.400000000001</v>
      </c>
      <c r="L64" s="31">
        <v>16625</v>
      </c>
      <c r="M64" s="31">
        <v>1.54209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4319.25</v>
      </c>
      <c r="D65" s="40">
        <v>4321.166666666667</v>
      </c>
      <c r="E65" s="40">
        <v>4297.0333333333338</v>
      </c>
      <c r="F65" s="40">
        <v>4274.8166666666666</v>
      </c>
      <c r="G65" s="40">
        <v>4250.6833333333334</v>
      </c>
      <c r="H65" s="40">
        <v>4343.3833333333341</v>
      </c>
      <c r="I65" s="40">
        <v>4367.5166666666673</v>
      </c>
      <c r="J65" s="40">
        <v>4389.7333333333345</v>
      </c>
      <c r="K65" s="31">
        <v>4345.3</v>
      </c>
      <c r="L65" s="31">
        <v>4298.95</v>
      </c>
      <c r="M65" s="31">
        <v>0.21353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4918.3</v>
      </c>
      <c r="D66" s="40">
        <v>4897.3499999999995</v>
      </c>
      <c r="E66" s="40">
        <v>4720.9499999999989</v>
      </c>
      <c r="F66" s="40">
        <v>4523.5999999999995</v>
      </c>
      <c r="G66" s="40">
        <v>4347.1999999999989</v>
      </c>
      <c r="H66" s="40">
        <v>5094.6999999999989</v>
      </c>
      <c r="I66" s="40">
        <v>5271.0999999999985</v>
      </c>
      <c r="J66" s="40">
        <v>5468.4499999999989</v>
      </c>
      <c r="K66" s="31">
        <v>5073.75</v>
      </c>
      <c r="L66" s="31">
        <v>4700</v>
      </c>
      <c r="M66" s="31">
        <v>2.0425900000000001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2510.65</v>
      </c>
      <c r="D67" s="40">
        <v>2507.3166666666671</v>
      </c>
      <c r="E67" s="40">
        <v>2482.1833333333343</v>
      </c>
      <c r="F67" s="40">
        <v>2453.7166666666672</v>
      </c>
      <c r="G67" s="40">
        <v>2428.5833333333344</v>
      </c>
      <c r="H67" s="40">
        <v>2535.7833333333342</v>
      </c>
      <c r="I67" s="40">
        <v>2560.9166666666665</v>
      </c>
      <c r="J67" s="40">
        <v>2589.3833333333341</v>
      </c>
      <c r="K67" s="31">
        <v>2532.4499999999998</v>
      </c>
      <c r="L67" s="31">
        <v>2478.85</v>
      </c>
      <c r="M67" s="31">
        <v>1.7822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141.85</v>
      </c>
      <c r="D68" s="40">
        <v>142.13333333333333</v>
      </c>
      <c r="E68" s="40">
        <v>139.31666666666666</v>
      </c>
      <c r="F68" s="40">
        <v>136.78333333333333</v>
      </c>
      <c r="G68" s="40">
        <v>133.96666666666667</v>
      </c>
      <c r="H68" s="40">
        <v>144.66666666666666</v>
      </c>
      <c r="I68" s="40">
        <v>147.48333333333332</v>
      </c>
      <c r="J68" s="40">
        <v>150.01666666666665</v>
      </c>
      <c r="K68" s="31">
        <v>144.94999999999999</v>
      </c>
      <c r="L68" s="31">
        <v>139.6</v>
      </c>
      <c r="M68" s="31">
        <v>24.246269999999999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358.9</v>
      </c>
      <c r="D69" s="40">
        <v>360.68333333333334</v>
      </c>
      <c r="E69" s="40">
        <v>355.36666666666667</v>
      </c>
      <c r="F69" s="40">
        <v>351.83333333333331</v>
      </c>
      <c r="G69" s="40">
        <v>346.51666666666665</v>
      </c>
      <c r="H69" s="40">
        <v>364.2166666666667</v>
      </c>
      <c r="I69" s="40">
        <v>369.53333333333342</v>
      </c>
      <c r="J69" s="40">
        <v>373.06666666666672</v>
      </c>
      <c r="K69" s="31">
        <v>366</v>
      </c>
      <c r="L69" s="31">
        <v>357.15</v>
      </c>
      <c r="M69" s="31">
        <v>7.21373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297.64999999999998</v>
      </c>
      <c r="D70" s="40">
        <v>294.95</v>
      </c>
      <c r="E70" s="40">
        <v>291.7</v>
      </c>
      <c r="F70" s="40">
        <v>285.75</v>
      </c>
      <c r="G70" s="40">
        <v>282.5</v>
      </c>
      <c r="H70" s="40">
        <v>300.89999999999998</v>
      </c>
      <c r="I70" s="40">
        <v>304.14999999999998</v>
      </c>
      <c r="J70" s="40">
        <v>310.09999999999997</v>
      </c>
      <c r="K70" s="31">
        <v>298.2</v>
      </c>
      <c r="L70" s="31">
        <v>289</v>
      </c>
      <c r="M70" s="31">
        <v>61.582039999999999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85.9</v>
      </c>
      <c r="D71" s="40">
        <v>84.283333333333331</v>
      </c>
      <c r="E71" s="40">
        <v>82.016666666666666</v>
      </c>
      <c r="F71" s="40">
        <v>78.13333333333334</v>
      </c>
      <c r="G71" s="40">
        <v>75.866666666666674</v>
      </c>
      <c r="H71" s="40">
        <v>88.166666666666657</v>
      </c>
      <c r="I71" s="40">
        <v>90.433333333333309</v>
      </c>
      <c r="J71" s="40">
        <v>94.316666666666649</v>
      </c>
      <c r="K71" s="31">
        <v>86.55</v>
      </c>
      <c r="L71" s="31">
        <v>80.400000000000006</v>
      </c>
      <c r="M71" s="31">
        <v>831.00665000000004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60.05</v>
      </c>
      <c r="D72" s="40">
        <v>59.233333333333327</v>
      </c>
      <c r="E72" s="40">
        <v>58.016666666666652</v>
      </c>
      <c r="F72" s="40">
        <v>55.983333333333327</v>
      </c>
      <c r="G72" s="40">
        <v>54.766666666666652</v>
      </c>
      <c r="H72" s="40">
        <v>61.266666666666652</v>
      </c>
      <c r="I72" s="40">
        <v>62.483333333333334</v>
      </c>
      <c r="J72" s="40">
        <v>64.516666666666652</v>
      </c>
      <c r="K72" s="31">
        <v>60.45</v>
      </c>
      <c r="L72" s="31">
        <v>57.2</v>
      </c>
      <c r="M72" s="31">
        <v>210.60444000000001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19.95</v>
      </c>
      <c r="D73" s="40">
        <v>19.45</v>
      </c>
      <c r="E73" s="40">
        <v>18.75</v>
      </c>
      <c r="F73" s="40">
        <v>17.55</v>
      </c>
      <c r="G73" s="40">
        <v>16.850000000000001</v>
      </c>
      <c r="H73" s="40">
        <v>20.65</v>
      </c>
      <c r="I73" s="40">
        <v>21.349999999999994</v>
      </c>
      <c r="J73" s="40">
        <v>22.549999999999997</v>
      </c>
      <c r="K73" s="31">
        <v>20.149999999999999</v>
      </c>
      <c r="L73" s="31">
        <v>18.25</v>
      </c>
      <c r="M73" s="31">
        <v>259.17178000000001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1804.8</v>
      </c>
      <c r="D74" s="40">
        <v>1817.8333333333333</v>
      </c>
      <c r="E74" s="40">
        <v>1786.9666666666665</v>
      </c>
      <c r="F74" s="40">
        <v>1769.1333333333332</v>
      </c>
      <c r="G74" s="40">
        <v>1738.2666666666664</v>
      </c>
      <c r="H74" s="40">
        <v>1835.6666666666665</v>
      </c>
      <c r="I74" s="40">
        <v>1866.5333333333333</v>
      </c>
      <c r="J74" s="40">
        <v>1884.3666666666666</v>
      </c>
      <c r="K74" s="31">
        <v>1848.7</v>
      </c>
      <c r="L74" s="31">
        <v>1800</v>
      </c>
      <c r="M74" s="31">
        <v>2.3313899999999999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5487</v>
      </c>
      <c r="D75" s="40">
        <v>5499.1500000000005</v>
      </c>
      <c r="E75" s="40">
        <v>5405.3000000000011</v>
      </c>
      <c r="F75" s="40">
        <v>5323.6</v>
      </c>
      <c r="G75" s="40">
        <v>5229.7500000000009</v>
      </c>
      <c r="H75" s="40">
        <v>5580.8500000000013</v>
      </c>
      <c r="I75" s="40">
        <v>5674.7000000000016</v>
      </c>
      <c r="J75" s="40">
        <v>5756.4000000000015</v>
      </c>
      <c r="K75" s="31">
        <v>5593</v>
      </c>
      <c r="L75" s="31">
        <v>5417.45</v>
      </c>
      <c r="M75" s="31">
        <v>0.17427000000000001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833.7</v>
      </c>
      <c r="D76" s="40">
        <v>835.53333333333342</v>
      </c>
      <c r="E76" s="40">
        <v>828.96666666666681</v>
      </c>
      <c r="F76" s="40">
        <v>824.23333333333335</v>
      </c>
      <c r="G76" s="40">
        <v>817.66666666666674</v>
      </c>
      <c r="H76" s="40">
        <v>840.26666666666688</v>
      </c>
      <c r="I76" s="40">
        <v>846.83333333333348</v>
      </c>
      <c r="J76" s="40">
        <v>851.56666666666695</v>
      </c>
      <c r="K76" s="31">
        <v>842.1</v>
      </c>
      <c r="L76" s="31">
        <v>830.8</v>
      </c>
      <c r="M76" s="31">
        <v>3.9573100000000001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403.4</v>
      </c>
      <c r="D77" s="40">
        <v>405.41666666666669</v>
      </c>
      <c r="E77" s="40">
        <v>397.93333333333339</v>
      </c>
      <c r="F77" s="40">
        <v>392.4666666666667</v>
      </c>
      <c r="G77" s="40">
        <v>384.98333333333341</v>
      </c>
      <c r="H77" s="40">
        <v>410.88333333333338</v>
      </c>
      <c r="I77" s="40">
        <v>418.36666666666662</v>
      </c>
      <c r="J77" s="40">
        <v>423.83333333333337</v>
      </c>
      <c r="K77" s="31">
        <v>412.9</v>
      </c>
      <c r="L77" s="31">
        <v>399.95</v>
      </c>
      <c r="M77" s="31">
        <v>5.4009999999999998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205.55</v>
      </c>
      <c r="D78" s="40">
        <v>206.43333333333331</v>
      </c>
      <c r="E78" s="40">
        <v>203.86666666666662</v>
      </c>
      <c r="F78" s="40">
        <v>202.18333333333331</v>
      </c>
      <c r="G78" s="40">
        <v>199.61666666666662</v>
      </c>
      <c r="H78" s="40">
        <v>208.11666666666662</v>
      </c>
      <c r="I78" s="40">
        <v>210.68333333333328</v>
      </c>
      <c r="J78" s="40">
        <v>212.36666666666662</v>
      </c>
      <c r="K78" s="31">
        <v>209</v>
      </c>
      <c r="L78" s="31">
        <v>204.75</v>
      </c>
      <c r="M78" s="31">
        <v>41.261670000000002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778.45</v>
      </c>
      <c r="D79" s="40">
        <v>783.48333333333323</v>
      </c>
      <c r="E79" s="40">
        <v>772.01666666666642</v>
      </c>
      <c r="F79" s="40">
        <v>765.58333333333314</v>
      </c>
      <c r="G79" s="40">
        <v>754.11666666666633</v>
      </c>
      <c r="H79" s="40">
        <v>789.91666666666652</v>
      </c>
      <c r="I79" s="40">
        <v>801.38333333333344</v>
      </c>
      <c r="J79" s="40">
        <v>807.81666666666661</v>
      </c>
      <c r="K79" s="31">
        <v>794.95</v>
      </c>
      <c r="L79" s="31">
        <v>777.05</v>
      </c>
      <c r="M79" s="31">
        <v>12.24948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58.2</v>
      </c>
      <c r="D80" s="40">
        <v>58.566666666666663</v>
      </c>
      <c r="E80" s="40">
        <v>57.183333333333323</v>
      </c>
      <c r="F80" s="40">
        <v>56.166666666666657</v>
      </c>
      <c r="G80" s="40">
        <v>54.783333333333317</v>
      </c>
      <c r="H80" s="40">
        <v>59.583333333333329</v>
      </c>
      <c r="I80" s="40">
        <v>60.966666666666669</v>
      </c>
      <c r="J80" s="40">
        <v>61.983333333333334</v>
      </c>
      <c r="K80" s="31">
        <v>59.95</v>
      </c>
      <c r="L80" s="31">
        <v>57.55</v>
      </c>
      <c r="M80" s="31">
        <v>381.78964000000002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439.05</v>
      </c>
      <c r="D81" s="40">
        <v>438.88333333333338</v>
      </c>
      <c r="E81" s="40">
        <v>435.71666666666675</v>
      </c>
      <c r="F81" s="40">
        <v>432.38333333333338</v>
      </c>
      <c r="G81" s="40">
        <v>429.21666666666675</v>
      </c>
      <c r="H81" s="40">
        <v>442.21666666666675</v>
      </c>
      <c r="I81" s="40">
        <v>445.38333333333338</v>
      </c>
      <c r="J81" s="40">
        <v>448.71666666666675</v>
      </c>
      <c r="K81" s="31">
        <v>442.05</v>
      </c>
      <c r="L81" s="31">
        <v>435.55</v>
      </c>
      <c r="M81" s="31">
        <v>173.75477000000001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12578.3</v>
      </c>
      <c r="D82" s="40">
        <v>12629.4</v>
      </c>
      <c r="E82" s="40">
        <v>12468.9</v>
      </c>
      <c r="F82" s="40">
        <v>12359.5</v>
      </c>
      <c r="G82" s="40">
        <v>12199</v>
      </c>
      <c r="H82" s="40">
        <v>12738.8</v>
      </c>
      <c r="I82" s="40">
        <v>12899.3</v>
      </c>
      <c r="J82" s="40">
        <v>13008.699999999999</v>
      </c>
      <c r="K82" s="31">
        <v>12789.9</v>
      </c>
      <c r="L82" s="31">
        <v>12520</v>
      </c>
      <c r="M82" s="31">
        <v>1.8339999999999999E-2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718.6</v>
      </c>
      <c r="D83" s="40">
        <v>723.66666666666663</v>
      </c>
      <c r="E83" s="40">
        <v>710.33333333333326</v>
      </c>
      <c r="F83" s="40">
        <v>702.06666666666661</v>
      </c>
      <c r="G83" s="40">
        <v>688.73333333333323</v>
      </c>
      <c r="H83" s="40">
        <v>731.93333333333328</v>
      </c>
      <c r="I83" s="40">
        <v>745.26666666666654</v>
      </c>
      <c r="J83" s="40">
        <v>753.5333333333333</v>
      </c>
      <c r="K83" s="31">
        <v>737</v>
      </c>
      <c r="L83" s="31">
        <v>715.4</v>
      </c>
      <c r="M83" s="31">
        <v>441.72649999999999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376.75</v>
      </c>
      <c r="D84" s="40">
        <v>370.5333333333333</v>
      </c>
      <c r="E84" s="40">
        <v>362.06666666666661</v>
      </c>
      <c r="F84" s="40">
        <v>347.38333333333333</v>
      </c>
      <c r="G84" s="40">
        <v>338.91666666666663</v>
      </c>
      <c r="H84" s="40">
        <v>385.21666666666658</v>
      </c>
      <c r="I84" s="40">
        <v>393.68333333333328</v>
      </c>
      <c r="J84" s="40">
        <v>408.36666666666656</v>
      </c>
      <c r="K84" s="31">
        <v>379</v>
      </c>
      <c r="L84" s="31">
        <v>355.85</v>
      </c>
      <c r="M84" s="31">
        <v>55.305799999999998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1324.7</v>
      </c>
      <c r="D85" s="40">
        <v>1341.5</v>
      </c>
      <c r="E85" s="40">
        <v>1303.2</v>
      </c>
      <c r="F85" s="40">
        <v>1281.7</v>
      </c>
      <c r="G85" s="40">
        <v>1243.4000000000001</v>
      </c>
      <c r="H85" s="40">
        <v>1363</v>
      </c>
      <c r="I85" s="40">
        <v>1401.3000000000002</v>
      </c>
      <c r="J85" s="40">
        <v>1422.8</v>
      </c>
      <c r="K85" s="31">
        <v>1379.8</v>
      </c>
      <c r="L85" s="31">
        <v>1320</v>
      </c>
      <c r="M85" s="31">
        <v>2.6831999999999998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423.05</v>
      </c>
      <c r="D86" s="40">
        <v>427.51666666666665</v>
      </c>
      <c r="E86" s="40">
        <v>417.0333333333333</v>
      </c>
      <c r="F86" s="40">
        <v>411.01666666666665</v>
      </c>
      <c r="G86" s="40">
        <v>400.5333333333333</v>
      </c>
      <c r="H86" s="40">
        <v>433.5333333333333</v>
      </c>
      <c r="I86" s="40">
        <v>444.01666666666665</v>
      </c>
      <c r="J86" s="40">
        <v>450.0333333333333</v>
      </c>
      <c r="K86" s="31">
        <v>438</v>
      </c>
      <c r="L86" s="31">
        <v>421.5</v>
      </c>
      <c r="M86" s="31">
        <v>25.376560000000001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112.1</v>
      </c>
      <c r="D87" s="40">
        <v>112.71666666666665</v>
      </c>
      <c r="E87" s="40">
        <v>110.68333333333331</v>
      </c>
      <c r="F87" s="40">
        <v>109.26666666666665</v>
      </c>
      <c r="G87" s="40">
        <v>107.23333333333331</v>
      </c>
      <c r="H87" s="40">
        <v>114.13333333333331</v>
      </c>
      <c r="I87" s="40">
        <v>116.16666666666664</v>
      </c>
      <c r="J87" s="40">
        <v>117.58333333333331</v>
      </c>
      <c r="K87" s="31">
        <v>114.75</v>
      </c>
      <c r="L87" s="31">
        <v>111.3</v>
      </c>
      <c r="M87" s="31">
        <v>5.601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6478.75</v>
      </c>
      <c r="D88" s="40">
        <v>6451.9833333333336</v>
      </c>
      <c r="E88" s="40">
        <v>6409.0166666666673</v>
      </c>
      <c r="F88" s="40">
        <v>6339.2833333333338</v>
      </c>
      <c r="G88" s="40">
        <v>6296.3166666666675</v>
      </c>
      <c r="H88" s="40">
        <v>6521.7166666666672</v>
      </c>
      <c r="I88" s="40">
        <v>6564.6833333333343</v>
      </c>
      <c r="J88" s="40">
        <v>6634.416666666667</v>
      </c>
      <c r="K88" s="31">
        <v>6494.95</v>
      </c>
      <c r="L88" s="31">
        <v>6382.25</v>
      </c>
      <c r="M88" s="31">
        <v>0.31581999999999999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859.05</v>
      </c>
      <c r="D89" s="40">
        <v>860.76666666666677</v>
      </c>
      <c r="E89" s="40">
        <v>848.53333333333353</v>
      </c>
      <c r="F89" s="40">
        <v>838.01666666666677</v>
      </c>
      <c r="G89" s="40">
        <v>825.78333333333353</v>
      </c>
      <c r="H89" s="40">
        <v>871.28333333333353</v>
      </c>
      <c r="I89" s="40">
        <v>883.51666666666688</v>
      </c>
      <c r="J89" s="40">
        <v>894.03333333333353</v>
      </c>
      <c r="K89" s="31">
        <v>873</v>
      </c>
      <c r="L89" s="31">
        <v>850.25</v>
      </c>
      <c r="M89" s="31">
        <v>0.68245999999999996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1184.7</v>
      </c>
      <c r="D90" s="40">
        <v>1191.6333333333334</v>
      </c>
      <c r="E90" s="40">
        <v>1172.0666666666668</v>
      </c>
      <c r="F90" s="40">
        <v>1159.4333333333334</v>
      </c>
      <c r="G90" s="40">
        <v>1139.8666666666668</v>
      </c>
      <c r="H90" s="40">
        <v>1204.2666666666669</v>
      </c>
      <c r="I90" s="40">
        <v>1223.8333333333335</v>
      </c>
      <c r="J90" s="40">
        <v>1236.4666666666669</v>
      </c>
      <c r="K90" s="31">
        <v>1211.2</v>
      </c>
      <c r="L90" s="31">
        <v>1179</v>
      </c>
      <c r="M90" s="31">
        <v>0.66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15279.6</v>
      </c>
      <c r="D91" s="40">
        <v>15179.966666666665</v>
      </c>
      <c r="E91" s="40">
        <v>14760.933333333331</v>
      </c>
      <c r="F91" s="40">
        <v>14242.266666666665</v>
      </c>
      <c r="G91" s="40">
        <v>13823.23333333333</v>
      </c>
      <c r="H91" s="40">
        <v>15698.633333333331</v>
      </c>
      <c r="I91" s="40">
        <v>16117.666666666668</v>
      </c>
      <c r="J91" s="40">
        <v>16636.333333333332</v>
      </c>
      <c r="K91" s="31">
        <v>15599</v>
      </c>
      <c r="L91" s="31">
        <v>14661.3</v>
      </c>
      <c r="M91" s="31">
        <v>2.2905700000000002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389.95</v>
      </c>
      <c r="D92" s="40">
        <v>391.65000000000003</v>
      </c>
      <c r="E92" s="40">
        <v>383.30000000000007</v>
      </c>
      <c r="F92" s="40">
        <v>376.65000000000003</v>
      </c>
      <c r="G92" s="40">
        <v>368.30000000000007</v>
      </c>
      <c r="H92" s="40">
        <v>398.30000000000007</v>
      </c>
      <c r="I92" s="40">
        <v>406.65000000000009</v>
      </c>
      <c r="J92" s="40">
        <v>413.30000000000007</v>
      </c>
      <c r="K92" s="31">
        <v>400</v>
      </c>
      <c r="L92" s="31">
        <v>385</v>
      </c>
      <c r="M92" s="31">
        <v>3.6181999999999999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4073.05</v>
      </c>
      <c r="D93" s="40">
        <v>4077.6166666666663</v>
      </c>
      <c r="E93" s="40">
        <v>4035.2333333333327</v>
      </c>
      <c r="F93" s="40">
        <v>3997.4166666666665</v>
      </c>
      <c r="G93" s="40">
        <v>3955.0333333333328</v>
      </c>
      <c r="H93" s="40">
        <v>4115.4333333333325</v>
      </c>
      <c r="I93" s="40">
        <v>4157.8166666666666</v>
      </c>
      <c r="J93" s="40">
        <v>4195.6333333333323</v>
      </c>
      <c r="K93" s="31">
        <v>4120</v>
      </c>
      <c r="L93" s="31">
        <v>4039.8</v>
      </c>
      <c r="M93" s="31">
        <v>2.4363600000000001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160.19999999999999</v>
      </c>
      <c r="D94" s="40">
        <v>160.65</v>
      </c>
      <c r="E94" s="40">
        <v>158.75</v>
      </c>
      <c r="F94" s="40">
        <v>157.29999999999998</v>
      </c>
      <c r="G94" s="40">
        <v>155.39999999999998</v>
      </c>
      <c r="H94" s="40">
        <v>162.10000000000002</v>
      </c>
      <c r="I94" s="40">
        <v>164.00000000000006</v>
      </c>
      <c r="J94" s="40">
        <v>165.45000000000005</v>
      </c>
      <c r="K94" s="31">
        <v>162.55000000000001</v>
      </c>
      <c r="L94" s="31">
        <v>159.19999999999999</v>
      </c>
      <c r="M94" s="31">
        <v>13.944710000000001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402.05</v>
      </c>
      <c r="D95" s="40">
        <v>403.34999999999997</v>
      </c>
      <c r="E95" s="40">
        <v>398.69999999999993</v>
      </c>
      <c r="F95" s="40">
        <v>395.34999999999997</v>
      </c>
      <c r="G95" s="40">
        <v>390.69999999999993</v>
      </c>
      <c r="H95" s="40">
        <v>406.69999999999993</v>
      </c>
      <c r="I95" s="40">
        <v>411.34999999999991</v>
      </c>
      <c r="J95" s="40">
        <v>414.69999999999993</v>
      </c>
      <c r="K95" s="31">
        <v>408</v>
      </c>
      <c r="L95" s="31">
        <v>400</v>
      </c>
      <c r="M95" s="31">
        <v>3.0345499999999999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882.05</v>
      </c>
      <c r="D96" s="40">
        <v>881.81666666666661</v>
      </c>
      <c r="E96" s="40">
        <v>872.88333333333321</v>
      </c>
      <c r="F96" s="40">
        <v>863.71666666666658</v>
      </c>
      <c r="G96" s="40">
        <v>854.78333333333319</v>
      </c>
      <c r="H96" s="40">
        <v>890.98333333333323</v>
      </c>
      <c r="I96" s="40">
        <v>899.91666666666663</v>
      </c>
      <c r="J96" s="40">
        <v>909.08333333333326</v>
      </c>
      <c r="K96" s="31">
        <v>890.75</v>
      </c>
      <c r="L96" s="31">
        <v>872.65</v>
      </c>
      <c r="M96" s="31">
        <v>9.1192299999999999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2819.2</v>
      </c>
      <c r="D97" s="40">
        <v>2819.4</v>
      </c>
      <c r="E97" s="40">
        <v>2769.8</v>
      </c>
      <c r="F97" s="40">
        <v>2720.4</v>
      </c>
      <c r="G97" s="40">
        <v>2670.8</v>
      </c>
      <c r="H97" s="40">
        <v>2868.8</v>
      </c>
      <c r="I97" s="40">
        <v>2918.3999999999996</v>
      </c>
      <c r="J97" s="40">
        <v>2967.8</v>
      </c>
      <c r="K97" s="31">
        <v>2869</v>
      </c>
      <c r="L97" s="31">
        <v>2770</v>
      </c>
      <c r="M97" s="31">
        <v>0.41555999999999998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316.85000000000002</v>
      </c>
      <c r="D98" s="40">
        <v>316.36666666666667</v>
      </c>
      <c r="E98" s="40">
        <v>302.88333333333333</v>
      </c>
      <c r="F98" s="40">
        <v>288.91666666666663</v>
      </c>
      <c r="G98" s="40">
        <v>275.43333333333328</v>
      </c>
      <c r="H98" s="40">
        <v>330.33333333333337</v>
      </c>
      <c r="I98" s="40">
        <v>343.81666666666672</v>
      </c>
      <c r="J98" s="40">
        <v>357.78333333333342</v>
      </c>
      <c r="K98" s="31">
        <v>329.85</v>
      </c>
      <c r="L98" s="31">
        <v>302.39999999999998</v>
      </c>
      <c r="M98" s="31">
        <v>20.481369999999998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564.5</v>
      </c>
      <c r="D99" s="40">
        <v>564.73333333333323</v>
      </c>
      <c r="E99" s="40">
        <v>560.86666666666645</v>
      </c>
      <c r="F99" s="40">
        <v>557.23333333333323</v>
      </c>
      <c r="G99" s="40">
        <v>553.36666666666645</v>
      </c>
      <c r="H99" s="40">
        <v>568.36666666666645</v>
      </c>
      <c r="I99" s="40">
        <v>572.23333333333323</v>
      </c>
      <c r="J99" s="40">
        <v>575.86666666666645</v>
      </c>
      <c r="K99" s="31">
        <v>568.6</v>
      </c>
      <c r="L99" s="31">
        <v>561.1</v>
      </c>
      <c r="M99" s="31">
        <v>12.531169999999999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623.75</v>
      </c>
      <c r="D100" s="40">
        <v>625.85</v>
      </c>
      <c r="E100" s="40">
        <v>618.5</v>
      </c>
      <c r="F100" s="40">
        <v>613.25</v>
      </c>
      <c r="G100" s="40">
        <v>605.9</v>
      </c>
      <c r="H100" s="40">
        <v>631.1</v>
      </c>
      <c r="I100" s="40">
        <v>638.45000000000016</v>
      </c>
      <c r="J100" s="40">
        <v>643.70000000000005</v>
      </c>
      <c r="K100" s="31">
        <v>633.20000000000005</v>
      </c>
      <c r="L100" s="31">
        <v>620.6</v>
      </c>
      <c r="M100" s="31">
        <v>8.9316700000000004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166.75</v>
      </c>
      <c r="D101" s="40">
        <v>165</v>
      </c>
      <c r="E101" s="40">
        <v>162.19999999999999</v>
      </c>
      <c r="F101" s="40">
        <v>157.64999999999998</v>
      </c>
      <c r="G101" s="40">
        <v>154.84999999999997</v>
      </c>
      <c r="H101" s="40">
        <v>169.55</v>
      </c>
      <c r="I101" s="40">
        <v>172.35000000000002</v>
      </c>
      <c r="J101" s="40">
        <v>176.90000000000003</v>
      </c>
      <c r="K101" s="31">
        <v>167.8</v>
      </c>
      <c r="L101" s="31">
        <v>160.44999999999999</v>
      </c>
      <c r="M101" s="31">
        <v>379.65546000000001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892.25</v>
      </c>
      <c r="D102" s="40">
        <v>898.55000000000007</v>
      </c>
      <c r="E102" s="40">
        <v>876.15000000000009</v>
      </c>
      <c r="F102" s="40">
        <v>860.05000000000007</v>
      </c>
      <c r="G102" s="40">
        <v>837.65000000000009</v>
      </c>
      <c r="H102" s="40">
        <v>914.65000000000009</v>
      </c>
      <c r="I102" s="40">
        <v>937.05</v>
      </c>
      <c r="J102" s="40">
        <v>953.15000000000009</v>
      </c>
      <c r="K102" s="31">
        <v>920.95</v>
      </c>
      <c r="L102" s="31">
        <v>882.45</v>
      </c>
      <c r="M102" s="31">
        <v>1.70767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501.7</v>
      </c>
      <c r="D103" s="40">
        <v>501.43333333333334</v>
      </c>
      <c r="E103" s="40">
        <v>498.16666666666669</v>
      </c>
      <c r="F103" s="40">
        <v>494.63333333333333</v>
      </c>
      <c r="G103" s="40">
        <v>491.36666666666667</v>
      </c>
      <c r="H103" s="40">
        <v>504.9666666666667</v>
      </c>
      <c r="I103" s="40">
        <v>508.23333333333335</v>
      </c>
      <c r="J103" s="40">
        <v>511.76666666666671</v>
      </c>
      <c r="K103" s="31">
        <v>504.7</v>
      </c>
      <c r="L103" s="31">
        <v>497.9</v>
      </c>
      <c r="M103" s="31">
        <v>0.14967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883.45</v>
      </c>
      <c r="D104" s="40">
        <v>894.21666666666658</v>
      </c>
      <c r="E104" s="40">
        <v>864.03333333333319</v>
      </c>
      <c r="F104" s="40">
        <v>844.61666666666656</v>
      </c>
      <c r="G104" s="40">
        <v>814.43333333333317</v>
      </c>
      <c r="H104" s="40">
        <v>913.63333333333321</v>
      </c>
      <c r="I104" s="40">
        <v>943.81666666666661</v>
      </c>
      <c r="J104" s="40">
        <v>963.23333333333323</v>
      </c>
      <c r="K104" s="31">
        <v>924.4</v>
      </c>
      <c r="L104" s="31">
        <v>874.8</v>
      </c>
      <c r="M104" s="31">
        <v>3.0994000000000002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141.65</v>
      </c>
      <c r="D105" s="40">
        <v>141.25</v>
      </c>
      <c r="E105" s="40">
        <v>138.6</v>
      </c>
      <c r="F105" s="40">
        <v>135.54999999999998</v>
      </c>
      <c r="G105" s="40">
        <v>132.89999999999998</v>
      </c>
      <c r="H105" s="40">
        <v>144.30000000000001</v>
      </c>
      <c r="I105" s="40">
        <v>146.94999999999999</v>
      </c>
      <c r="J105" s="40">
        <v>150.00000000000003</v>
      </c>
      <c r="K105" s="31">
        <v>143.9</v>
      </c>
      <c r="L105" s="31">
        <v>138.19999999999999</v>
      </c>
      <c r="M105" s="31">
        <v>23.25497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1340.4</v>
      </c>
      <c r="D106" s="40">
        <v>1346.0166666666667</v>
      </c>
      <c r="E106" s="40">
        <v>1325.3833333333332</v>
      </c>
      <c r="F106" s="40">
        <v>1310.3666666666666</v>
      </c>
      <c r="G106" s="40">
        <v>1289.7333333333331</v>
      </c>
      <c r="H106" s="40">
        <v>1361.0333333333333</v>
      </c>
      <c r="I106" s="40">
        <v>1381.666666666667</v>
      </c>
      <c r="J106" s="40">
        <v>1396.6833333333334</v>
      </c>
      <c r="K106" s="31">
        <v>1366.65</v>
      </c>
      <c r="L106" s="31">
        <v>1331</v>
      </c>
      <c r="M106" s="31">
        <v>1.7560100000000001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23.2</v>
      </c>
      <c r="D107" s="40">
        <v>22.649999999999995</v>
      </c>
      <c r="E107" s="40">
        <v>21.699999999999989</v>
      </c>
      <c r="F107" s="40">
        <v>20.199999999999992</v>
      </c>
      <c r="G107" s="40">
        <v>19.249999999999986</v>
      </c>
      <c r="H107" s="40">
        <v>24.149999999999991</v>
      </c>
      <c r="I107" s="40">
        <v>25.1</v>
      </c>
      <c r="J107" s="40">
        <v>26.599999999999994</v>
      </c>
      <c r="K107" s="31">
        <v>23.6</v>
      </c>
      <c r="L107" s="31">
        <v>21.15</v>
      </c>
      <c r="M107" s="31">
        <v>300.40352000000001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1383.1</v>
      </c>
      <c r="D108" s="40">
        <v>1376.8666666666668</v>
      </c>
      <c r="E108" s="40">
        <v>1356.7333333333336</v>
      </c>
      <c r="F108" s="40">
        <v>1330.3666666666668</v>
      </c>
      <c r="G108" s="40">
        <v>1310.2333333333336</v>
      </c>
      <c r="H108" s="40">
        <v>1403.2333333333336</v>
      </c>
      <c r="I108" s="40">
        <v>1423.3666666666668</v>
      </c>
      <c r="J108" s="40">
        <v>1449.7333333333336</v>
      </c>
      <c r="K108" s="31">
        <v>1397</v>
      </c>
      <c r="L108" s="31">
        <v>1350.5</v>
      </c>
      <c r="M108" s="31">
        <v>2.7164299999999999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418.35</v>
      </c>
      <c r="D109" s="40">
        <v>419.43333333333334</v>
      </c>
      <c r="E109" s="40">
        <v>415.91666666666669</v>
      </c>
      <c r="F109" s="40">
        <v>413.48333333333335</v>
      </c>
      <c r="G109" s="40">
        <v>409.9666666666667</v>
      </c>
      <c r="H109" s="40">
        <v>421.86666666666667</v>
      </c>
      <c r="I109" s="40">
        <v>425.38333333333333</v>
      </c>
      <c r="J109" s="40">
        <v>427.81666666666666</v>
      </c>
      <c r="K109" s="31">
        <v>422.95</v>
      </c>
      <c r="L109" s="31">
        <v>417</v>
      </c>
      <c r="M109" s="31">
        <v>1.4003699999999999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835.25</v>
      </c>
      <c r="D110" s="40">
        <v>838.68333333333339</v>
      </c>
      <c r="E110" s="40">
        <v>827.66666666666674</v>
      </c>
      <c r="F110" s="40">
        <v>820.08333333333337</v>
      </c>
      <c r="G110" s="40">
        <v>809.06666666666672</v>
      </c>
      <c r="H110" s="40">
        <v>846.26666666666677</v>
      </c>
      <c r="I110" s="40">
        <v>857.28333333333342</v>
      </c>
      <c r="J110" s="40">
        <v>864.86666666666679</v>
      </c>
      <c r="K110" s="31">
        <v>849.7</v>
      </c>
      <c r="L110" s="31">
        <v>831.1</v>
      </c>
      <c r="M110" s="31">
        <v>2.26396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4399.45</v>
      </c>
      <c r="D111" s="40">
        <v>4403.666666666667</v>
      </c>
      <c r="E111" s="40">
        <v>4373.7833333333338</v>
      </c>
      <c r="F111" s="40">
        <v>4348.1166666666668</v>
      </c>
      <c r="G111" s="40">
        <v>4318.2333333333336</v>
      </c>
      <c r="H111" s="40">
        <v>4429.3333333333339</v>
      </c>
      <c r="I111" s="40">
        <v>4459.2166666666672</v>
      </c>
      <c r="J111" s="40">
        <v>4484.8833333333341</v>
      </c>
      <c r="K111" s="31">
        <v>4433.55</v>
      </c>
      <c r="L111" s="31">
        <v>4378</v>
      </c>
      <c r="M111" s="31">
        <v>4.2340000000000003E-2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184.9</v>
      </c>
      <c r="D112" s="40">
        <v>184.23333333333335</v>
      </c>
      <c r="E112" s="40">
        <v>182.66666666666669</v>
      </c>
      <c r="F112" s="40">
        <v>180.43333333333334</v>
      </c>
      <c r="G112" s="40">
        <v>178.86666666666667</v>
      </c>
      <c r="H112" s="40">
        <v>186.4666666666667</v>
      </c>
      <c r="I112" s="40">
        <v>188.03333333333336</v>
      </c>
      <c r="J112" s="40">
        <v>190.26666666666671</v>
      </c>
      <c r="K112" s="31">
        <v>185.8</v>
      </c>
      <c r="L112" s="31">
        <v>182</v>
      </c>
      <c r="M112" s="31">
        <v>2.13571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320</v>
      </c>
      <c r="D113" s="40">
        <v>322.05</v>
      </c>
      <c r="E113" s="40">
        <v>316.65000000000003</v>
      </c>
      <c r="F113" s="40">
        <v>313.3</v>
      </c>
      <c r="G113" s="40">
        <v>307.90000000000003</v>
      </c>
      <c r="H113" s="40">
        <v>325.40000000000003</v>
      </c>
      <c r="I113" s="40">
        <v>330.8</v>
      </c>
      <c r="J113" s="40">
        <v>334.15000000000003</v>
      </c>
      <c r="K113" s="31">
        <v>327.45</v>
      </c>
      <c r="L113" s="31">
        <v>318.7</v>
      </c>
      <c r="M113" s="31">
        <v>10.73823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708.75</v>
      </c>
      <c r="D114" s="40">
        <v>712.88333333333333</v>
      </c>
      <c r="E114" s="40">
        <v>665.76666666666665</v>
      </c>
      <c r="F114" s="40">
        <v>622.7833333333333</v>
      </c>
      <c r="G114" s="40">
        <v>575.66666666666663</v>
      </c>
      <c r="H114" s="40">
        <v>755.86666666666667</v>
      </c>
      <c r="I114" s="40">
        <v>802.98333333333323</v>
      </c>
      <c r="J114" s="40">
        <v>845.9666666666667</v>
      </c>
      <c r="K114" s="31">
        <v>760</v>
      </c>
      <c r="L114" s="31">
        <v>669.9</v>
      </c>
      <c r="M114" s="31">
        <v>7.84328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609.4</v>
      </c>
      <c r="D115" s="40">
        <v>601.9</v>
      </c>
      <c r="E115" s="40">
        <v>586</v>
      </c>
      <c r="F115" s="40">
        <v>562.6</v>
      </c>
      <c r="G115" s="40">
        <v>546.70000000000005</v>
      </c>
      <c r="H115" s="40">
        <v>625.29999999999995</v>
      </c>
      <c r="I115" s="40">
        <v>641.19999999999982</v>
      </c>
      <c r="J115" s="40">
        <v>664.59999999999991</v>
      </c>
      <c r="K115" s="31">
        <v>617.79999999999995</v>
      </c>
      <c r="L115" s="31">
        <v>578.5</v>
      </c>
      <c r="M115" s="31">
        <v>54.008920000000003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954</v>
      </c>
      <c r="D116" s="40">
        <v>956.33333333333337</v>
      </c>
      <c r="E116" s="40">
        <v>947.86666666666679</v>
      </c>
      <c r="F116" s="40">
        <v>941.73333333333346</v>
      </c>
      <c r="G116" s="40">
        <v>933.26666666666688</v>
      </c>
      <c r="H116" s="40">
        <v>962.4666666666667</v>
      </c>
      <c r="I116" s="40">
        <v>970.93333333333317</v>
      </c>
      <c r="J116" s="40">
        <v>977.06666666666661</v>
      </c>
      <c r="K116" s="31">
        <v>964.8</v>
      </c>
      <c r="L116" s="31">
        <v>950.2</v>
      </c>
      <c r="M116" s="31">
        <v>35.749079999999999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157.69999999999999</v>
      </c>
      <c r="D117" s="40">
        <v>158.13333333333335</v>
      </c>
      <c r="E117" s="40">
        <v>155.1166666666667</v>
      </c>
      <c r="F117" s="40">
        <v>152.53333333333336</v>
      </c>
      <c r="G117" s="40">
        <v>149.51666666666671</v>
      </c>
      <c r="H117" s="40">
        <v>160.7166666666667</v>
      </c>
      <c r="I117" s="40">
        <v>163.73333333333335</v>
      </c>
      <c r="J117" s="40">
        <v>166.31666666666669</v>
      </c>
      <c r="K117" s="31">
        <v>161.15</v>
      </c>
      <c r="L117" s="31">
        <v>155.55000000000001</v>
      </c>
      <c r="M117" s="31">
        <v>43.564309999999999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162.30000000000001</v>
      </c>
      <c r="D118" s="40">
        <v>160.95000000000002</v>
      </c>
      <c r="E118" s="40">
        <v>158.90000000000003</v>
      </c>
      <c r="F118" s="40">
        <v>155.50000000000003</v>
      </c>
      <c r="G118" s="40">
        <v>153.45000000000005</v>
      </c>
      <c r="H118" s="40">
        <v>164.35000000000002</v>
      </c>
      <c r="I118" s="40">
        <v>166.40000000000003</v>
      </c>
      <c r="J118" s="40">
        <v>169.8</v>
      </c>
      <c r="K118" s="31">
        <v>163</v>
      </c>
      <c r="L118" s="31">
        <v>157.55000000000001</v>
      </c>
      <c r="M118" s="31">
        <v>184.40504000000001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372.05</v>
      </c>
      <c r="D119" s="40">
        <v>373.59999999999997</v>
      </c>
      <c r="E119" s="40">
        <v>367.44999999999993</v>
      </c>
      <c r="F119" s="40">
        <v>362.84999999999997</v>
      </c>
      <c r="G119" s="40">
        <v>356.69999999999993</v>
      </c>
      <c r="H119" s="40">
        <v>378.19999999999993</v>
      </c>
      <c r="I119" s="40">
        <v>384.34999999999991</v>
      </c>
      <c r="J119" s="40">
        <v>388.94999999999993</v>
      </c>
      <c r="K119" s="31">
        <v>379.75</v>
      </c>
      <c r="L119" s="31">
        <v>369</v>
      </c>
      <c r="M119" s="31">
        <v>4.7490800000000002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5465.45</v>
      </c>
      <c r="D120" s="40">
        <v>5454.8166666666666</v>
      </c>
      <c r="E120" s="40">
        <v>5390.7333333333336</v>
      </c>
      <c r="F120" s="40">
        <v>5316.0166666666673</v>
      </c>
      <c r="G120" s="40">
        <v>5251.9333333333343</v>
      </c>
      <c r="H120" s="40">
        <v>5529.5333333333328</v>
      </c>
      <c r="I120" s="40">
        <v>5593.6166666666668</v>
      </c>
      <c r="J120" s="40">
        <v>5668.3333333333321</v>
      </c>
      <c r="K120" s="31">
        <v>5518.9</v>
      </c>
      <c r="L120" s="31">
        <v>5380.1</v>
      </c>
      <c r="M120" s="31">
        <v>6.5816699999999999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1716.5</v>
      </c>
      <c r="D121" s="40">
        <v>1726.5</v>
      </c>
      <c r="E121" s="40">
        <v>1705</v>
      </c>
      <c r="F121" s="40">
        <v>1693.5</v>
      </c>
      <c r="G121" s="40">
        <v>1672</v>
      </c>
      <c r="H121" s="40">
        <v>1738</v>
      </c>
      <c r="I121" s="40">
        <v>1759.5</v>
      </c>
      <c r="J121" s="40">
        <v>1771</v>
      </c>
      <c r="K121" s="31">
        <v>1748</v>
      </c>
      <c r="L121" s="31">
        <v>1715</v>
      </c>
      <c r="M121" s="31">
        <v>6.2310800000000004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3611.5</v>
      </c>
      <c r="D122" s="40">
        <v>3613.7666666666664</v>
      </c>
      <c r="E122" s="40">
        <v>3598.6333333333328</v>
      </c>
      <c r="F122" s="40">
        <v>3585.7666666666664</v>
      </c>
      <c r="G122" s="40">
        <v>3570.6333333333328</v>
      </c>
      <c r="H122" s="40">
        <v>3626.6333333333328</v>
      </c>
      <c r="I122" s="40">
        <v>3641.766666666666</v>
      </c>
      <c r="J122" s="40">
        <v>3654.6333333333328</v>
      </c>
      <c r="K122" s="31">
        <v>3628.9</v>
      </c>
      <c r="L122" s="31">
        <v>3600.9</v>
      </c>
      <c r="M122" s="31">
        <v>1.3519399999999999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733.05</v>
      </c>
      <c r="D123" s="40">
        <v>732.01666666666677</v>
      </c>
      <c r="E123" s="40">
        <v>720.03333333333353</v>
      </c>
      <c r="F123" s="40">
        <v>707.01666666666677</v>
      </c>
      <c r="G123" s="40">
        <v>695.03333333333353</v>
      </c>
      <c r="H123" s="40">
        <v>745.03333333333353</v>
      </c>
      <c r="I123" s="40">
        <v>757.01666666666688</v>
      </c>
      <c r="J123" s="40">
        <v>770.03333333333353</v>
      </c>
      <c r="K123" s="31">
        <v>744</v>
      </c>
      <c r="L123" s="31">
        <v>719</v>
      </c>
      <c r="M123" s="31">
        <v>27.740559999999999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833.5</v>
      </c>
      <c r="D124" s="40">
        <v>836.5333333333333</v>
      </c>
      <c r="E124" s="40">
        <v>827.71666666666658</v>
      </c>
      <c r="F124" s="40">
        <v>821.93333333333328</v>
      </c>
      <c r="G124" s="40">
        <v>813.11666666666656</v>
      </c>
      <c r="H124" s="40">
        <v>842.31666666666661</v>
      </c>
      <c r="I124" s="40">
        <v>851.13333333333321</v>
      </c>
      <c r="J124" s="40">
        <v>856.91666666666663</v>
      </c>
      <c r="K124" s="31">
        <v>845.35</v>
      </c>
      <c r="L124" s="31">
        <v>830.75</v>
      </c>
      <c r="M124" s="31">
        <v>8.1310300000000009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656.8</v>
      </c>
      <c r="D125" s="40">
        <v>661.83333333333337</v>
      </c>
      <c r="E125" s="40">
        <v>649.4666666666667</v>
      </c>
      <c r="F125" s="40">
        <v>642.13333333333333</v>
      </c>
      <c r="G125" s="40">
        <v>629.76666666666665</v>
      </c>
      <c r="H125" s="40">
        <v>669.16666666666674</v>
      </c>
      <c r="I125" s="40">
        <v>681.5333333333333</v>
      </c>
      <c r="J125" s="40">
        <v>688.86666666666679</v>
      </c>
      <c r="K125" s="31">
        <v>674.2</v>
      </c>
      <c r="L125" s="31">
        <v>654.5</v>
      </c>
      <c r="M125" s="31">
        <v>1.28247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490.35</v>
      </c>
      <c r="D126" s="40">
        <v>496.40000000000003</v>
      </c>
      <c r="E126" s="40">
        <v>480.00000000000011</v>
      </c>
      <c r="F126" s="40">
        <v>469.65000000000009</v>
      </c>
      <c r="G126" s="40">
        <v>453.25000000000017</v>
      </c>
      <c r="H126" s="40">
        <v>506.75000000000006</v>
      </c>
      <c r="I126" s="40">
        <v>523.15000000000009</v>
      </c>
      <c r="J126" s="40">
        <v>533.5</v>
      </c>
      <c r="K126" s="31">
        <v>512.79999999999995</v>
      </c>
      <c r="L126" s="31">
        <v>486.05</v>
      </c>
      <c r="M126" s="31">
        <v>21.563510000000001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1032.05</v>
      </c>
      <c r="D127" s="40">
        <v>1035.3500000000001</v>
      </c>
      <c r="E127" s="40">
        <v>1021.7500000000002</v>
      </c>
      <c r="F127" s="40">
        <v>1011.45</v>
      </c>
      <c r="G127" s="40">
        <v>997.85000000000014</v>
      </c>
      <c r="H127" s="40">
        <v>1045.6500000000003</v>
      </c>
      <c r="I127" s="40">
        <v>1059.2500000000002</v>
      </c>
      <c r="J127" s="40">
        <v>1069.5500000000004</v>
      </c>
      <c r="K127" s="31">
        <v>1048.95</v>
      </c>
      <c r="L127" s="31">
        <v>1025.05</v>
      </c>
      <c r="M127" s="31">
        <v>4.5566000000000004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1099.4000000000001</v>
      </c>
      <c r="D128" s="40">
        <v>1102.9833333333333</v>
      </c>
      <c r="E128" s="40">
        <v>1078.5166666666667</v>
      </c>
      <c r="F128" s="40">
        <v>1057.6333333333332</v>
      </c>
      <c r="G128" s="40">
        <v>1033.1666666666665</v>
      </c>
      <c r="H128" s="40">
        <v>1123.8666666666668</v>
      </c>
      <c r="I128" s="40">
        <v>1148.3333333333335</v>
      </c>
      <c r="J128" s="40">
        <v>1169.2166666666669</v>
      </c>
      <c r="K128" s="31">
        <v>1127.45</v>
      </c>
      <c r="L128" s="31">
        <v>1082.0999999999999</v>
      </c>
      <c r="M128" s="31">
        <v>4.5228099999999998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93.9</v>
      </c>
      <c r="D129" s="40">
        <v>94.3</v>
      </c>
      <c r="E129" s="40">
        <v>93.199999999999989</v>
      </c>
      <c r="F129" s="40">
        <v>92.499999999999986</v>
      </c>
      <c r="G129" s="40">
        <v>91.399999999999977</v>
      </c>
      <c r="H129" s="40">
        <v>95</v>
      </c>
      <c r="I129" s="40">
        <v>96.1</v>
      </c>
      <c r="J129" s="40">
        <v>96.800000000000011</v>
      </c>
      <c r="K129" s="31">
        <v>95.4</v>
      </c>
      <c r="L129" s="31">
        <v>93.6</v>
      </c>
      <c r="M129" s="31">
        <v>24.21602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978.1</v>
      </c>
      <c r="D130" s="40">
        <v>981.2166666666667</v>
      </c>
      <c r="E130" s="40">
        <v>969.53333333333342</v>
      </c>
      <c r="F130" s="40">
        <v>960.9666666666667</v>
      </c>
      <c r="G130" s="40">
        <v>949.28333333333342</v>
      </c>
      <c r="H130" s="40">
        <v>989.78333333333342</v>
      </c>
      <c r="I130" s="40">
        <v>1001.4666666666668</v>
      </c>
      <c r="J130" s="40">
        <v>1010.0333333333334</v>
      </c>
      <c r="K130" s="31">
        <v>992.9</v>
      </c>
      <c r="L130" s="31">
        <v>972.65</v>
      </c>
      <c r="M130" s="31">
        <v>0.65932000000000002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342.4</v>
      </c>
      <c r="D131" s="40">
        <v>342.2</v>
      </c>
      <c r="E131" s="40">
        <v>339.79999999999995</v>
      </c>
      <c r="F131" s="40">
        <v>337.2</v>
      </c>
      <c r="G131" s="40">
        <v>334.79999999999995</v>
      </c>
      <c r="H131" s="40">
        <v>344.79999999999995</v>
      </c>
      <c r="I131" s="40">
        <v>347.19999999999993</v>
      </c>
      <c r="J131" s="40">
        <v>349.79999999999995</v>
      </c>
      <c r="K131" s="31">
        <v>344.6</v>
      </c>
      <c r="L131" s="31">
        <v>339.6</v>
      </c>
      <c r="M131" s="31">
        <v>32.3643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640.4</v>
      </c>
      <c r="D132" s="40">
        <v>641.36666666666667</v>
      </c>
      <c r="E132" s="40">
        <v>637.08333333333337</v>
      </c>
      <c r="F132" s="40">
        <v>633.76666666666665</v>
      </c>
      <c r="G132" s="40">
        <v>629.48333333333335</v>
      </c>
      <c r="H132" s="40">
        <v>644.68333333333339</v>
      </c>
      <c r="I132" s="40">
        <v>648.9666666666667</v>
      </c>
      <c r="J132" s="40">
        <v>652.28333333333342</v>
      </c>
      <c r="K132" s="31">
        <v>645.65</v>
      </c>
      <c r="L132" s="31">
        <v>638.04999999999995</v>
      </c>
      <c r="M132" s="31">
        <v>11.1569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2388.6999999999998</v>
      </c>
      <c r="D133" s="40">
        <v>2410.8666666666668</v>
      </c>
      <c r="E133" s="40">
        <v>2340.8333333333335</v>
      </c>
      <c r="F133" s="40">
        <v>2292.9666666666667</v>
      </c>
      <c r="G133" s="40">
        <v>2222.9333333333334</v>
      </c>
      <c r="H133" s="40">
        <v>2458.7333333333336</v>
      </c>
      <c r="I133" s="40">
        <v>2528.7666666666664</v>
      </c>
      <c r="J133" s="40">
        <v>2576.6333333333337</v>
      </c>
      <c r="K133" s="31">
        <v>2480.9</v>
      </c>
      <c r="L133" s="31">
        <v>2363</v>
      </c>
      <c r="M133" s="31">
        <v>3.4402599999999999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2448.6</v>
      </c>
      <c r="D134" s="40">
        <v>2447.7333333333331</v>
      </c>
      <c r="E134" s="40">
        <v>2424.8666666666663</v>
      </c>
      <c r="F134" s="40">
        <v>2401.1333333333332</v>
      </c>
      <c r="G134" s="40">
        <v>2378.2666666666664</v>
      </c>
      <c r="H134" s="40">
        <v>2471.4666666666662</v>
      </c>
      <c r="I134" s="40">
        <v>2494.333333333333</v>
      </c>
      <c r="J134" s="40">
        <v>2518.0666666666662</v>
      </c>
      <c r="K134" s="31">
        <v>2470.6</v>
      </c>
      <c r="L134" s="31">
        <v>2424</v>
      </c>
      <c r="M134" s="31">
        <v>4.1613800000000003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237.65</v>
      </c>
      <c r="D135" s="40">
        <v>240.63333333333333</v>
      </c>
      <c r="E135" s="40">
        <v>233.26666666666665</v>
      </c>
      <c r="F135" s="40">
        <v>228.88333333333333</v>
      </c>
      <c r="G135" s="40">
        <v>221.51666666666665</v>
      </c>
      <c r="H135" s="40">
        <v>245.01666666666665</v>
      </c>
      <c r="I135" s="40">
        <v>252.38333333333333</v>
      </c>
      <c r="J135" s="40">
        <v>256.76666666666665</v>
      </c>
      <c r="K135" s="31">
        <v>248</v>
      </c>
      <c r="L135" s="31">
        <v>236.25</v>
      </c>
      <c r="M135" s="31">
        <v>71.500559999999993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196.35</v>
      </c>
      <c r="D136" s="40">
        <v>196.58333333333334</v>
      </c>
      <c r="E136" s="40">
        <v>194.16666666666669</v>
      </c>
      <c r="F136" s="40">
        <v>191.98333333333335</v>
      </c>
      <c r="G136" s="40">
        <v>189.56666666666669</v>
      </c>
      <c r="H136" s="40">
        <v>198.76666666666668</v>
      </c>
      <c r="I136" s="40">
        <v>201.18333333333337</v>
      </c>
      <c r="J136" s="40">
        <v>203.36666666666667</v>
      </c>
      <c r="K136" s="31">
        <v>199</v>
      </c>
      <c r="L136" s="31">
        <v>194.4</v>
      </c>
      <c r="M136" s="31">
        <v>9.1721900000000005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850.5</v>
      </c>
      <c r="D137" s="40">
        <v>847.65</v>
      </c>
      <c r="E137" s="40">
        <v>835.84999999999991</v>
      </c>
      <c r="F137" s="40">
        <v>821.19999999999993</v>
      </c>
      <c r="G137" s="40">
        <v>809.39999999999986</v>
      </c>
      <c r="H137" s="40">
        <v>862.3</v>
      </c>
      <c r="I137" s="40">
        <v>874.09999999999991</v>
      </c>
      <c r="J137" s="40">
        <v>888.75</v>
      </c>
      <c r="K137" s="31">
        <v>859.45</v>
      </c>
      <c r="L137" s="31">
        <v>833</v>
      </c>
      <c r="M137" s="31">
        <v>2.2004999999999999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527.95000000000005</v>
      </c>
      <c r="D138" s="40">
        <v>534.06666666666661</v>
      </c>
      <c r="E138" s="40">
        <v>518.23333333333323</v>
      </c>
      <c r="F138" s="40">
        <v>508.51666666666665</v>
      </c>
      <c r="G138" s="40">
        <v>492.68333333333328</v>
      </c>
      <c r="H138" s="40">
        <v>543.78333333333319</v>
      </c>
      <c r="I138" s="40">
        <v>559.61666666666667</v>
      </c>
      <c r="J138" s="40">
        <v>569.33333333333314</v>
      </c>
      <c r="K138" s="31">
        <v>549.9</v>
      </c>
      <c r="L138" s="31">
        <v>524.35</v>
      </c>
      <c r="M138" s="31">
        <v>5.5127600000000001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19.850000000000001</v>
      </c>
      <c r="D139" s="40">
        <v>19.900000000000002</v>
      </c>
      <c r="E139" s="40">
        <v>18.650000000000006</v>
      </c>
      <c r="F139" s="40">
        <v>17.450000000000003</v>
      </c>
      <c r="G139" s="40">
        <v>16.200000000000006</v>
      </c>
      <c r="H139" s="40">
        <v>21.100000000000005</v>
      </c>
      <c r="I139" s="40">
        <v>22.349999999999998</v>
      </c>
      <c r="J139" s="40">
        <v>23.550000000000004</v>
      </c>
      <c r="K139" s="31">
        <v>21.15</v>
      </c>
      <c r="L139" s="31">
        <v>18.7</v>
      </c>
      <c r="M139" s="31">
        <v>268.24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217.55</v>
      </c>
      <c r="D140" s="40">
        <v>215.26666666666665</v>
      </c>
      <c r="E140" s="40">
        <v>208.5333333333333</v>
      </c>
      <c r="F140" s="40">
        <v>199.51666666666665</v>
      </c>
      <c r="G140" s="40">
        <v>192.7833333333333</v>
      </c>
      <c r="H140" s="40">
        <v>224.2833333333333</v>
      </c>
      <c r="I140" s="40">
        <v>231.01666666666665</v>
      </c>
      <c r="J140" s="40">
        <v>240.0333333333333</v>
      </c>
      <c r="K140" s="31">
        <v>222</v>
      </c>
      <c r="L140" s="31">
        <v>206.25</v>
      </c>
      <c r="M140" s="31">
        <v>32.081609999999998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5166.8999999999996</v>
      </c>
      <c r="D141" s="40">
        <v>5155.3500000000004</v>
      </c>
      <c r="E141" s="40">
        <v>5136.6500000000005</v>
      </c>
      <c r="F141" s="40">
        <v>5106.4000000000005</v>
      </c>
      <c r="G141" s="40">
        <v>5087.7000000000007</v>
      </c>
      <c r="H141" s="40">
        <v>5185.6000000000004</v>
      </c>
      <c r="I141" s="40">
        <v>5204.3000000000011</v>
      </c>
      <c r="J141" s="40">
        <v>5234.55</v>
      </c>
      <c r="K141" s="31">
        <v>5174.05</v>
      </c>
      <c r="L141" s="31">
        <v>5125.1000000000004</v>
      </c>
      <c r="M141" s="31">
        <v>2.8994200000000001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4251.45</v>
      </c>
      <c r="D142" s="40">
        <v>4257.8166666666666</v>
      </c>
      <c r="E142" s="40">
        <v>4225.6333333333332</v>
      </c>
      <c r="F142" s="40">
        <v>4199.8166666666666</v>
      </c>
      <c r="G142" s="40">
        <v>4167.6333333333332</v>
      </c>
      <c r="H142" s="40">
        <v>4283.6333333333332</v>
      </c>
      <c r="I142" s="40">
        <v>4315.8166666666657</v>
      </c>
      <c r="J142" s="40">
        <v>4341.6333333333332</v>
      </c>
      <c r="K142" s="31">
        <v>4290</v>
      </c>
      <c r="L142" s="31">
        <v>4232</v>
      </c>
      <c r="M142" s="31">
        <v>1.9492499999999999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4093.05</v>
      </c>
      <c r="D143" s="40">
        <v>4136.3499999999995</v>
      </c>
      <c r="E143" s="40">
        <v>4035.6999999999989</v>
      </c>
      <c r="F143" s="40">
        <v>3978.3499999999995</v>
      </c>
      <c r="G143" s="40">
        <v>3877.6999999999989</v>
      </c>
      <c r="H143" s="40">
        <v>4193.6999999999989</v>
      </c>
      <c r="I143" s="40">
        <v>4294.3499999999985</v>
      </c>
      <c r="J143" s="40">
        <v>4351.6999999999989</v>
      </c>
      <c r="K143" s="31">
        <v>4237</v>
      </c>
      <c r="L143" s="31">
        <v>4079</v>
      </c>
      <c r="M143" s="31">
        <v>2.3123800000000001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4931.95</v>
      </c>
      <c r="D144" s="40">
        <v>4948.333333333333</v>
      </c>
      <c r="E144" s="40">
        <v>4900.1666666666661</v>
      </c>
      <c r="F144" s="40">
        <v>4868.3833333333332</v>
      </c>
      <c r="G144" s="40">
        <v>4820.2166666666662</v>
      </c>
      <c r="H144" s="40">
        <v>4980.1166666666659</v>
      </c>
      <c r="I144" s="40">
        <v>5028.2833333333319</v>
      </c>
      <c r="J144" s="40">
        <v>5060.0666666666657</v>
      </c>
      <c r="K144" s="31">
        <v>4996.5</v>
      </c>
      <c r="L144" s="31">
        <v>4916.55</v>
      </c>
      <c r="M144" s="31">
        <v>2.96515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444.4</v>
      </c>
      <c r="D145" s="40">
        <v>440.88333333333338</v>
      </c>
      <c r="E145" s="40">
        <v>431.76666666666677</v>
      </c>
      <c r="F145" s="40">
        <v>419.13333333333338</v>
      </c>
      <c r="G145" s="40">
        <v>410.01666666666677</v>
      </c>
      <c r="H145" s="40">
        <v>453.51666666666677</v>
      </c>
      <c r="I145" s="40">
        <v>462.63333333333344</v>
      </c>
      <c r="J145" s="40">
        <v>475.26666666666677</v>
      </c>
      <c r="K145" s="31">
        <v>450</v>
      </c>
      <c r="L145" s="31">
        <v>428.25</v>
      </c>
      <c r="M145" s="31">
        <v>8.7338000000000005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109.8</v>
      </c>
      <c r="D146" s="40">
        <v>110.56666666666668</v>
      </c>
      <c r="E146" s="40">
        <v>108.63333333333335</v>
      </c>
      <c r="F146" s="40">
        <v>107.46666666666668</v>
      </c>
      <c r="G146" s="40">
        <v>105.53333333333336</v>
      </c>
      <c r="H146" s="40">
        <v>111.73333333333335</v>
      </c>
      <c r="I146" s="40">
        <v>113.66666666666666</v>
      </c>
      <c r="J146" s="40">
        <v>114.83333333333334</v>
      </c>
      <c r="K146" s="31">
        <v>112.5</v>
      </c>
      <c r="L146" s="31">
        <v>109.4</v>
      </c>
      <c r="M146" s="31">
        <v>4.4258499999999996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240.2</v>
      </c>
      <c r="D147" s="40">
        <v>243.28333333333333</v>
      </c>
      <c r="E147" s="40">
        <v>236.66666666666666</v>
      </c>
      <c r="F147" s="40">
        <v>233.13333333333333</v>
      </c>
      <c r="G147" s="40">
        <v>226.51666666666665</v>
      </c>
      <c r="H147" s="40">
        <v>246.81666666666666</v>
      </c>
      <c r="I147" s="40">
        <v>253.43333333333334</v>
      </c>
      <c r="J147" s="40">
        <v>256.9666666666667</v>
      </c>
      <c r="K147" s="31">
        <v>249.9</v>
      </c>
      <c r="L147" s="31">
        <v>239.75</v>
      </c>
      <c r="M147" s="31">
        <v>2.9232399999999998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81.3</v>
      </c>
      <c r="D148" s="40">
        <v>81.733333333333334</v>
      </c>
      <c r="E148" s="40">
        <v>80.366666666666674</v>
      </c>
      <c r="F148" s="40">
        <v>79.433333333333337</v>
      </c>
      <c r="G148" s="40">
        <v>78.066666666666677</v>
      </c>
      <c r="H148" s="40">
        <v>82.666666666666671</v>
      </c>
      <c r="I148" s="40">
        <v>84.033333333333317</v>
      </c>
      <c r="J148" s="40">
        <v>84.966666666666669</v>
      </c>
      <c r="K148" s="31">
        <v>83.1</v>
      </c>
      <c r="L148" s="31">
        <v>80.8</v>
      </c>
      <c r="M148" s="31">
        <v>22.710080000000001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2860.2</v>
      </c>
      <c r="D149" s="40">
        <v>2862.3833333333337</v>
      </c>
      <c r="E149" s="40">
        <v>2841.3666666666672</v>
      </c>
      <c r="F149" s="40">
        <v>2822.5333333333338</v>
      </c>
      <c r="G149" s="40">
        <v>2801.5166666666673</v>
      </c>
      <c r="H149" s="40">
        <v>2881.2166666666672</v>
      </c>
      <c r="I149" s="40">
        <v>2902.2333333333336</v>
      </c>
      <c r="J149" s="40">
        <v>2921.0666666666671</v>
      </c>
      <c r="K149" s="31">
        <v>2883.4</v>
      </c>
      <c r="L149" s="31">
        <v>2843.55</v>
      </c>
      <c r="M149" s="31">
        <v>5.7087199999999996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212</v>
      </c>
      <c r="D150" s="40">
        <v>213.18333333333331</v>
      </c>
      <c r="E150" s="40">
        <v>208.01666666666662</v>
      </c>
      <c r="F150" s="40">
        <v>204.0333333333333</v>
      </c>
      <c r="G150" s="40">
        <v>198.86666666666662</v>
      </c>
      <c r="H150" s="40">
        <v>217.16666666666663</v>
      </c>
      <c r="I150" s="40">
        <v>222.33333333333331</v>
      </c>
      <c r="J150" s="40">
        <v>226.31666666666663</v>
      </c>
      <c r="K150" s="31">
        <v>218.35</v>
      </c>
      <c r="L150" s="31">
        <v>209.2</v>
      </c>
      <c r="M150" s="31">
        <v>5.5620200000000004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593.95000000000005</v>
      </c>
      <c r="D151" s="40">
        <v>592.33333333333337</v>
      </c>
      <c r="E151" s="40">
        <v>588.11666666666679</v>
      </c>
      <c r="F151" s="40">
        <v>582.28333333333342</v>
      </c>
      <c r="G151" s="40">
        <v>578.06666666666683</v>
      </c>
      <c r="H151" s="40">
        <v>598.16666666666674</v>
      </c>
      <c r="I151" s="40">
        <v>602.38333333333321</v>
      </c>
      <c r="J151" s="40">
        <v>608.2166666666667</v>
      </c>
      <c r="K151" s="31">
        <v>596.54999999999995</v>
      </c>
      <c r="L151" s="31">
        <v>586.5</v>
      </c>
      <c r="M151" s="31">
        <v>10.94519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1624.9</v>
      </c>
      <c r="D152" s="40">
        <v>1619.9666666666665</v>
      </c>
      <c r="E152" s="40">
        <v>1610.9333333333329</v>
      </c>
      <c r="F152" s="40">
        <v>1596.9666666666665</v>
      </c>
      <c r="G152" s="40">
        <v>1587.9333333333329</v>
      </c>
      <c r="H152" s="40">
        <v>1633.9333333333329</v>
      </c>
      <c r="I152" s="40">
        <v>1642.9666666666662</v>
      </c>
      <c r="J152" s="40">
        <v>1656.9333333333329</v>
      </c>
      <c r="K152" s="31">
        <v>1629</v>
      </c>
      <c r="L152" s="31">
        <v>1606</v>
      </c>
      <c r="M152" s="31">
        <v>0.99099000000000004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73.599999999999994</v>
      </c>
      <c r="D153" s="40">
        <v>73.833333333333329</v>
      </c>
      <c r="E153" s="40">
        <v>73.266666666666652</v>
      </c>
      <c r="F153" s="40">
        <v>72.933333333333323</v>
      </c>
      <c r="G153" s="40">
        <v>72.366666666666646</v>
      </c>
      <c r="H153" s="40">
        <v>74.166666666666657</v>
      </c>
      <c r="I153" s="40">
        <v>74.733333333333348</v>
      </c>
      <c r="J153" s="40">
        <v>75.066666666666663</v>
      </c>
      <c r="K153" s="31">
        <v>74.400000000000006</v>
      </c>
      <c r="L153" s="31">
        <v>73.5</v>
      </c>
      <c r="M153" s="31">
        <v>15.85511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124</v>
      </c>
      <c r="D154" s="40">
        <v>124.33333333333333</v>
      </c>
      <c r="E154" s="40">
        <v>122.66666666666666</v>
      </c>
      <c r="F154" s="40">
        <v>121.33333333333333</v>
      </c>
      <c r="G154" s="40">
        <v>119.66666666666666</v>
      </c>
      <c r="H154" s="40">
        <v>125.66666666666666</v>
      </c>
      <c r="I154" s="40">
        <v>127.33333333333331</v>
      </c>
      <c r="J154" s="40">
        <v>128.66666666666666</v>
      </c>
      <c r="K154" s="31">
        <v>126</v>
      </c>
      <c r="L154" s="31">
        <v>123</v>
      </c>
      <c r="M154" s="31">
        <v>2.5262500000000001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780.5</v>
      </c>
      <c r="D155" s="40">
        <v>772.48333333333323</v>
      </c>
      <c r="E155" s="40">
        <v>758.01666666666642</v>
      </c>
      <c r="F155" s="40">
        <v>735.53333333333319</v>
      </c>
      <c r="G155" s="40">
        <v>721.06666666666638</v>
      </c>
      <c r="H155" s="40">
        <v>794.96666666666647</v>
      </c>
      <c r="I155" s="40">
        <v>809.43333333333339</v>
      </c>
      <c r="J155" s="40">
        <v>831.91666666666652</v>
      </c>
      <c r="K155" s="31">
        <v>786.95</v>
      </c>
      <c r="L155" s="31">
        <v>750</v>
      </c>
      <c r="M155" s="31">
        <v>2.0859000000000001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1447.85</v>
      </c>
      <c r="D156" s="40">
        <v>1455.0333333333335</v>
      </c>
      <c r="E156" s="40">
        <v>1434.3166666666671</v>
      </c>
      <c r="F156" s="40">
        <v>1420.7833333333335</v>
      </c>
      <c r="G156" s="40">
        <v>1400.0666666666671</v>
      </c>
      <c r="H156" s="40">
        <v>1468.5666666666671</v>
      </c>
      <c r="I156" s="40">
        <v>1489.2833333333338</v>
      </c>
      <c r="J156" s="40">
        <v>1502.8166666666671</v>
      </c>
      <c r="K156" s="31">
        <v>1475.75</v>
      </c>
      <c r="L156" s="31">
        <v>1441.5</v>
      </c>
      <c r="M156" s="31">
        <v>8.5762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182.85</v>
      </c>
      <c r="D157" s="40">
        <v>183.03333333333333</v>
      </c>
      <c r="E157" s="40">
        <v>181.81666666666666</v>
      </c>
      <c r="F157" s="40">
        <v>180.78333333333333</v>
      </c>
      <c r="G157" s="40">
        <v>179.56666666666666</v>
      </c>
      <c r="H157" s="40">
        <v>184.06666666666666</v>
      </c>
      <c r="I157" s="40">
        <v>185.2833333333333</v>
      </c>
      <c r="J157" s="40">
        <v>186.31666666666666</v>
      </c>
      <c r="K157" s="31">
        <v>184.25</v>
      </c>
      <c r="L157" s="31">
        <v>182</v>
      </c>
      <c r="M157" s="31">
        <v>40.19858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365.45</v>
      </c>
      <c r="D158" s="40">
        <v>364.65000000000003</v>
      </c>
      <c r="E158" s="40">
        <v>361.50000000000006</v>
      </c>
      <c r="F158" s="40">
        <v>357.55</v>
      </c>
      <c r="G158" s="40">
        <v>354.40000000000003</v>
      </c>
      <c r="H158" s="40">
        <v>368.60000000000008</v>
      </c>
      <c r="I158" s="40">
        <v>371.75000000000006</v>
      </c>
      <c r="J158" s="40">
        <v>375.7000000000001</v>
      </c>
      <c r="K158" s="31">
        <v>367.8</v>
      </c>
      <c r="L158" s="31">
        <v>360.7</v>
      </c>
      <c r="M158" s="31">
        <v>1.28223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85.9</v>
      </c>
      <c r="D159" s="40">
        <v>85.166666666666671</v>
      </c>
      <c r="E159" s="40">
        <v>84.13333333333334</v>
      </c>
      <c r="F159" s="40">
        <v>82.366666666666674</v>
      </c>
      <c r="G159" s="40">
        <v>81.333333333333343</v>
      </c>
      <c r="H159" s="40">
        <v>86.933333333333337</v>
      </c>
      <c r="I159" s="40">
        <v>87.966666666666669</v>
      </c>
      <c r="J159" s="40">
        <v>89.733333333333334</v>
      </c>
      <c r="K159" s="31">
        <v>86.2</v>
      </c>
      <c r="L159" s="31">
        <v>83.4</v>
      </c>
      <c r="M159" s="31">
        <v>194.75497999999999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3253</v>
      </c>
      <c r="D160" s="40">
        <v>3279.4500000000003</v>
      </c>
      <c r="E160" s="40">
        <v>3218.5500000000006</v>
      </c>
      <c r="F160" s="40">
        <v>3184.1000000000004</v>
      </c>
      <c r="G160" s="40">
        <v>3123.2000000000007</v>
      </c>
      <c r="H160" s="40">
        <v>3313.9000000000005</v>
      </c>
      <c r="I160" s="40">
        <v>3374.8</v>
      </c>
      <c r="J160" s="40">
        <v>3409.2500000000005</v>
      </c>
      <c r="K160" s="31">
        <v>3340.35</v>
      </c>
      <c r="L160" s="31">
        <v>3245</v>
      </c>
      <c r="M160" s="31">
        <v>0.39911999999999997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518.85</v>
      </c>
      <c r="D161" s="40">
        <v>519.38333333333333</v>
      </c>
      <c r="E161" s="40">
        <v>511.76666666666665</v>
      </c>
      <c r="F161" s="40">
        <v>504.68333333333328</v>
      </c>
      <c r="G161" s="40">
        <v>497.06666666666661</v>
      </c>
      <c r="H161" s="40">
        <v>526.4666666666667</v>
      </c>
      <c r="I161" s="40">
        <v>534.08333333333326</v>
      </c>
      <c r="J161" s="40">
        <v>541.16666666666674</v>
      </c>
      <c r="K161" s="31">
        <v>527</v>
      </c>
      <c r="L161" s="31">
        <v>512.29999999999995</v>
      </c>
      <c r="M161" s="31">
        <v>3.0317599999999998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196.85</v>
      </c>
      <c r="D162" s="40">
        <v>196.88333333333333</v>
      </c>
      <c r="E162" s="40">
        <v>193.11666666666665</v>
      </c>
      <c r="F162" s="40">
        <v>189.38333333333333</v>
      </c>
      <c r="G162" s="40">
        <v>185.61666666666665</v>
      </c>
      <c r="H162" s="40">
        <v>200.61666666666665</v>
      </c>
      <c r="I162" s="40">
        <v>204.3833333333333</v>
      </c>
      <c r="J162" s="40">
        <v>208.11666666666665</v>
      </c>
      <c r="K162" s="31">
        <v>200.65</v>
      </c>
      <c r="L162" s="31">
        <v>193.15</v>
      </c>
      <c r="M162" s="31">
        <v>21.8948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202.4</v>
      </c>
      <c r="D163" s="40">
        <v>203.16666666666666</v>
      </c>
      <c r="E163" s="40">
        <v>200.63333333333333</v>
      </c>
      <c r="F163" s="40">
        <v>198.86666666666667</v>
      </c>
      <c r="G163" s="40">
        <v>196.33333333333334</v>
      </c>
      <c r="H163" s="40">
        <v>204.93333333333331</v>
      </c>
      <c r="I163" s="40">
        <v>207.46666666666667</v>
      </c>
      <c r="J163" s="40">
        <v>209.23333333333329</v>
      </c>
      <c r="K163" s="31">
        <v>205.7</v>
      </c>
      <c r="L163" s="31">
        <v>201.4</v>
      </c>
      <c r="M163" s="31">
        <v>32.626939999999998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273.3</v>
      </c>
      <c r="D164" s="40">
        <v>274.55</v>
      </c>
      <c r="E164" s="40">
        <v>270.85000000000002</v>
      </c>
      <c r="F164" s="40">
        <v>268.40000000000003</v>
      </c>
      <c r="G164" s="40">
        <v>264.70000000000005</v>
      </c>
      <c r="H164" s="40">
        <v>277</v>
      </c>
      <c r="I164" s="40">
        <v>280.69999999999993</v>
      </c>
      <c r="J164" s="40">
        <v>283.14999999999998</v>
      </c>
      <c r="K164" s="31">
        <v>278.25</v>
      </c>
      <c r="L164" s="31">
        <v>272.10000000000002</v>
      </c>
      <c r="M164" s="31">
        <v>19.523389999999999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7.55</v>
      </c>
      <c r="D165" s="40">
        <v>7.583333333333333</v>
      </c>
      <c r="E165" s="40">
        <v>7.4666666666666659</v>
      </c>
      <c r="F165" s="40">
        <v>7.3833333333333329</v>
      </c>
      <c r="G165" s="40">
        <v>7.2666666666666657</v>
      </c>
      <c r="H165" s="40">
        <v>7.6666666666666661</v>
      </c>
      <c r="I165" s="40">
        <v>7.7833333333333332</v>
      </c>
      <c r="J165" s="40">
        <v>7.8666666666666663</v>
      </c>
      <c r="K165" s="31">
        <v>7.7</v>
      </c>
      <c r="L165" s="31">
        <v>7.5</v>
      </c>
      <c r="M165" s="31">
        <v>82.212540000000004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48.2</v>
      </c>
      <c r="D166" s="40">
        <v>48.066666666666663</v>
      </c>
      <c r="E166" s="40">
        <v>47.483333333333327</v>
      </c>
      <c r="F166" s="40">
        <v>46.766666666666666</v>
      </c>
      <c r="G166" s="40">
        <v>46.18333333333333</v>
      </c>
      <c r="H166" s="40">
        <v>48.783333333333324</v>
      </c>
      <c r="I166" s="40">
        <v>49.366666666666667</v>
      </c>
      <c r="J166" s="40">
        <v>50.083333333333321</v>
      </c>
      <c r="K166" s="31">
        <v>48.65</v>
      </c>
      <c r="L166" s="31">
        <v>47.35</v>
      </c>
      <c r="M166" s="31">
        <v>13.64518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157.15</v>
      </c>
      <c r="D167" s="40">
        <v>157.11666666666667</v>
      </c>
      <c r="E167" s="40">
        <v>156.03333333333336</v>
      </c>
      <c r="F167" s="40">
        <v>154.91666666666669</v>
      </c>
      <c r="G167" s="40">
        <v>153.83333333333337</v>
      </c>
      <c r="H167" s="40">
        <v>158.23333333333335</v>
      </c>
      <c r="I167" s="40">
        <v>159.31666666666666</v>
      </c>
      <c r="J167" s="40">
        <v>160.43333333333334</v>
      </c>
      <c r="K167" s="31">
        <v>158.19999999999999</v>
      </c>
      <c r="L167" s="31">
        <v>156</v>
      </c>
      <c r="M167" s="31">
        <v>116.399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321.2</v>
      </c>
      <c r="D168" s="40">
        <v>320.34999999999997</v>
      </c>
      <c r="E168" s="40">
        <v>317.34999999999991</v>
      </c>
      <c r="F168" s="40">
        <v>313.49999999999994</v>
      </c>
      <c r="G168" s="40">
        <v>310.49999999999989</v>
      </c>
      <c r="H168" s="40">
        <v>324.19999999999993</v>
      </c>
      <c r="I168" s="40">
        <v>327.20000000000005</v>
      </c>
      <c r="J168" s="40">
        <v>331.04999999999995</v>
      </c>
      <c r="K168" s="31">
        <v>323.35000000000002</v>
      </c>
      <c r="L168" s="31">
        <v>316.5</v>
      </c>
      <c r="M168" s="31">
        <v>0.86351999999999995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4508.1000000000004</v>
      </c>
      <c r="D169" s="40">
        <v>4497.7666666666664</v>
      </c>
      <c r="E169" s="40">
        <v>4410.833333333333</v>
      </c>
      <c r="F169" s="40">
        <v>4313.5666666666666</v>
      </c>
      <c r="G169" s="40">
        <v>4226.6333333333332</v>
      </c>
      <c r="H169" s="40">
        <v>4595.0333333333328</v>
      </c>
      <c r="I169" s="40">
        <v>4681.9666666666672</v>
      </c>
      <c r="J169" s="40">
        <v>4779.2333333333327</v>
      </c>
      <c r="K169" s="31">
        <v>4584.7</v>
      </c>
      <c r="L169" s="31">
        <v>4400.5</v>
      </c>
      <c r="M169" s="31">
        <v>0.36507000000000001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32.15</v>
      </c>
      <c r="D170" s="40">
        <v>32.15</v>
      </c>
      <c r="E170" s="40">
        <v>31.65</v>
      </c>
      <c r="F170" s="40">
        <v>31.15</v>
      </c>
      <c r="G170" s="40">
        <v>30.65</v>
      </c>
      <c r="H170" s="40">
        <v>32.65</v>
      </c>
      <c r="I170" s="40">
        <v>33.15</v>
      </c>
      <c r="J170" s="40">
        <v>33.65</v>
      </c>
      <c r="K170" s="31">
        <v>32.65</v>
      </c>
      <c r="L170" s="31">
        <v>31.65</v>
      </c>
      <c r="M170" s="31">
        <v>151.73568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3426.3</v>
      </c>
      <c r="D171" s="40">
        <v>3421.7833333333333</v>
      </c>
      <c r="E171" s="40">
        <v>3384.5666666666666</v>
      </c>
      <c r="F171" s="40">
        <v>3342.8333333333335</v>
      </c>
      <c r="G171" s="40">
        <v>3305.6166666666668</v>
      </c>
      <c r="H171" s="40">
        <v>3463.5166666666664</v>
      </c>
      <c r="I171" s="40">
        <v>3500.7333333333327</v>
      </c>
      <c r="J171" s="40">
        <v>3542.4666666666662</v>
      </c>
      <c r="K171" s="31">
        <v>3459</v>
      </c>
      <c r="L171" s="31">
        <v>3380.05</v>
      </c>
      <c r="M171" s="31">
        <v>0.39359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196.15</v>
      </c>
      <c r="D172" s="40">
        <v>195.73333333333335</v>
      </c>
      <c r="E172" s="40">
        <v>192.8666666666667</v>
      </c>
      <c r="F172" s="40">
        <v>189.58333333333334</v>
      </c>
      <c r="G172" s="40">
        <v>186.7166666666667</v>
      </c>
      <c r="H172" s="40">
        <v>199.01666666666671</v>
      </c>
      <c r="I172" s="40">
        <v>201.88333333333338</v>
      </c>
      <c r="J172" s="40">
        <v>205.16666666666671</v>
      </c>
      <c r="K172" s="31">
        <v>198.6</v>
      </c>
      <c r="L172" s="31">
        <v>192.45</v>
      </c>
      <c r="M172" s="31">
        <v>2.4197899999999999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3386.2</v>
      </c>
      <c r="D173" s="40">
        <v>3388.2333333333336</v>
      </c>
      <c r="E173" s="40">
        <v>3348.9666666666672</v>
      </c>
      <c r="F173" s="40">
        <v>3311.7333333333336</v>
      </c>
      <c r="G173" s="40">
        <v>3272.4666666666672</v>
      </c>
      <c r="H173" s="40">
        <v>3425.4666666666672</v>
      </c>
      <c r="I173" s="40">
        <v>3464.7333333333336</v>
      </c>
      <c r="J173" s="40">
        <v>3501.9666666666672</v>
      </c>
      <c r="K173" s="31">
        <v>3427.5</v>
      </c>
      <c r="L173" s="31">
        <v>3351</v>
      </c>
      <c r="M173" s="31">
        <v>0.20552999999999999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147.25</v>
      </c>
      <c r="D174" s="40">
        <v>146.86666666666667</v>
      </c>
      <c r="E174" s="40">
        <v>145.73333333333335</v>
      </c>
      <c r="F174" s="40">
        <v>144.21666666666667</v>
      </c>
      <c r="G174" s="40">
        <v>143.08333333333334</v>
      </c>
      <c r="H174" s="40">
        <v>148.38333333333335</v>
      </c>
      <c r="I174" s="40">
        <v>149.51666666666668</v>
      </c>
      <c r="J174" s="40">
        <v>151.03333333333336</v>
      </c>
      <c r="K174" s="31">
        <v>148</v>
      </c>
      <c r="L174" s="31">
        <v>145.35</v>
      </c>
      <c r="M174" s="31">
        <v>11.70632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6026.1</v>
      </c>
      <c r="D175" s="40">
        <v>6027.3499999999995</v>
      </c>
      <c r="E175" s="40">
        <v>5988.6999999999989</v>
      </c>
      <c r="F175" s="40">
        <v>5951.2999999999993</v>
      </c>
      <c r="G175" s="40">
        <v>5912.6499999999987</v>
      </c>
      <c r="H175" s="40">
        <v>6064.7499999999991</v>
      </c>
      <c r="I175" s="40">
        <v>6103.3999999999987</v>
      </c>
      <c r="J175" s="40">
        <v>6140.7999999999993</v>
      </c>
      <c r="K175" s="31">
        <v>6066</v>
      </c>
      <c r="L175" s="31">
        <v>5989.95</v>
      </c>
      <c r="M175" s="31">
        <v>5.1909999999999998E-2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4043.25</v>
      </c>
      <c r="D176" s="40">
        <v>4040.35</v>
      </c>
      <c r="E176" s="40">
        <v>3960.8999999999996</v>
      </c>
      <c r="F176" s="40">
        <v>3878.5499999999997</v>
      </c>
      <c r="G176" s="40">
        <v>3799.0999999999995</v>
      </c>
      <c r="H176" s="40">
        <v>4122.7</v>
      </c>
      <c r="I176" s="40">
        <v>4202.1499999999996</v>
      </c>
      <c r="J176" s="40">
        <v>4284.5</v>
      </c>
      <c r="K176" s="31">
        <v>4119.8</v>
      </c>
      <c r="L176" s="31">
        <v>3958</v>
      </c>
      <c r="M176" s="31">
        <v>2.2592599999999998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1572.95</v>
      </c>
      <c r="D177" s="40">
        <v>1579.2833333333335</v>
      </c>
      <c r="E177" s="40">
        <v>1553.666666666667</v>
      </c>
      <c r="F177" s="40">
        <v>1534.3833333333334</v>
      </c>
      <c r="G177" s="40">
        <v>1508.7666666666669</v>
      </c>
      <c r="H177" s="40">
        <v>1598.5666666666671</v>
      </c>
      <c r="I177" s="40">
        <v>1624.1833333333334</v>
      </c>
      <c r="J177" s="40">
        <v>1643.4666666666672</v>
      </c>
      <c r="K177" s="31">
        <v>1604.9</v>
      </c>
      <c r="L177" s="31">
        <v>1560</v>
      </c>
      <c r="M177" s="31">
        <v>2.01776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535.4</v>
      </c>
      <c r="D178" s="40">
        <v>535.98333333333335</v>
      </c>
      <c r="E178" s="40">
        <v>532.4666666666667</v>
      </c>
      <c r="F178" s="40">
        <v>529.5333333333333</v>
      </c>
      <c r="G178" s="40">
        <v>526.01666666666665</v>
      </c>
      <c r="H178" s="40">
        <v>538.91666666666674</v>
      </c>
      <c r="I178" s="40">
        <v>542.43333333333339</v>
      </c>
      <c r="J178" s="40">
        <v>545.36666666666679</v>
      </c>
      <c r="K178" s="31">
        <v>539.5</v>
      </c>
      <c r="L178" s="31">
        <v>533.04999999999995</v>
      </c>
      <c r="M178" s="31">
        <v>9.70702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1050.7</v>
      </c>
      <c r="D179" s="40">
        <v>1050.8999999999999</v>
      </c>
      <c r="E179" s="40">
        <v>1003.7999999999997</v>
      </c>
      <c r="F179" s="40">
        <v>956.89999999999986</v>
      </c>
      <c r="G179" s="40">
        <v>909.79999999999973</v>
      </c>
      <c r="H179" s="40">
        <v>1097.7999999999997</v>
      </c>
      <c r="I179" s="40">
        <v>1144.8999999999996</v>
      </c>
      <c r="J179" s="40">
        <v>1191.7999999999997</v>
      </c>
      <c r="K179" s="31">
        <v>1098</v>
      </c>
      <c r="L179" s="31">
        <v>1004</v>
      </c>
      <c r="M179" s="31">
        <v>6.7129399999999997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657.45</v>
      </c>
      <c r="D180" s="40">
        <v>660.75</v>
      </c>
      <c r="E180" s="40">
        <v>652.70000000000005</v>
      </c>
      <c r="F180" s="40">
        <v>647.95000000000005</v>
      </c>
      <c r="G180" s="40">
        <v>639.90000000000009</v>
      </c>
      <c r="H180" s="40">
        <v>665.5</v>
      </c>
      <c r="I180" s="40">
        <v>673.55</v>
      </c>
      <c r="J180" s="40">
        <v>678.3</v>
      </c>
      <c r="K180" s="31">
        <v>668.8</v>
      </c>
      <c r="L180" s="31">
        <v>656</v>
      </c>
      <c r="M180" s="31">
        <v>0.71052999999999999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1104.7</v>
      </c>
      <c r="D181" s="40">
        <v>1111.7833333333335</v>
      </c>
      <c r="E181" s="40">
        <v>1093.2166666666672</v>
      </c>
      <c r="F181" s="40">
        <v>1081.7333333333336</v>
      </c>
      <c r="G181" s="40">
        <v>1063.1666666666672</v>
      </c>
      <c r="H181" s="40">
        <v>1123.2666666666671</v>
      </c>
      <c r="I181" s="40">
        <v>1141.8333333333333</v>
      </c>
      <c r="J181" s="40">
        <v>1153.3166666666671</v>
      </c>
      <c r="K181" s="31">
        <v>1130.3499999999999</v>
      </c>
      <c r="L181" s="31">
        <v>1100.3</v>
      </c>
      <c r="M181" s="31">
        <v>7.7419599999999997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554.95000000000005</v>
      </c>
      <c r="D182" s="40">
        <v>556.31666666666672</v>
      </c>
      <c r="E182" s="40">
        <v>552.63333333333344</v>
      </c>
      <c r="F182" s="40">
        <v>550.31666666666672</v>
      </c>
      <c r="G182" s="40">
        <v>546.63333333333344</v>
      </c>
      <c r="H182" s="40">
        <v>558.63333333333344</v>
      </c>
      <c r="I182" s="40">
        <v>562.31666666666661</v>
      </c>
      <c r="J182" s="40">
        <v>564.63333333333344</v>
      </c>
      <c r="K182" s="31">
        <v>560</v>
      </c>
      <c r="L182" s="31">
        <v>554</v>
      </c>
      <c r="M182" s="31">
        <v>2.1341299999999999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1640.45</v>
      </c>
      <c r="D183" s="40">
        <v>1632.3333333333333</v>
      </c>
      <c r="E183" s="40">
        <v>1619.6666666666665</v>
      </c>
      <c r="F183" s="40">
        <v>1598.8833333333332</v>
      </c>
      <c r="G183" s="40">
        <v>1586.2166666666665</v>
      </c>
      <c r="H183" s="40">
        <v>1653.1166666666666</v>
      </c>
      <c r="I183" s="40">
        <v>1665.7833333333331</v>
      </c>
      <c r="J183" s="40">
        <v>1686.5666666666666</v>
      </c>
      <c r="K183" s="31">
        <v>1645</v>
      </c>
      <c r="L183" s="31">
        <v>1611.55</v>
      </c>
      <c r="M183" s="31">
        <v>4.5223699999999996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333</v>
      </c>
      <c r="D184" s="40">
        <v>333.46666666666664</v>
      </c>
      <c r="E184" s="40">
        <v>330.43333333333328</v>
      </c>
      <c r="F184" s="40">
        <v>327.86666666666662</v>
      </c>
      <c r="G184" s="40">
        <v>324.83333333333326</v>
      </c>
      <c r="H184" s="40">
        <v>336.0333333333333</v>
      </c>
      <c r="I184" s="40">
        <v>339.06666666666672</v>
      </c>
      <c r="J184" s="40">
        <v>341.63333333333333</v>
      </c>
      <c r="K184" s="31">
        <v>336.5</v>
      </c>
      <c r="L184" s="31">
        <v>330.9</v>
      </c>
      <c r="M184" s="31">
        <v>14.707369999999999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632.35</v>
      </c>
      <c r="D185" s="40">
        <v>636.30000000000007</v>
      </c>
      <c r="E185" s="40">
        <v>627.05000000000018</v>
      </c>
      <c r="F185" s="40">
        <v>621.75000000000011</v>
      </c>
      <c r="G185" s="40">
        <v>612.50000000000023</v>
      </c>
      <c r="H185" s="40">
        <v>641.60000000000014</v>
      </c>
      <c r="I185" s="40">
        <v>650.84999999999991</v>
      </c>
      <c r="J185" s="40">
        <v>656.15000000000009</v>
      </c>
      <c r="K185" s="31">
        <v>645.54999999999995</v>
      </c>
      <c r="L185" s="31">
        <v>631</v>
      </c>
      <c r="M185" s="31">
        <v>2.01783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1578.45</v>
      </c>
      <c r="D186" s="40">
        <v>1590.1499999999999</v>
      </c>
      <c r="E186" s="40">
        <v>1562.2999999999997</v>
      </c>
      <c r="F186" s="40">
        <v>1546.1499999999999</v>
      </c>
      <c r="G186" s="40">
        <v>1518.2999999999997</v>
      </c>
      <c r="H186" s="40">
        <v>1606.2999999999997</v>
      </c>
      <c r="I186" s="40">
        <v>1634.1499999999996</v>
      </c>
      <c r="J186" s="40">
        <v>1650.2999999999997</v>
      </c>
      <c r="K186" s="31">
        <v>1618</v>
      </c>
      <c r="L186" s="31">
        <v>1574</v>
      </c>
      <c r="M186" s="31">
        <v>8.5206700000000009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369.2</v>
      </c>
      <c r="D187" s="40">
        <v>367.25</v>
      </c>
      <c r="E187" s="40">
        <v>362.05</v>
      </c>
      <c r="F187" s="40">
        <v>354.90000000000003</v>
      </c>
      <c r="G187" s="40">
        <v>349.70000000000005</v>
      </c>
      <c r="H187" s="40">
        <v>374.4</v>
      </c>
      <c r="I187" s="40">
        <v>379.6</v>
      </c>
      <c r="J187" s="40">
        <v>386.74999999999994</v>
      </c>
      <c r="K187" s="31">
        <v>372.45</v>
      </c>
      <c r="L187" s="31">
        <v>360.1</v>
      </c>
      <c r="M187" s="31">
        <v>4.2967000000000004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146.25</v>
      </c>
      <c r="D188" s="40">
        <v>147.75</v>
      </c>
      <c r="E188" s="40">
        <v>143.6</v>
      </c>
      <c r="F188" s="40">
        <v>140.94999999999999</v>
      </c>
      <c r="G188" s="40">
        <v>136.79999999999998</v>
      </c>
      <c r="H188" s="40">
        <v>150.4</v>
      </c>
      <c r="I188" s="40">
        <v>154.54999999999998</v>
      </c>
      <c r="J188" s="40">
        <v>157.20000000000002</v>
      </c>
      <c r="K188" s="31">
        <v>151.9</v>
      </c>
      <c r="L188" s="31">
        <v>145.1</v>
      </c>
      <c r="M188" s="31">
        <v>19.226769999999998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1457.7</v>
      </c>
      <c r="D189" s="40">
        <v>1448.6000000000001</v>
      </c>
      <c r="E189" s="40">
        <v>1429.3500000000004</v>
      </c>
      <c r="F189" s="40">
        <v>1401.0000000000002</v>
      </c>
      <c r="G189" s="40">
        <v>1381.7500000000005</v>
      </c>
      <c r="H189" s="40">
        <v>1476.9500000000003</v>
      </c>
      <c r="I189" s="40">
        <v>1496.1999999999998</v>
      </c>
      <c r="J189" s="40">
        <v>1524.5500000000002</v>
      </c>
      <c r="K189" s="31">
        <v>1467.85</v>
      </c>
      <c r="L189" s="31">
        <v>1420.25</v>
      </c>
      <c r="M189" s="31">
        <v>0.57499999999999996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486.5</v>
      </c>
      <c r="D190" s="40">
        <v>491.3</v>
      </c>
      <c r="E190" s="40">
        <v>480.70000000000005</v>
      </c>
      <c r="F190" s="40">
        <v>474.90000000000003</v>
      </c>
      <c r="G190" s="40">
        <v>464.30000000000007</v>
      </c>
      <c r="H190" s="40">
        <v>497.1</v>
      </c>
      <c r="I190" s="40">
        <v>507.70000000000005</v>
      </c>
      <c r="J190" s="40">
        <v>513.5</v>
      </c>
      <c r="K190" s="31">
        <v>501.9</v>
      </c>
      <c r="L190" s="31">
        <v>485.5</v>
      </c>
      <c r="M190" s="31">
        <v>2.64852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175.45</v>
      </c>
      <c r="D191" s="40">
        <v>175.20000000000002</v>
      </c>
      <c r="E191" s="40">
        <v>171.25000000000003</v>
      </c>
      <c r="F191" s="40">
        <v>167.05</v>
      </c>
      <c r="G191" s="40">
        <v>163.10000000000002</v>
      </c>
      <c r="H191" s="40">
        <v>179.40000000000003</v>
      </c>
      <c r="I191" s="40">
        <v>183.35000000000002</v>
      </c>
      <c r="J191" s="40">
        <v>187.55000000000004</v>
      </c>
      <c r="K191" s="31">
        <v>179.15</v>
      </c>
      <c r="L191" s="31">
        <v>171</v>
      </c>
      <c r="M191" s="31">
        <v>3.0742600000000002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1717.25</v>
      </c>
      <c r="D192" s="40">
        <v>1707.75</v>
      </c>
      <c r="E192" s="40">
        <v>1689.5</v>
      </c>
      <c r="F192" s="40">
        <v>1661.75</v>
      </c>
      <c r="G192" s="40">
        <v>1643.5</v>
      </c>
      <c r="H192" s="40">
        <v>1735.5</v>
      </c>
      <c r="I192" s="40">
        <v>1753.75</v>
      </c>
      <c r="J192" s="40">
        <v>1781.5</v>
      </c>
      <c r="K192" s="31">
        <v>1726</v>
      </c>
      <c r="L192" s="31">
        <v>1680</v>
      </c>
      <c r="M192" s="31">
        <v>1.3784799999999999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682.2</v>
      </c>
      <c r="D193" s="40">
        <v>681.0333333333333</v>
      </c>
      <c r="E193" s="40">
        <v>675.66666666666663</v>
      </c>
      <c r="F193" s="40">
        <v>669.13333333333333</v>
      </c>
      <c r="G193" s="40">
        <v>663.76666666666665</v>
      </c>
      <c r="H193" s="40">
        <v>687.56666666666661</v>
      </c>
      <c r="I193" s="40">
        <v>692.93333333333339</v>
      </c>
      <c r="J193" s="40">
        <v>699.46666666666658</v>
      </c>
      <c r="K193" s="31">
        <v>686.4</v>
      </c>
      <c r="L193" s="31">
        <v>674.5</v>
      </c>
      <c r="M193" s="31">
        <v>13.92071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339.85</v>
      </c>
      <c r="D194" s="40">
        <v>342.91666666666669</v>
      </c>
      <c r="E194" s="40">
        <v>335.58333333333337</v>
      </c>
      <c r="F194" s="40">
        <v>331.31666666666666</v>
      </c>
      <c r="G194" s="40">
        <v>323.98333333333335</v>
      </c>
      <c r="H194" s="40">
        <v>347.18333333333339</v>
      </c>
      <c r="I194" s="40">
        <v>354.51666666666677</v>
      </c>
      <c r="J194" s="40">
        <v>358.78333333333342</v>
      </c>
      <c r="K194" s="31">
        <v>350.25</v>
      </c>
      <c r="L194" s="31">
        <v>338.65</v>
      </c>
      <c r="M194" s="31">
        <v>7.1743199999999998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103.9</v>
      </c>
      <c r="D195" s="40">
        <v>104.81666666666666</v>
      </c>
      <c r="E195" s="40">
        <v>102.13333333333333</v>
      </c>
      <c r="F195" s="40">
        <v>100.36666666666666</v>
      </c>
      <c r="G195" s="40">
        <v>97.683333333333323</v>
      </c>
      <c r="H195" s="40">
        <v>106.58333333333333</v>
      </c>
      <c r="I195" s="40">
        <v>109.26666666666667</v>
      </c>
      <c r="J195" s="40">
        <v>111.03333333333333</v>
      </c>
      <c r="K195" s="31">
        <v>107.5</v>
      </c>
      <c r="L195" s="31">
        <v>103.05</v>
      </c>
      <c r="M195" s="31">
        <v>8.2112700000000007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110.4</v>
      </c>
      <c r="D196" s="40">
        <v>111.23333333333333</v>
      </c>
      <c r="E196" s="40">
        <v>108.96666666666667</v>
      </c>
      <c r="F196" s="40">
        <v>107.53333333333333</v>
      </c>
      <c r="G196" s="40">
        <v>105.26666666666667</v>
      </c>
      <c r="H196" s="40">
        <v>112.66666666666667</v>
      </c>
      <c r="I196" s="40">
        <v>114.93333333333335</v>
      </c>
      <c r="J196" s="40">
        <v>116.36666666666667</v>
      </c>
      <c r="K196" s="31">
        <v>113.5</v>
      </c>
      <c r="L196" s="31">
        <v>109.8</v>
      </c>
      <c r="M196" s="31">
        <v>11.18548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334.85</v>
      </c>
      <c r="D197" s="40">
        <v>338.88333333333338</v>
      </c>
      <c r="E197" s="40">
        <v>329.96666666666675</v>
      </c>
      <c r="F197" s="40">
        <v>325.08333333333337</v>
      </c>
      <c r="G197" s="40">
        <v>316.16666666666674</v>
      </c>
      <c r="H197" s="40">
        <v>343.76666666666677</v>
      </c>
      <c r="I197" s="40">
        <v>352.68333333333339</v>
      </c>
      <c r="J197" s="40">
        <v>357.56666666666678</v>
      </c>
      <c r="K197" s="31">
        <v>347.8</v>
      </c>
      <c r="L197" s="31">
        <v>334</v>
      </c>
      <c r="M197" s="31">
        <v>10.689069999999999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609.6</v>
      </c>
      <c r="D198" s="40">
        <v>613.26666666666677</v>
      </c>
      <c r="E198" s="40">
        <v>602.73333333333358</v>
      </c>
      <c r="F198" s="40">
        <v>595.86666666666679</v>
      </c>
      <c r="G198" s="40">
        <v>585.3333333333336</v>
      </c>
      <c r="H198" s="40">
        <v>620.13333333333355</v>
      </c>
      <c r="I198" s="40">
        <v>630.66666666666663</v>
      </c>
      <c r="J198" s="40">
        <v>637.53333333333353</v>
      </c>
      <c r="K198" s="31">
        <v>623.79999999999995</v>
      </c>
      <c r="L198" s="31">
        <v>606.4</v>
      </c>
      <c r="M198" s="31">
        <v>0.83152999999999999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2245.0500000000002</v>
      </c>
      <c r="D199" s="40">
        <v>2251.3833333333332</v>
      </c>
      <c r="E199" s="40">
        <v>2233.6666666666665</v>
      </c>
      <c r="F199" s="40">
        <v>2222.2833333333333</v>
      </c>
      <c r="G199" s="40">
        <v>2204.5666666666666</v>
      </c>
      <c r="H199" s="40">
        <v>2262.7666666666664</v>
      </c>
      <c r="I199" s="40">
        <v>2280.4833333333336</v>
      </c>
      <c r="J199" s="40">
        <v>2291.8666666666663</v>
      </c>
      <c r="K199" s="31">
        <v>2269.1</v>
      </c>
      <c r="L199" s="31">
        <v>2240</v>
      </c>
      <c r="M199" s="31">
        <v>0.49201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1263.0999999999999</v>
      </c>
      <c r="D200" s="40">
        <v>1271.1999999999998</v>
      </c>
      <c r="E200" s="40">
        <v>1247.0999999999997</v>
      </c>
      <c r="F200" s="40">
        <v>1231.0999999999999</v>
      </c>
      <c r="G200" s="40">
        <v>1206.9999999999998</v>
      </c>
      <c r="H200" s="40">
        <v>1287.1999999999996</v>
      </c>
      <c r="I200" s="40">
        <v>1311.3</v>
      </c>
      <c r="J200" s="40">
        <v>1327.2999999999995</v>
      </c>
      <c r="K200" s="31">
        <v>1295.3</v>
      </c>
      <c r="L200" s="31">
        <v>1255.2</v>
      </c>
      <c r="M200" s="31">
        <v>36.16292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3288.95</v>
      </c>
      <c r="D201" s="40">
        <v>3263.5666666666671</v>
      </c>
      <c r="E201" s="40">
        <v>3227.1333333333341</v>
      </c>
      <c r="F201" s="40">
        <v>3165.3166666666671</v>
      </c>
      <c r="G201" s="40">
        <v>3128.8833333333341</v>
      </c>
      <c r="H201" s="40">
        <v>3325.3833333333341</v>
      </c>
      <c r="I201" s="40">
        <v>3361.8166666666675</v>
      </c>
      <c r="J201" s="40">
        <v>3423.6333333333341</v>
      </c>
      <c r="K201" s="31">
        <v>3300</v>
      </c>
      <c r="L201" s="31">
        <v>3201.75</v>
      </c>
      <c r="M201" s="31">
        <v>2.8212999999999999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1559.95</v>
      </c>
      <c r="D202" s="40">
        <v>1553.5166666666667</v>
      </c>
      <c r="E202" s="40">
        <v>1542.7333333333333</v>
      </c>
      <c r="F202" s="40">
        <v>1525.5166666666667</v>
      </c>
      <c r="G202" s="40">
        <v>1514.7333333333333</v>
      </c>
      <c r="H202" s="40">
        <v>1570.7333333333333</v>
      </c>
      <c r="I202" s="40">
        <v>1581.5166666666667</v>
      </c>
      <c r="J202" s="40">
        <v>1598.7333333333333</v>
      </c>
      <c r="K202" s="31">
        <v>1564.3</v>
      </c>
      <c r="L202" s="31">
        <v>1536.3</v>
      </c>
      <c r="M202" s="31">
        <v>51.302750000000003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755.15</v>
      </c>
      <c r="D203" s="40">
        <v>751.61666666666667</v>
      </c>
      <c r="E203" s="40">
        <v>747.0333333333333</v>
      </c>
      <c r="F203" s="40">
        <v>738.91666666666663</v>
      </c>
      <c r="G203" s="40">
        <v>734.33333333333326</v>
      </c>
      <c r="H203" s="40">
        <v>759.73333333333335</v>
      </c>
      <c r="I203" s="40">
        <v>764.31666666666661</v>
      </c>
      <c r="J203" s="40">
        <v>772.43333333333339</v>
      </c>
      <c r="K203" s="31">
        <v>756.2</v>
      </c>
      <c r="L203" s="31">
        <v>743.5</v>
      </c>
      <c r="M203" s="31">
        <v>32.09102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77</v>
      </c>
      <c r="D204" s="40">
        <v>78.166666666666671</v>
      </c>
      <c r="E204" s="40">
        <v>75.433333333333337</v>
      </c>
      <c r="F204" s="40">
        <v>73.86666666666666</v>
      </c>
      <c r="G204" s="40">
        <v>71.133333333333326</v>
      </c>
      <c r="H204" s="40">
        <v>79.733333333333348</v>
      </c>
      <c r="I204" s="40">
        <v>82.466666666666669</v>
      </c>
      <c r="J204" s="40">
        <v>84.03333333333336</v>
      </c>
      <c r="K204" s="31">
        <v>80.900000000000006</v>
      </c>
      <c r="L204" s="31">
        <v>76.599999999999994</v>
      </c>
      <c r="M204" s="31">
        <v>39.749209999999998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1495.9</v>
      </c>
      <c r="D205" s="40">
        <v>1502.3666666666668</v>
      </c>
      <c r="E205" s="40">
        <v>1486.0333333333335</v>
      </c>
      <c r="F205" s="40">
        <v>1476.1666666666667</v>
      </c>
      <c r="G205" s="40">
        <v>1459.8333333333335</v>
      </c>
      <c r="H205" s="40">
        <v>1512.2333333333336</v>
      </c>
      <c r="I205" s="40">
        <v>1528.5666666666666</v>
      </c>
      <c r="J205" s="40">
        <v>1538.4333333333336</v>
      </c>
      <c r="K205" s="31">
        <v>1518.7</v>
      </c>
      <c r="L205" s="31">
        <v>1492.5</v>
      </c>
      <c r="M205" s="31">
        <v>6.5197599999999998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1448.75</v>
      </c>
      <c r="D206" s="40">
        <v>1418.9166666666667</v>
      </c>
      <c r="E206" s="40">
        <v>1381.8333333333335</v>
      </c>
      <c r="F206" s="40">
        <v>1314.9166666666667</v>
      </c>
      <c r="G206" s="40">
        <v>1277.8333333333335</v>
      </c>
      <c r="H206" s="40">
        <v>1485.8333333333335</v>
      </c>
      <c r="I206" s="40">
        <v>1522.916666666667</v>
      </c>
      <c r="J206" s="40">
        <v>1589.8333333333335</v>
      </c>
      <c r="K206" s="31">
        <v>1456</v>
      </c>
      <c r="L206" s="31">
        <v>1352</v>
      </c>
      <c r="M206" s="31">
        <v>2.9354100000000001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1453.1</v>
      </c>
      <c r="D207" s="40">
        <v>1459.3833333333332</v>
      </c>
      <c r="E207" s="40">
        <v>1441.7666666666664</v>
      </c>
      <c r="F207" s="40">
        <v>1430.4333333333332</v>
      </c>
      <c r="G207" s="40">
        <v>1412.8166666666664</v>
      </c>
      <c r="H207" s="40">
        <v>1470.7166666666665</v>
      </c>
      <c r="I207" s="40">
        <v>1488.3333333333333</v>
      </c>
      <c r="J207" s="40">
        <v>1499.6666666666665</v>
      </c>
      <c r="K207" s="31">
        <v>1477</v>
      </c>
      <c r="L207" s="31">
        <v>1448.05</v>
      </c>
      <c r="M207" s="31">
        <v>10.68097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275.64999999999998</v>
      </c>
      <c r="D208" s="40">
        <v>276.2</v>
      </c>
      <c r="E208" s="40">
        <v>274.45</v>
      </c>
      <c r="F208" s="40">
        <v>273.25</v>
      </c>
      <c r="G208" s="40">
        <v>271.5</v>
      </c>
      <c r="H208" s="40">
        <v>277.39999999999998</v>
      </c>
      <c r="I208" s="40">
        <v>279.14999999999998</v>
      </c>
      <c r="J208" s="40">
        <v>280.34999999999997</v>
      </c>
      <c r="K208" s="31">
        <v>277.95</v>
      </c>
      <c r="L208" s="31">
        <v>275</v>
      </c>
      <c r="M208" s="31">
        <v>3.5079799999999999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136.85</v>
      </c>
      <c r="D209" s="40">
        <v>138.75</v>
      </c>
      <c r="E209" s="40">
        <v>134.69999999999999</v>
      </c>
      <c r="F209" s="40">
        <v>132.54999999999998</v>
      </c>
      <c r="G209" s="40">
        <v>128.49999999999997</v>
      </c>
      <c r="H209" s="40">
        <v>140.9</v>
      </c>
      <c r="I209" s="40">
        <v>144.95000000000002</v>
      </c>
      <c r="J209" s="40">
        <v>147.10000000000002</v>
      </c>
      <c r="K209" s="31">
        <v>142.80000000000001</v>
      </c>
      <c r="L209" s="31">
        <v>136.6</v>
      </c>
      <c r="M209" s="31">
        <v>11.216699999999999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2920.4</v>
      </c>
      <c r="D210" s="40">
        <v>2909.4333333333329</v>
      </c>
      <c r="E210" s="40">
        <v>2892.8666666666659</v>
      </c>
      <c r="F210" s="40">
        <v>2865.333333333333</v>
      </c>
      <c r="G210" s="40">
        <v>2848.766666666666</v>
      </c>
      <c r="H210" s="40">
        <v>2936.9666666666658</v>
      </c>
      <c r="I210" s="40">
        <v>2953.5333333333324</v>
      </c>
      <c r="J210" s="40">
        <v>2981.0666666666657</v>
      </c>
      <c r="K210" s="31">
        <v>2926</v>
      </c>
      <c r="L210" s="31">
        <v>2881.9</v>
      </c>
      <c r="M210" s="31">
        <v>11.1806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47.4</v>
      </c>
      <c r="D211" s="40">
        <v>47.533333333333339</v>
      </c>
      <c r="E211" s="40">
        <v>47.066666666666677</v>
      </c>
      <c r="F211" s="40">
        <v>46.733333333333341</v>
      </c>
      <c r="G211" s="40">
        <v>46.26666666666668</v>
      </c>
      <c r="H211" s="40">
        <v>47.866666666666674</v>
      </c>
      <c r="I211" s="40">
        <v>48.333333333333329</v>
      </c>
      <c r="J211" s="40">
        <v>48.666666666666671</v>
      </c>
      <c r="K211" s="31">
        <v>48</v>
      </c>
      <c r="L211" s="31">
        <v>47.2</v>
      </c>
      <c r="M211" s="31">
        <v>28.774930000000001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483.3</v>
      </c>
      <c r="D212" s="40">
        <v>483.91666666666669</v>
      </c>
      <c r="E212" s="40">
        <v>479.83333333333337</v>
      </c>
      <c r="F212" s="40">
        <v>476.36666666666667</v>
      </c>
      <c r="G212" s="40">
        <v>472.28333333333336</v>
      </c>
      <c r="H212" s="40">
        <v>487.38333333333338</v>
      </c>
      <c r="I212" s="40">
        <v>491.46666666666675</v>
      </c>
      <c r="J212" s="40">
        <v>494.93333333333339</v>
      </c>
      <c r="K212" s="31">
        <v>488</v>
      </c>
      <c r="L212" s="31">
        <v>480.45</v>
      </c>
      <c r="M212" s="31">
        <v>80.117649999999998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1431.95</v>
      </c>
      <c r="D213" s="40">
        <v>1439.6333333333332</v>
      </c>
      <c r="E213" s="40">
        <v>1392.3166666666664</v>
      </c>
      <c r="F213" s="40">
        <v>1352.6833333333332</v>
      </c>
      <c r="G213" s="40">
        <v>1305.3666666666663</v>
      </c>
      <c r="H213" s="40">
        <v>1479.2666666666664</v>
      </c>
      <c r="I213" s="40">
        <v>1526.583333333333</v>
      </c>
      <c r="J213" s="40">
        <v>1566.2166666666665</v>
      </c>
      <c r="K213" s="31">
        <v>1486.95</v>
      </c>
      <c r="L213" s="31">
        <v>1400</v>
      </c>
      <c r="M213" s="31">
        <v>25.605550000000001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116.95</v>
      </c>
      <c r="D214" s="40">
        <v>117.51666666666665</v>
      </c>
      <c r="E214" s="40">
        <v>116.0333333333333</v>
      </c>
      <c r="F214" s="40">
        <v>115.11666666666665</v>
      </c>
      <c r="G214" s="40">
        <v>113.6333333333333</v>
      </c>
      <c r="H214" s="40">
        <v>118.43333333333331</v>
      </c>
      <c r="I214" s="40">
        <v>119.91666666666666</v>
      </c>
      <c r="J214" s="40">
        <v>120.83333333333331</v>
      </c>
      <c r="K214" s="31">
        <v>119</v>
      </c>
      <c r="L214" s="31">
        <v>116.6</v>
      </c>
      <c r="M214" s="31">
        <v>140.12112999999999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282.5</v>
      </c>
      <c r="D215" s="40">
        <v>280.75</v>
      </c>
      <c r="E215" s="40">
        <v>277.10000000000002</v>
      </c>
      <c r="F215" s="40">
        <v>271.70000000000005</v>
      </c>
      <c r="G215" s="40">
        <v>268.05000000000007</v>
      </c>
      <c r="H215" s="40">
        <v>286.14999999999998</v>
      </c>
      <c r="I215" s="40">
        <v>289.79999999999995</v>
      </c>
      <c r="J215" s="40">
        <v>295.19999999999993</v>
      </c>
      <c r="K215" s="31">
        <v>284.39999999999998</v>
      </c>
      <c r="L215" s="31">
        <v>275.35000000000002</v>
      </c>
      <c r="M215" s="31">
        <v>50.43065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2768.25</v>
      </c>
      <c r="D216" s="40">
        <v>2772.5166666666664</v>
      </c>
      <c r="E216" s="40">
        <v>2747.7333333333327</v>
      </c>
      <c r="F216" s="40">
        <v>2727.2166666666662</v>
      </c>
      <c r="G216" s="40">
        <v>2702.4333333333325</v>
      </c>
      <c r="H216" s="40">
        <v>2793.0333333333328</v>
      </c>
      <c r="I216" s="40">
        <v>2817.8166666666666</v>
      </c>
      <c r="J216" s="40">
        <v>2838.333333333333</v>
      </c>
      <c r="K216" s="31">
        <v>2797.3</v>
      </c>
      <c r="L216" s="31">
        <v>2752</v>
      </c>
      <c r="M216" s="31">
        <v>12.59196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334.9</v>
      </c>
      <c r="D217" s="40">
        <v>333.66666666666669</v>
      </c>
      <c r="E217" s="40">
        <v>331.73333333333335</v>
      </c>
      <c r="F217" s="40">
        <v>328.56666666666666</v>
      </c>
      <c r="G217" s="40">
        <v>326.63333333333333</v>
      </c>
      <c r="H217" s="40">
        <v>336.83333333333337</v>
      </c>
      <c r="I217" s="40">
        <v>338.76666666666665</v>
      </c>
      <c r="J217" s="40">
        <v>341.93333333333339</v>
      </c>
      <c r="K217" s="31">
        <v>335.6</v>
      </c>
      <c r="L217" s="31">
        <v>330.5</v>
      </c>
      <c r="M217" s="31">
        <v>4.8704999999999998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42874.95</v>
      </c>
      <c r="D218" s="40">
        <v>43116.98333333333</v>
      </c>
      <c r="E218" s="40">
        <v>42534.96666666666</v>
      </c>
      <c r="F218" s="40">
        <v>42194.98333333333</v>
      </c>
      <c r="G218" s="40">
        <v>41612.96666666666</v>
      </c>
      <c r="H218" s="40">
        <v>43456.96666666666</v>
      </c>
      <c r="I218" s="40">
        <v>44038.983333333337</v>
      </c>
      <c r="J218" s="40">
        <v>44378.96666666666</v>
      </c>
      <c r="K218" s="31">
        <v>43699</v>
      </c>
      <c r="L218" s="31">
        <v>42777</v>
      </c>
      <c r="M218" s="31">
        <v>1.3310000000000001E-2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43.75</v>
      </c>
      <c r="D219" s="40">
        <v>43.85</v>
      </c>
      <c r="E219" s="40">
        <v>43.5</v>
      </c>
      <c r="F219" s="40">
        <v>43.25</v>
      </c>
      <c r="G219" s="40">
        <v>42.9</v>
      </c>
      <c r="H219" s="40">
        <v>44.1</v>
      </c>
      <c r="I219" s="40">
        <v>44.45000000000001</v>
      </c>
      <c r="J219" s="40">
        <v>44.7</v>
      </c>
      <c r="K219" s="31">
        <v>44.2</v>
      </c>
      <c r="L219" s="31">
        <v>43.6</v>
      </c>
      <c r="M219" s="31">
        <v>17.785879999999999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2812.35</v>
      </c>
      <c r="D220" s="40">
        <v>2811.5833333333335</v>
      </c>
      <c r="E220" s="40">
        <v>2799.2666666666669</v>
      </c>
      <c r="F220" s="40">
        <v>2786.1833333333334</v>
      </c>
      <c r="G220" s="40">
        <v>2773.8666666666668</v>
      </c>
      <c r="H220" s="40">
        <v>2824.666666666667</v>
      </c>
      <c r="I220" s="40">
        <v>2836.9833333333336</v>
      </c>
      <c r="J220" s="40">
        <v>2850.0666666666671</v>
      </c>
      <c r="K220" s="31">
        <v>2823.9</v>
      </c>
      <c r="L220" s="31">
        <v>2798.5</v>
      </c>
      <c r="M220" s="31">
        <v>18.312010000000001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274.55</v>
      </c>
      <c r="D221" s="40">
        <v>275.2833333333333</v>
      </c>
      <c r="E221" s="40">
        <v>270.81666666666661</v>
      </c>
      <c r="F221" s="40">
        <v>267.08333333333331</v>
      </c>
      <c r="G221" s="40">
        <v>262.61666666666662</v>
      </c>
      <c r="H221" s="40">
        <v>279.01666666666659</v>
      </c>
      <c r="I221" s="40">
        <v>283.48333333333329</v>
      </c>
      <c r="J221" s="40">
        <v>287.21666666666658</v>
      </c>
      <c r="K221" s="31">
        <v>279.75</v>
      </c>
      <c r="L221" s="31">
        <v>271.55</v>
      </c>
      <c r="M221" s="31">
        <v>1.3785400000000001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727.2</v>
      </c>
      <c r="D222" s="40">
        <v>723.15</v>
      </c>
      <c r="E222" s="40">
        <v>716.9</v>
      </c>
      <c r="F222" s="40">
        <v>706.6</v>
      </c>
      <c r="G222" s="40">
        <v>700.35</v>
      </c>
      <c r="H222" s="40">
        <v>733.44999999999993</v>
      </c>
      <c r="I222" s="40">
        <v>739.69999999999993</v>
      </c>
      <c r="J222" s="40">
        <v>749.99999999999989</v>
      </c>
      <c r="K222" s="31">
        <v>729.4</v>
      </c>
      <c r="L222" s="31">
        <v>712.85</v>
      </c>
      <c r="M222" s="31">
        <v>135.57168999999999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1616.25</v>
      </c>
      <c r="D223" s="40">
        <v>1616.7666666666667</v>
      </c>
      <c r="E223" s="40">
        <v>1604.7833333333333</v>
      </c>
      <c r="F223" s="40">
        <v>1593.3166666666666</v>
      </c>
      <c r="G223" s="40">
        <v>1581.3333333333333</v>
      </c>
      <c r="H223" s="40">
        <v>1628.2333333333333</v>
      </c>
      <c r="I223" s="40">
        <v>1640.2166666666665</v>
      </c>
      <c r="J223" s="40">
        <v>1651.6833333333334</v>
      </c>
      <c r="K223" s="31">
        <v>1628.75</v>
      </c>
      <c r="L223" s="31">
        <v>1605.3</v>
      </c>
      <c r="M223" s="31">
        <v>5.1307099999999997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699.7</v>
      </c>
      <c r="D224" s="40">
        <v>699.5</v>
      </c>
      <c r="E224" s="40">
        <v>691.6</v>
      </c>
      <c r="F224" s="40">
        <v>683.5</v>
      </c>
      <c r="G224" s="40">
        <v>675.6</v>
      </c>
      <c r="H224" s="40">
        <v>707.6</v>
      </c>
      <c r="I224" s="40">
        <v>715.50000000000011</v>
      </c>
      <c r="J224" s="40">
        <v>723.6</v>
      </c>
      <c r="K224" s="31">
        <v>707.4</v>
      </c>
      <c r="L224" s="31">
        <v>691.4</v>
      </c>
      <c r="M224" s="31">
        <v>8.9946099999999998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754.3</v>
      </c>
      <c r="D225" s="40">
        <v>753.2166666666667</v>
      </c>
      <c r="E225" s="40">
        <v>742.33333333333337</v>
      </c>
      <c r="F225" s="40">
        <v>730.36666666666667</v>
      </c>
      <c r="G225" s="40">
        <v>719.48333333333335</v>
      </c>
      <c r="H225" s="40">
        <v>765.18333333333339</v>
      </c>
      <c r="I225" s="40">
        <v>776.06666666666661</v>
      </c>
      <c r="J225" s="40">
        <v>788.03333333333342</v>
      </c>
      <c r="K225" s="31">
        <v>764.1</v>
      </c>
      <c r="L225" s="31">
        <v>741.25</v>
      </c>
      <c r="M225" s="31">
        <v>3.9066800000000002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42.15</v>
      </c>
      <c r="D226" s="40">
        <v>41.333333333333329</v>
      </c>
      <c r="E226" s="40">
        <v>39.86666666666666</v>
      </c>
      <c r="F226" s="40">
        <v>37.583333333333329</v>
      </c>
      <c r="G226" s="40">
        <v>36.11666666666666</v>
      </c>
      <c r="H226" s="40">
        <v>43.61666666666666</v>
      </c>
      <c r="I226" s="40">
        <v>45.083333333333329</v>
      </c>
      <c r="J226" s="40">
        <v>47.36666666666666</v>
      </c>
      <c r="K226" s="31">
        <v>42.8</v>
      </c>
      <c r="L226" s="31">
        <v>39.049999999999997</v>
      </c>
      <c r="M226" s="31">
        <v>864.32115999999996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50.95</v>
      </c>
      <c r="D227" s="40">
        <v>50.45000000000001</v>
      </c>
      <c r="E227" s="40">
        <v>49.300000000000018</v>
      </c>
      <c r="F227" s="40">
        <v>47.650000000000006</v>
      </c>
      <c r="G227" s="40">
        <v>46.500000000000014</v>
      </c>
      <c r="H227" s="40">
        <v>52.100000000000023</v>
      </c>
      <c r="I227" s="40">
        <v>53.250000000000014</v>
      </c>
      <c r="J227" s="40">
        <v>54.900000000000027</v>
      </c>
      <c r="K227" s="31">
        <v>51.6</v>
      </c>
      <c r="L227" s="31">
        <v>48.8</v>
      </c>
      <c r="M227" s="31">
        <v>866.42327999999998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57.8</v>
      </c>
      <c r="D228" s="40">
        <v>56.949999999999996</v>
      </c>
      <c r="E228" s="40">
        <v>55.499999999999993</v>
      </c>
      <c r="F228" s="40">
        <v>53.199999999999996</v>
      </c>
      <c r="G228" s="40">
        <v>51.749999999999993</v>
      </c>
      <c r="H228" s="40">
        <v>59.249999999999993</v>
      </c>
      <c r="I228" s="40">
        <v>60.699999999999996</v>
      </c>
      <c r="J228" s="40">
        <v>62.999999999999993</v>
      </c>
      <c r="K228" s="31">
        <v>58.4</v>
      </c>
      <c r="L228" s="31">
        <v>54.65</v>
      </c>
      <c r="M228" s="31">
        <v>193.95434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1163.25</v>
      </c>
      <c r="D229" s="40">
        <v>1186.9166666666667</v>
      </c>
      <c r="E229" s="40">
        <v>1126.3333333333335</v>
      </c>
      <c r="F229" s="40">
        <v>1089.4166666666667</v>
      </c>
      <c r="G229" s="40">
        <v>1028.8333333333335</v>
      </c>
      <c r="H229" s="40">
        <v>1223.8333333333335</v>
      </c>
      <c r="I229" s="40">
        <v>1284.416666666667</v>
      </c>
      <c r="J229" s="40">
        <v>1321.3333333333335</v>
      </c>
      <c r="K229" s="31">
        <v>1247.5</v>
      </c>
      <c r="L229" s="31">
        <v>1150</v>
      </c>
      <c r="M229" s="31">
        <v>2.7795800000000002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295.2</v>
      </c>
      <c r="D230" s="40">
        <v>302.56666666666666</v>
      </c>
      <c r="E230" s="40">
        <v>286.88333333333333</v>
      </c>
      <c r="F230" s="40">
        <v>278.56666666666666</v>
      </c>
      <c r="G230" s="40">
        <v>262.88333333333333</v>
      </c>
      <c r="H230" s="40">
        <v>310.88333333333333</v>
      </c>
      <c r="I230" s="40">
        <v>326.56666666666661</v>
      </c>
      <c r="J230" s="40">
        <v>334.88333333333333</v>
      </c>
      <c r="K230" s="31">
        <v>318.25</v>
      </c>
      <c r="L230" s="31">
        <v>294.25</v>
      </c>
      <c r="M230" s="31">
        <v>191.79899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1667.85</v>
      </c>
      <c r="D231" s="40">
        <v>1662.7333333333333</v>
      </c>
      <c r="E231" s="40">
        <v>1635.4666666666667</v>
      </c>
      <c r="F231" s="40">
        <v>1603.0833333333333</v>
      </c>
      <c r="G231" s="40">
        <v>1575.8166666666666</v>
      </c>
      <c r="H231" s="40">
        <v>1695.1166666666668</v>
      </c>
      <c r="I231" s="40">
        <v>1722.3833333333337</v>
      </c>
      <c r="J231" s="40">
        <v>1754.7666666666669</v>
      </c>
      <c r="K231" s="31">
        <v>1690</v>
      </c>
      <c r="L231" s="31">
        <v>1630.35</v>
      </c>
      <c r="M231" s="31">
        <v>0.44053999999999999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592.6</v>
      </c>
      <c r="D232" s="40">
        <v>594.48333333333335</v>
      </c>
      <c r="E232" s="40">
        <v>587.11666666666667</v>
      </c>
      <c r="F232" s="40">
        <v>581.63333333333333</v>
      </c>
      <c r="G232" s="40">
        <v>574.26666666666665</v>
      </c>
      <c r="H232" s="40">
        <v>599.9666666666667</v>
      </c>
      <c r="I232" s="40">
        <v>607.33333333333348</v>
      </c>
      <c r="J232" s="40">
        <v>612.81666666666672</v>
      </c>
      <c r="K232" s="31">
        <v>601.85</v>
      </c>
      <c r="L232" s="31">
        <v>589</v>
      </c>
      <c r="M232" s="31">
        <v>5.2943300000000004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180.6</v>
      </c>
      <c r="D233" s="40">
        <v>181.11666666666667</v>
      </c>
      <c r="E233" s="40">
        <v>177.98333333333335</v>
      </c>
      <c r="F233" s="40">
        <v>175.36666666666667</v>
      </c>
      <c r="G233" s="40">
        <v>172.23333333333335</v>
      </c>
      <c r="H233" s="40">
        <v>183.73333333333335</v>
      </c>
      <c r="I233" s="40">
        <v>186.86666666666667</v>
      </c>
      <c r="J233" s="40">
        <v>189.48333333333335</v>
      </c>
      <c r="K233" s="31">
        <v>184.25</v>
      </c>
      <c r="L233" s="31">
        <v>178.5</v>
      </c>
      <c r="M233" s="31">
        <v>45.019939999999998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44.85</v>
      </c>
      <c r="D234" s="40">
        <v>44.666666666666664</v>
      </c>
      <c r="E234" s="40">
        <v>44.333333333333329</v>
      </c>
      <c r="F234" s="40">
        <v>43.816666666666663</v>
      </c>
      <c r="G234" s="40">
        <v>43.483333333333327</v>
      </c>
      <c r="H234" s="40">
        <v>45.18333333333333</v>
      </c>
      <c r="I234" s="40">
        <v>45.516666666666659</v>
      </c>
      <c r="J234" s="40">
        <v>46.033333333333331</v>
      </c>
      <c r="K234" s="31">
        <v>45</v>
      </c>
      <c r="L234" s="31">
        <v>44.15</v>
      </c>
      <c r="M234" s="31">
        <v>22.401489999999999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230.75</v>
      </c>
      <c r="D235" s="40">
        <v>226.9</v>
      </c>
      <c r="E235" s="40">
        <v>220.15</v>
      </c>
      <c r="F235" s="40">
        <v>209.55</v>
      </c>
      <c r="G235" s="40">
        <v>202.8</v>
      </c>
      <c r="H235" s="40">
        <v>237.5</v>
      </c>
      <c r="I235" s="40">
        <v>244.25</v>
      </c>
      <c r="J235" s="40">
        <v>254.85</v>
      </c>
      <c r="K235" s="31">
        <v>233.65</v>
      </c>
      <c r="L235" s="31">
        <v>216.3</v>
      </c>
      <c r="M235" s="31">
        <v>1492.3890100000001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121.35</v>
      </c>
      <c r="D236" s="40">
        <v>121.98333333333335</v>
      </c>
      <c r="E236" s="40">
        <v>120.26666666666669</v>
      </c>
      <c r="F236" s="40">
        <v>119.18333333333335</v>
      </c>
      <c r="G236" s="40">
        <v>117.4666666666667</v>
      </c>
      <c r="H236" s="40">
        <v>123.06666666666669</v>
      </c>
      <c r="I236" s="40">
        <v>124.78333333333333</v>
      </c>
      <c r="J236" s="40">
        <v>125.86666666666669</v>
      </c>
      <c r="K236" s="31">
        <v>123.7</v>
      </c>
      <c r="L236" s="31">
        <v>120.9</v>
      </c>
      <c r="M236" s="31">
        <v>3.41351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188.3</v>
      </c>
      <c r="D237" s="40">
        <v>187.4</v>
      </c>
      <c r="E237" s="40">
        <v>182.4</v>
      </c>
      <c r="F237" s="40">
        <v>176.5</v>
      </c>
      <c r="G237" s="40">
        <v>171.5</v>
      </c>
      <c r="H237" s="40">
        <v>193.3</v>
      </c>
      <c r="I237" s="40">
        <v>198.3</v>
      </c>
      <c r="J237" s="40">
        <v>204.20000000000002</v>
      </c>
      <c r="K237" s="31">
        <v>192.4</v>
      </c>
      <c r="L237" s="31">
        <v>181.5</v>
      </c>
      <c r="M237" s="31">
        <v>47.977029999999999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241.85</v>
      </c>
      <c r="D238" s="40">
        <v>242.31666666666669</v>
      </c>
      <c r="E238" s="40">
        <v>234.73333333333338</v>
      </c>
      <c r="F238" s="40">
        <v>227.61666666666667</v>
      </c>
      <c r="G238" s="40">
        <v>220.03333333333336</v>
      </c>
      <c r="H238" s="40">
        <v>249.43333333333339</v>
      </c>
      <c r="I238" s="40">
        <v>257.01666666666671</v>
      </c>
      <c r="J238" s="40">
        <v>264.13333333333344</v>
      </c>
      <c r="K238" s="31">
        <v>249.9</v>
      </c>
      <c r="L238" s="31">
        <v>235.2</v>
      </c>
      <c r="M238" s="31">
        <v>156.79634999999999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139.85</v>
      </c>
      <c r="D239" s="40">
        <v>140.43333333333334</v>
      </c>
      <c r="E239" s="40">
        <v>136.61666666666667</v>
      </c>
      <c r="F239" s="40">
        <v>133.38333333333333</v>
      </c>
      <c r="G239" s="40">
        <v>129.56666666666666</v>
      </c>
      <c r="H239" s="40">
        <v>143.66666666666669</v>
      </c>
      <c r="I239" s="40">
        <v>147.48333333333335</v>
      </c>
      <c r="J239" s="40">
        <v>150.7166666666667</v>
      </c>
      <c r="K239" s="31">
        <v>144.25</v>
      </c>
      <c r="L239" s="31">
        <v>137.19999999999999</v>
      </c>
      <c r="M239" s="31">
        <v>82.436179999999993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8748</v>
      </c>
      <c r="D240" s="40">
        <v>8780.9</v>
      </c>
      <c r="E240" s="40">
        <v>8619.75</v>
      </c>
      <c r="F240" s="40">
        <v>8491.5</v>
      </c>
      <c r="G240" s="40">
        <v>8330.35</v>
      </c>
      <c r="H240" s="40">
        <v>8909.15</v>
      </c>
      <c r="I240" s="40">
        <v>9070.2999999999975</v>
      </c>
      <c r="J240" s="40">
        <v>9198.5499999999993</v>
      </c>
      <c r="K240" s="31">
        <v>8942.0499999999993</v>
      </c>
      <c r="L240" s="31">
        <v>8652.65</v>
      </c>
      <c r="M240" s="31">
        <v>1.29338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139.19999999999999</v>
      </c>
      <c r="D241" s="40">
        <v>137.86666666666667</v>
      </c>
      <c r="E241" s="40">
        <v>135.73333333333335</v>
      </c>
      <c r="F241" s="40">
        <v>132.26666666666668</v>
      </c>
      <c r="G241" s="40">
        <v>130.13333333333335</v>
      </c>
      <c r="H241" s="40">
        <v>141.33333333333334</v>
      </c>
      <c r="I241" s="40">
        <v>143.46666666666667</v>
      </c>
      <c r="J241" s="40">
        <v>146.93333333333334</v>
      </c>
      <c r="K241" s="31">
        <v>140</v>
      </c>
      <c r="L241" s="31">
        <v>134.4</v>
      </c>
      <c r="M241" s="31">
        <v>56.537849999999999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609.15</v>
      </c>
      <c r="D242" s="40">
        <v>609.18333333333328</v>
      </c>
      <c r="E242" s="40">
        <v>599.16666666666652</v>
      </c>
      <c r="F242" s="40">
        <v>589.18333333333328</v>
      </c>
      <c r="G242" s="40">
        <v>579.16666666666652</v>
      </c>
      <c r="H242" s="40">
        <v>619.16666666666652</v>
      </c>
      <c r="I242" s="40">
        <v>629.18333333333317</v>
      </c>
      <c r="J242" s="40">
        <v>639.16666666666652</v>
      </c>
      <c r="K242" s="31">
        <v>619.20000000000005</v>
      </c>
      <c r="L242" s="31">
        <v>599.20000000000005</v>
      </c>
      <c r="M242" s="31">
        <v>84.860979999999998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155.05000000000001</v>
      </c>
      <c r="D243" s="40">
        <v>155.70000000000002</v>
      </c>
      <c r="E243" s="40">
        <v>153.40000000000003</v>
      </c>
      <c r="F243" s="40">
        <v>151.75000000000003</v>
      </c>
      <c r="G243" s="40">
        <v>149.45000000000005</v>
      </c>
      <c r="H243" s="40">
        <v>157.35000000000002</v>
      </c>
      <c r="I243" s="40">
        <v>159.65000000000003</v>
      </c>
      <c r="J243" s="40">
        <v>161.30000000000001</v>
      </c>
      <c r="K243" s="31">
        <v>158</v>
      </c>
      <c r="L243" s="31">
        <v>154.05000000000001</v>
      </c>
      <c r="M243" s="31">
        <v>31.077359999999999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118.35</v>
      </c>
      <c r="D244" s="40">
        <v>117.83333333333333</v>
      </c>
      <c r="E244" s="40">
        <v>116.66666666666666</v>
      </c>
      <c r="F244" s="40">
        <v>114.98333333333333</v>
      </c>
      <c r="G244" s="40">
        <v>113.81666666666666</v>
      </c>
      <c r="H244" s="40">
        <v>119.51666666666665</v>
      </c>
      <c r="I244" s="40">
        <v>120.68333333333331</v>
      </c>
      <c r="J244" s="40">
        <v>122.36666666666665</v>
      </c>
      <c r="K244" s="31">
        <v>119</v>
      </c>
      <c r="L244" s="31">
        <v>116.15</v>
      </c>
      <c r="M244" s="31">
        <v>140.86068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22.75</v>
      </c>
      <c r="D245" s="40">
        <v>22.150000000000002</v>
      </c>
      <c r="E245" s="40">
        <v>20.800000000000004</v>
      </c>
      <c r="F245" s="40">
        <v>18.850000000000001</v>
      </c>
      <c r="G245" s="40">
        <v>17.500000000000004</v>
      </c>
      <c r="H245" s="40">
        <v>24.100000000000005</v>
      </c>
      <c r="I245" s="40">
        <v>25.450000000000006</v>
      </c>
      <c r="J245" s="40">
        <v>27.400000000000006</v>
      </c>
      <c r="K245" s="31">
        <v>23.5</v>
      </c>
      <c r="L245" s="31">
        <v>20.2</v>
      </c>
      <c r="M245" s="31">
        <v>386.01249000000001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3769.7</v>
      </c>
      <c r="D246" s="40">
        <v>3750.2333333333336</v>
      </c>
      <c r="E246" s="40">
        <v>3701.7166666666672</v>
      </c>
      <c r="F246" s="40">
        <v>3633.7333333333336</v>
      </c>
      <c r="G246" s="40">
        <v>3585.2166666666672</v>
      </c>
      <c r="H246" s="40">
        <v>3818.2166666666672</v>
      </c>
      <c r="I246" s="40">
        <v>3866.7333333333336</v>
      </c>
      <c r="J246" s="40">
        <v>3934.7166666666672</v>
      </c>
      <c r="K246" s="31">
        <v>3798.75</v>
      </c>
      <c r="L246" s="31">
        <v>3682.25</v>
      </c>
      <c r="M246" s="31">
        <v>36.022109999999998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267.95</v>
      </c>
      <c r="D247" s="40">
        <v>267.23333333333335</v>
      </c>
      <c r="E247" s="40">
        <v>263.7166666666667</v>
      </c>
      <c r="F247" s="40">
        <v>259.48333333333335</v>
      </c>
      <c r="G247" s="40">
        <v>255.9666666666667</v>
      </c>
      <c r="H247" s="40">
        <v>271.4666666666667</v>
      </c>
      <c r="I247" s="40">
        <v>274.98333333333335</v>
      </c>
      <c r="J247" s="40">
        <v>279.2166666666667</v>
      </c>
      <c r="K247" s="31">
        <v>270.75</v>
      </c>
      <c r="L247" s="31">
        <v>263</v>
      </c>
      <c r="M247" s="31">
        <v>3.58724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476.75</v>
      </c>
      <c r="D248" s="40">
        <v>477.95</v>
      </c>
      <c r="E248" s="40">
        <v>471</v>
      </c>
      <c r="F248" s="40">
        <v>465.25</v>
      </c>
      <c r="G248" s="40">
        <v>458.3</v>
      </c>
      <c r="H248" s="40">
        <v>483.7</v>
      </c>
      <c r="I248" s="40">
        <v>490.64999999999992</v>
      </c>
      <c r="J248" s="40">
        <v>496.4</v>
      </c>
      <c r="K248" s="31">
        <v>484.9</v>
      </c>
      <c r="L248" s="31">
        <v>472.2</v>
      </c>
      <c r="M248" s="31">
        <v>2.6715200000000001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570.79999999999995</v>
      </c>
      <c r="D249" s="40">
        <v>576.26666666666677</v>
      </c>
      <c r="E249" s="40">
        <v>563.93333333333351</v>
      </c>
      <c r="F249" s="40">
        <v>557.06666666666672</v>
      </c>
      <c r="G249" s="40">
        <v>544.73333333333346</v>
      </c>
      <c r="H249" s="40">
        <v>583.13333333333355</v>
      </c>
      <c r="I249" s="40">
        <v>595.46666666666681</v>
      </c>
      <c r="J249" s="40">
        <v>602.3333333333336</v>
      </c>
      <c r="K249" s="31">
        <v>588.6</v>
      </c>
      <c r="L249" s="31">
        <v>569.4</v>
      </c>
      <c r="M249" s="31">
        <v>19.11692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269.35000000000002</v>
      </c>
      <c r="D250" s="40">
        <v>266.93333333333334</v>
      </c>
      <c r="E250" s="40">
        <v>254.31666666666666</v>
      </c>
      <c r="F250" s="40">
        <v>239.28333333333333</v>
      </c>
      <c r="G250" s="40">
        <v>226.66666666666666</v>
      </c>
      <c r="H250" s="40">
        <v>281.9666666666667</v>
      </c>
      <c r="I250" s="40">
        <v>294.58333333333337</v>
      </c>
      <c r="J250" s="40">
        <v>309.61666666666667</v>
      </c>
      <c r="K250" s="31">
        <v>279.55</v>
      </c>
      <c r="L250" s="31">
        <v>251.9</v>
      </c>
      <c r="M250" s="31">
        <v>428.07738999999998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1130.95</v>
      </c>
      <c r="D251" s="40">
        <v>1129.4833333333333</v>
      </c>
      <c r="E251" s="40">
        <v>1072.4666666666667</v>
      </c>
      <c r="F251" s="40">
        <v>1013.9833333333333</v>
      </c>
      <c r="G251" s="40">
        <v>956.9666666666667</v>
      </c>
      <c r="H251" s="40">
        <v>1187.9666666666667</v>
      </c>
      <c r="I251" s="40">
        <v>1244.9833333333336</v>
      </c>
      <c r="J251" s="40">
        <v>1303.4666666666667</v>
      </c>
      <c r="K251" s="31">
        <v>1186.5</v>
      </c>
      <c r="L251" s="31">
        <v>1071</v>
      </c>
      <c r="M251" s="31">
        <v>272.30282999999997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44.75</v>
      </c>
      <c r="D252" s="40">
        <v>45</v>
      </c>
      <c r="E252" s="40">
        <v>43.75</v>
      </c>
      <c r="F252" s="40">
        <v>42.75</v>
      </c>
      <c r="G252" s="40">
        <v>41.5</v>
      </c>
      <c r="H252" s="40">
        <v>46</v>
      </c>
      <c r="I252" s="40">
        <v>47.25</v>
      </c>
      <c r="J252" s="40">
        <v>48.25</v>
      </c>
      <c r="K252" s="31">
        <v>46.25</v>
      </c>
      <c r="L252" s="31">
        <v>44</v>
      </c>
      <c r="M252" s="31">
        <v>30.58888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6858.2</v>
      </c>
      <c r="D253" s="40">
        <v>6851.4000000000005</v>
      </c>
      <c r="E253" s="40">
        <v>6717.8000000000011</v>
      </c>
      <c r="F253" s="40">
        <v>6577.4000000000005</v>
      </c>
      <c r="G253" s="40">
        <v>6443.8000000000011</v>
      </c>
      <c r="H253" s="40">
        <v>6991.8000000000011</v>
      </c>
      <c r="I253" s="40">
        <v>7125.4000000000015</v>
      </c>
      <c r="J253" s="40">
        <v>7265.8000000000011</v>
      </c>
      <c r="K253" s="31">
        <v>6985</v>
      </c>
      <c r="L253" s="31">
        <v>6711</v>
      </c>
      <c r="M253" s="31">
        <v>9.1498899999999992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1702.25</v>
      </c>
      <c r="D254" s="40">
        <v>1704.3166666666666</v>
      </c>
      <c r="E254" s="40">
        <v>1689.3833333333332</v>
      </c>
      <c r="F254" s="40">
        <v>1676.5166666666667</v>
      </c>
      <c r="G254" s="40">
        <v>1661.5833333333333</v>
      </c>
      <c r="H254" s="40">
        <v>1717.1833333333332</v>
      </c>
      <c r="I254" s="40">
        <v>1732.1166666666666</v>
      </c>
      <c r="J254" s="40">
        <v>1744.9833333333331</v>
      </c>
      <c r="K254" s="31">
        <v>1719.25</v>
      </c>
      <c r="L254" s="31">
        <v>1691.45</v>
      </c>
      <c r="M254" s="31">
        <v>32.465679999999999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963.7</v>
      </c>
      <c r="D255" s="40">
        <v>967.2833333333333</v>
      </c>
      <c r="E255" s="40">
        <v>957.56666666666661</v>
      </c>
      <c r="F255" s="40">
        <v>951.43333333333328</v>
      </c>
      <c r="G255" s="40">
        <v>941.71666666666658</v>
      </c>
      <c r="H255" s="40">
        <v>973.41666666666663</v>
      </c>
      <c r="I255" s="40">
        <v>983.13333333333333</v>
      </c>
      <c r="J255" s="40">
        <v>989.26666666666665</v>
      </c>
      <c r="K255" s="31">
        <v>977</v>
      </c>
      <c r="L255" s="31">
        <v>961.15</v>
      </c>
      <c r="M255" s="31">
        <v>0.36831000000000003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304.10000000000002</v>
      </c>
      <c r="D256" s="40">
        <v>304.83333333333331</v>
      </c>
      <c r="E256" s="40">
        <v>302.26666666666665</v>
      </c>
      <c r="F256" s="40">
        <v>300.43333333333334</v>
      </c>
      <c r="G256" s="40">
        <v>297.86666666666667</v>
      </c>
      <c r="H256" s="40">
        <v>306.66666666666663</v>
      </c>
      <c r="I256" s="40">
        <v>309.23333333333335</v>
      </c>
      <c r="J256" s="40">
        <v>311.06666666666661</v>
      </c>
      <c r="K256" s="31">
        <v>307.39999999999998</v>
      </c>
      <c r="L256" s="31">
        <v>303</v>
      </c>
      <c r="M256" s="31">
        <v>1.6369100000000001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662.3</v>
      </c>
      <c r="D257" s="40">
        <v>657.2833333333333</v>
      </c>
      <c r="E257" s="40">
        <v>641.01666666666665</v>
      </c>
      <c r="F257" s="40">
        <v>619.73333333333335</v>
      </c>
      <c r="G257" s="40">
        <v>603.4666666666667</v>
      </c>
      <c r="H257" s="40">
        <v>678.56666666666661</v>
      </c>
      <c r="I257" s="40">
        <v>694.83333333333326</v>
      </c>
      <c r="J257" s="40">
        <v>716.11666666666656</v>
      </c>
      <c r="K257" s="31">
        <v>673.55</v>
      </c>
      <c r="L257" s="31">
        <v>636</v>
      </c>
      <c r="M257" s="31">
        <v>6.4321000000000002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1979.85</v>
      </c>
      <c r="D258" s="40">
        <v>1978.6166666666668</v>
      </c>
      <c r="E258" s="40">
        <v>1958.2333333333336</v>
      </c>
      <c r="F258" s="40">
        <v>1936.6166666666668</v>
      </c>
      <c r="G258" s="40">
        <v>1916.2333333333336</v>
      </c>
      <c r="H258" s="40">
        <v>2000.2333333333336</v>
      </c>
      <c r="I258" s="40">
        <v>2020.6166666666668</v>
      </c>
      <c r="J258" s="40">
        <v>2042.2333333333336</v>
      </c>
      <c r="K258" s="31">
        <v>1999</v>
      </c>
      <c r="L258" s="31">
        <v>1957</v>
      </c>
      <c r="M258" s="31">
        <v>5.1354499999999996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2571.15</v>
      </c>
      <c r="D259" s="40">
        <v>2588.3666666666668</v>
      </c>
      <c r="E259" s="40">
        <v>2533.4333333333334</v>
      </c>
      <c r="F259" s="40">
        <v>2495.7166666666667</v>
      </c>
      <c r="G259" s="40">
        <v>2440.7833333333333</v>
      </c>
      <c r="H259" s="40">
        <v>2626.0833333333335</v>
      </c>
      <c r="I259" s="40">
        <v>2681.0166666666669</v>
      </c>
      <c r="J259" s="40">
        <v>2718.7333333333336</v>
      </c>
      <c r="K259" s="31">
        <v>2643.3</v>
      </c>
      <c r="L259" s="31">
        <v>2550.65</v>
      </c>
      <c r="M259" s="31">
        <v>2.5620599999999998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1726</v>
      </c>
      <c r="D260" s="40">
        <v>1726.2166666666665</v>
      </c>
      <c r="E260" s="40">
        <v>1710.7833333333328</v>
      </c>
      <c r="F260" s="40">
        <v>1695.5666666666664</v>
      </c>
      <c r="G260" s="40">
        <v>1680.1333333333328</v>
      </c>
      <c r="H260" s="40">
        <v>1741.4333333333329</v>
      </c>
      <c r="I260" s="40">
        <v>1756.8666666666668</v>
      </c>
      <c r="J260" s="40">
        <v>1772.083333333333</v>
      </c>
      <c r="K260" s="31">
        <v>1741.65</v>
      </c>
      <c r="L260" s="31">
        <v>1711</v>
      </c>
      <c r="M260" s="31">
        <v>0.69760999999999995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3441.05</v>
      </c>
      <c r="D261" s="40">
        <v>3429.9500000000003</v>
      </c>
      <c r="E261" s="40">
        <v>3391.1000000000004</v>
      </c>
      <c r="F261" s="40">
        <v>3341.15</v>
      </c>
      <c r="G261" s="40">
        <v>3302.3</v>
      </c>
      <c r="H261" s="40">
        <v>3479.9000000000005</v>
      </c>
      <c r="I261" s="40">
        <v>3518.75</v>
      </c>
      <c r="J261" s="40">
        <v>3568.7000000000007</v>
      </c>
      <c r="K261" s="31">
        <v>3468.8</v>
      </c>
      <c r="L261" s="31">
        <v>3380</v>
      </c>
      <c r="M261" s="31">
        <v>0.57908000000000004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710</v>
      </c>
      <c r="D262" s="40">
        <v>716.51666666666677</v>
      </c>
      <c r="E262" s="40">
        <v>699.03333333333353</v>
      </c>
      <c r="F262" s="40">
        <v>688.06666666666672</v>
      </c>
      <c r="G262" s="40">
        <v>670.58333333333348</v>
      </c>
      <c r="H262" s="40">
        <v>727.48333333333358</v>
      </c>
      <c r="I262" s="40">
        <v>744.96666666666692</v>
      </c>
      <c r="J262" s="40">
        <v>755.93333333333362</v>
      </c>
      <c r="K262" s="31">
        <v>734</v>
      </c>
      <c r="L262" s="31">
        <v>705.55</v>
      </c>
      <c r="M262" s="31">
        <v>5.3211500000000003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248.25</v>
      </c>
      <c r="D263" s="40">
        <v>251.16666666666666</v>
      </c>
      <c r="E263" s="40">
        <v>244.33333333333331</v>
      </c>
      <c r="F263" s="40">
        <v>240.41666666666666</v>
      </c>
      <c r="G263" s="40">
        <v>233.58333333333331</v>
      </c>
      <c r="H263" s="40">
        <v>255.08333333333331</v>
      </c>
      <c r="I263" s="40">
        <v>261.91666666666663</v>
      </c>
      <c r="J263" s="40">
        <v>265.83333333333331</v>
      </c>
      <c r="K263" s="31">
        <v>258</v>
      </c>
      <c r="L263" s="31">
        <v>247.25</v>
      </c>
      <c r="M263" s="31">
        <v>12.732670000000001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153.94999999999999</v>
      </c>
      <c r="D264" s="40">
        <v>154.71666666666667</v>
      </c>
      <c r="E264" s="40">
        <v>152.63333333333333</v>
      </c>
      <c r="F264" s="40">
        <v>151.31666666666666</v>
      </c>
      <c r="G264" s="40">
        <v>149.23333333333332</v>
      </c>
      <c r="H264" s="40">
        <v>156.03333333333333</v>
      </c>
      <c r="I264" s="40">
        <v>158.11666666666665</v>
      </c>
      <c r="J264" s="40">
        <v>159.43333333333334</v>
      </c>
      <c r="K264" s="31">
        <v>156.80000000000001</v>
      </c>
      <c r="L264" s="31">
        <v>153.4</v>
      </c>
      <c r="M264" s="31">
        <v>6.1869800000000001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91.4</v>
      </c>
      <c r="D265" s="40">
        <v>92.383333333333326</v>
      </c>
      <c r="E265" s="40">
        <v>90.266666666666652</v>
      </c>
      <c r="F265" s="40">
        <v>89.133333333333326</v>
      </c>
      <c r="G265" s="40">
        <v>87.016666666666652</v>
      </c>
      <c r="H265" s="40">
        <v>93.516666666666652</v>
      </c>
      <c r="I265" s="40">
        <v>95.633333333333326</v>
      </c>
      <c r="J265" s="40">
        <v>96.766666666666652</v>
      </c>
      <c r="K265" s="31">
        <v>94.5</v>
      </c>
      <c r="L265" s="31">
        <v>91.25</v>
      </c>
      <c r="M265" s="31">
        <v>32.026589999999999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311.35000000000002</v>
      </c>
      <c r="D266" s="40">
        <v>311.78333333333336</v>
      </c>
      <c r="E266" s="40">
        <v>304.56666666666672</v>
      </c>
      <c r="F266" s="40">
        <v>297.78333333333336</v>
      </c>
      <c r="G266" s="40">
        <v>290.56666666666672</v>
      </c>
      <c r="H266" s="40">
        <v>318.56666666666672</v>
      </c>
      <c r="I266" s="40">
        <v>325.7833333333333</v>
      </c>
      <c r="J266" s="40">
        <v>332.56666666666672</v>
      </c>
      <c r="K266" s="31">
        <v>319</v>
      </c>
      <c r="L266" s="31">
        <v>305</v>
      </c>
      <c r="M266" s="31">
        <v>17.63401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689.45</v>
      </c>
      <c r="D267" s="40">
        <v>692.80000000000007</v>
      </c>
      <c r="E267" s="40">
        <v>684.65000000000009</v>
      </c>
      <c r="F267" s="40">
        <v>679.85</v>
      </c>
      <c r="G267" s="40">
        <v>671.7</v>
      </c>
      <c r="H267" s="40">
        <v>697.60000000000014</v>
      </c>
      <c r="I267" s="40">
        <v>705.75</v>
      </c>
      <c r="J267" s="40">
        <v>710.55000000000018</v>
      </c>
      <c r="K267" s="31">
        <v>700.95</v>
      </c>
      <c r="L267" s="31">
        <v>688</v>
      </c>
      <c r="M267" s="31">
        <v>33.724989999999998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112.65</v>
      </c>
      <c r="D268" s="40">
        <v>112.21666666666668</v>
      </c>
      <c r="E268" s="40">
        <v>108.48333333333336</v>
      </c>
      <c r="F268" s="40">
        <v>104.31666666666668</v>
      </c>
      <c r="G268" s="40">
        <v>100.58333333333336</v>
      </c>
      <c r="H268" s="40">
        <v>116.38333333333337</v>
      </c>
      <c r="I268" s="40">
        <v>120.11666666666669</v>
      </c>
      <c r="J268" s="40">
        <v>124.28333333333337</v>
      </c>
      <c r="K268" s="31">
        <v>115.95</v>
      </c>
      <c r="L268" s="31">
        <v>108.05</v>
      </c>
      <c r="M268" s="31">
        <v>20.56315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92.2</v>
      </c>
      <c r="D269" s="40">
        <v>92.533333333333346</v>
      </c>
      <c r="E269" s="40">
        <v>90.666666666666686</v>
      </c>
      <c r="F269" s="40">
        <v>89.13333333333334</v>
      </c>
      <c r="G269" s="40">
        <v>87.26666666666668</v>
      </c>
      <c r="H269" s="40">
        <v>94.066666666666691</v>
      </c>
      <c r="I269" s="40">
        <v>95.933333333333337</v>
      </c>
      <c r="J269" s="40">
        <v>97.466666666666697</v>
      </c>
      <c r="K269" s="31">
        <v>94.4</v>
      </c>
      <c r="L269" s="31">
        <v>91</v>
      </c>
      <c r="M269" s="31">
        <v>25.336770000000001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121.7</v>
      </c>
      <c r="D270" s="40">
        <v>122.41666666666667</v>
      </c>
      <c r="E270" s="40">
        <v>120.38333333333334</v>
      </c>
      <c r="F270" s="40">
        <v>119.06666666666666</v>
      </c>
      <c r="G270" s="40">
        <v>117.03333333333333</v>
      </c>
      <c r="H270" s="40">
        <v>123.73333333333335</v>
      </c>
      <c r="I270" s="40">
        <v>125.76666666666668</v>
      </c>
      <c r="J270" s="40">
        <v>127.08333333333336</v>
      </c>
      <c r="K270" s="31">
        <v>124.45</v>
      </c>
      <c r="L270" s="31">
        <v>121.1</v>
      </c>
      <c r="M270" s="31">
        <v>10.953430000000001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296.35000000000002</v>
      </c>
      <c r="D271" s="40">
        <v>299.93333333333334</v>
      </c>
      <c r="E271" s="40">
        <v>290.86666666666667</v>
      </c>
      <c r="F271" s="40">
        <v>285.38333333333333</v>
      </c>
      <c r="G271" s="40">
        <v>276.31666666666666</v>
      </c>
      <c r="H271" s="40">
        <v>305.41666666666669</v>
      </c>
      <c r="I271" s="40">
        <v>314.48333333333341</v>
      </c>
      <c r="J271" s="40">
        <v>319.9666666666667</v>
      </c>
      <c r="K271" s="31">
        <v>309</v>
      </c>
      <c r="L271" s="31">
        <v>294.45</v>
      </c>
      <c r="M271" s="31">
        <v>8.2684599999999993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167.15</v>
      </c>
      <c r="D272" s="40">
        <v>168.85</v>
      </c>
      <c r="E272" s="40">
        <v>163.29999999999998</v>
      </c>
      <c r="F272" s="40">
        <v>159.44999999999999</v>
      </c>
      <c r="G272" s="40">
        <v>153.89999999999998</v>
      </c>
      <c r="H272" s="40">
        <v>172.7</v>
      </c>
      <c r="I272" s="40">
        <v>178.25</v>
      </c>
      <c r="J272" s="40">
        <v>182.1</v>
      </c>
      <c r="K272" s="31">
        <v>174.4</v>
      </c>
      <c r="L272" s="31">
        <v>165</v>
      </c>
      <c r="M272" s="31">
        <v>56.047170000000001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395.1</v>
      </c>
      <c r="D273" s="40">
        <v>398.40000000000003</v>
      </c>
      <c r="E273" s="40">
        <v>390.90000000000009</v>
      </c>
      <c r="F273" s="40">
        <v>386.70000000000005</v>
      </c>
      <c r="G273" s="40">
        <v>379.2000000000001</v>
      </c>
      <c r="H273" s="40">
        <v>402.60000000000008</v>
      </c>
      <c r="I273" s="40">
        <v>410.09999999999997</v>
      </c>
      <c r="J273" s="40">
        <v>414.30000000000007</v>
      </c>
      <c r="K273" s="31">
        <v>405.9</v>
      </c>
      <c r="L273" s="31">
        <v>394.2</v>
      </c>
      <c r="M273" s="31">
        <v>65.237710000000007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2268.1999999999998</v>
      </c>
      <c r="D274" s="40">
        <v>2267.7666666666664</v>
      </c>
      <c r="E274" s="40">
        <v>2250.5333333333328</v>
      </c>
      <c r="F274" s="40">
        <v>2232.8666666666663</v>
      </c>
      <c r="G274" s="40">
        <v>2215.6333333333328</v>
      </c>
      <c r="H274" s="40">
        <v>2285.4333333333329</v>
      </c>
      <c r="I274" s="40">
        <v>2302.6666666666665</v>
      </c>
      <c r="J274" s="40">
        <v>2320.333333333333</v>
      </c>
      <c r="K274" s="31">
        <v>2285</v>
      </c>
      <c r="L274" s="31">
        <v>2250.1</v>
      </c>
      <c r="M274" s="31">
        <v>0.13835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4096.3500000000004</v>
      </c>
      <c r="D275" s="40">
        <v>4125.45</v>
      </c>
      <c r="E275" s="40">
        <v>4060.8999999999996</v>
      </c>
      <c r="F275" s="40">
        <v>4025.45</v>
      </c>
      <c r="G275" s="40">
        <v>3960.8999999999996</v>
      </c>
      <c r="H275" s="40">
        <v>4160.8999999999996</v>
      </c>
      <c r="I275" s="40">
        <v>4225.4500000000007</v>
      </c>
      <c r="J275" s="40">
        <v>4260.8999999999996</v>
      </c>
      <c r="K275" s="31">
        <v>4190</v>
      </c>
      <c r="L275" s="31">
        <v>4090</v>
      </c>
      <c r="M275" s="31">
        <v>3.85961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988</v>
      </c>
      <c r="D276" s="40">
        <v>988.36666666666667</v>
      </c>
      <c r="E276" s="40">
        <v>985.73333333333335</v>
      </c>
      <c r="F276" s="40">
        <v>983.4666666666667</v>
      </c>
      <c r="G276" s="40">
        <v>980.83333333333337</v>
      </c>
      <c r="H276" s="40">
        <v>990.63333333333333</v>
      </c>
      <c r="I276" s="40">
        <v>993.26666666666677</v>
      </c>
      <c r="J276" s="40">
        <v>995.5333333333333</v>
      </c>
      <c r="K276" s="31">
        <v>991</v>
      </c>
      <c r="L276" s="31">
        <v>986.1</v>
      </c>
      <c r="M276" s="31">
        <v>4.4296600000000002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177.1</v>
      </c>
      <c r="D277" s="40">
        <v>177.11666666666665</v>
      </c>
      <c r="E277" s="40">
        <v>174.7833333333333</v>
      </c>
      <c r="F277" s="40">
        <v>172.46666666666667</v>
      </c>
      <c r="G277" s="40">
        <v>170.13333333333333</v>
      </c>
      <c r="H277" s="40">
        <v>179.43333333333328</v>
      </c>
      <c r="I277" s="40">
        <v>181.76666666666659</v>
      </c>
      <c r="J277" s="40">
        <v>184.08333333333326</v>
      </c>
      <c r="K277" s="31">
        <v>179.45</v>
      </c>
      <c r="L277" s="31">
        <v>174.8</v>
      </c>
      <c r="M277" s="31">
        <v>11.150040000000001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2176.65</v>
      </c>
      <c r="D278" s="40">
        <v>2177.3333333333335</v>
      </c>
      <c r="E278" s="40">
        <v>2140.666666666667</v>
      </c>
      <c r="F278" s="40">
        <v>2104.6833333333334</v>
      </c>
      <c r="G278" s="40">
        <v>2068.0166666666669</v>
      </c>
      <c r="H278" s="40">
        <v>2213.3166666666671</v>
      </c>
      <c r="I278" s="40">
        <v>2249.983333333334</v>
      </c>
      <c r="J278" s="40">
        <v>2285.9666666666672</v>
      </c>
      <c r="K278" s="31">
        <v>2214</v>
      </c>
      <c r="L278" s="31">
        <v>2141.35</v>
      </c>
      <c r="M278" s="31">
        <v>0.52453000000000005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835.45</v>
      </c>
      <c r="D279" s="40">
        <v>834.81666666666661</v>
      </c>
      <c r="E279" s="40">
        <v>812.63333333333321</v>
      </c>
      <c r="F279" s="40">
        <v>789.81666666666661</v>
      </c>
      <c r="G279" s="40">
        <v>767.63333333333321</v>
      </c>
      <c r="H279" s="40">
        <v>857.63333333333321</v>
      </c>
      <c r="I279" s="40">
        <v>879.81666666666661</v>
      </c>
      <c r="J279" s="40">
        <v>902.63333333333321</v>
      </c>
      <c r="K279" s="31">
        <v>857</v>
      </c>
      <c r="L279" s="31">
        <v>812</v>
      </c>
      <c r="M279" s="31">
        <v>14.887879999999999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309.10000000000002</v>
      </c>
      <c r="D280" s="40">
        <v>311.53333333333336</v>
      </c>
      <c r="E280" s="40">
        <v>305.4666666666667</v>
      </c>
      <c r="F280" s="40">
        <v>301.83333333333331</v>
      </c>
      <c r="G280" s="40">
        <v>295.76666666666665</v>
      </c>
      <c r="H280" s="40">
        <v>315.16666666666674</v>
      </c>
      <c r="I280" s="40">
        <v>321.23333333333346</v>
      </c>
      <c r="J280" s="40">
        <v>324.86666666666679</v>
      </c>
      <c r="K280" s="31">
        <v>317.60000000000002</v>
      </c>
      <c r="L280" s="31">
        <v>307.89999999999998</v>
      </c>
      <c r="M280" s="31">
        <v>11.30157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325.2</v>
      </c>
      <c r="D281" s="40">
        <v>327.5</v>
      </c>
      <c r="E281" s="40">
        <v>320.64999999999998</v>
      </c>
      <c r="F281" s="40">
        <v>316.09999999999997</v>
      </c>
      <c r="G281" s="40">
        <v>309.24999999999994</v>
      </c>
      <c r="H281" s="40">
        <v>332.05</v>
      </c>
      <c r="I281" s="40">
        <v>338.90000000000003</v>
      </c>
      <c r="J281" s="40">
        <v>343.45000000000005</v>
      </c>
      <c r="K281" s="31">
        <v>334.35</v>
      </c>
      <c r="L281" s="31">
        <v>322.95</v>
      </c>
      <c r="M281" s="31">
        <v>10.59689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271.35000000000002</v>
      </c>
      <c r="D282" s="40">
        <v>271.84999999999997</v>
      </c>
      <c r="E282" s="40">
        <v>268.19999999999993</v>
      </c>
      <c r="F282" s="40">
        <v>265.04999999999995</v>
      </c>
      <c r="G282" s="40">
        <v>261.39999999999992</v>
      </c>
      <c r="H282" s="40">
        <v>274.99999999999994</v>
      </c>
      <c r="I282" s="40">
        <v>278.64999999999992</v>
      </c>
      <c r="J282" s="40">
        <v>281.79999999999995</v>
      </c>
      <c r="K282" s="31">
        <v>275.5</v>
      </c>
      <c r="L282" s="31">
        <v>268.7</v>
      </c>
      <c r="M282" s="31">
        <v>5.61395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1201.25</v>
      </c>
      <c r="D283" s="40">
        <v>1202.0333333333335</v>
      </c>
      <c r="E283" s="40">
        <v>1189.2666666666671</v>
      </c>
      <c r="F283" s="40">
        <v>1177.2833333333335</v>
      </c>
      <c r="G283" s="40">
        <v>1164.5166666666671</v>
      </c>
      <c r="H283" s="40">
        <v>1214.0166666666671</v>
      </c>
      <c r="I283" s="40">
        <v>1226.7833333333335</v>
      </c>
      <c r="J283" s="40">
        <v>1238.7666666666671</v>
      </c>
      <c r="K283" s="31">
        <v>1214.8</v>
      </c>
      <c r="L283" s="31">
        <v>1190.05</v>
      </c>
      <c r="M283" s="31">
        <v>9.11E-2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1180.2</v>
      </c>
      <c r="D284" s="40">
        <v>1170.1499999999999</v>
      </c>
      <c r="E284" s="40">
        <v>1152.5499999999997</v>
      </c>
      <c r="F284" s="40">
        <v>1124.8999999999999</v>
      </c>
      <c r="G284" s="40">
        <v>1107.2999999999997</v>
      </c>
      <c r="H284" s="40">
        <v>1197.7999999999997</v>
      </c>
      <c r="I284" s="40">
        <v>1215.3999999999996</v>
      </c>
      <c r="J284" s="40">
        <v>1243.0499999999997</v>
      </c>
      <c r="K284" s="31">
        <v>1187.75</v>
      </c>
      <c r="L284" s="31">
        <v>1142.5</v>
      </c>
      <c r="M284" s="31">
        <v>3.5398499999999999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417.95</v>
      </c>
      <c r="D285" s="40">
        <v>420.61666666666662</v>
      </c>
      <c r="E285" s="40">
        <v>412.43333333333322</v>
      </c>
      <c r="F285" s="40">
        <v>406.91666666666663</v>
      </c>
      <c r="G285" s="40">
        <v>398.73333333333323</v>
      </c>
      <c r="H285" s="40">
        <v>426.13333333333321</v>
      </c>
      <c r="I285" s="40">
        <v>434.31666666666661</v>
      </c>
      <c r="J285" s="40">
        <v>439.8333333333332</v>
      </c>
      <c r="K285" s="31">
        <v>428.8</v>
      </c>
      <c r="L285" s="31">
        <v>415.1</v>
      </c>
      <c r="M285" s="31">
        <v>2.1182500000000002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623.6</v>
      </c>
      <c r="D286" s="40">
        <v>625.06666666666672</v>
      </c>
      <c r="E286" s="40">
        <v>620.53333333333342</v>
      </c>
      <c r="F286" s="40">
        <v>617.4666666666667</v>
      </c>
      <c r="G286" s="40">
        <v>612.93333333333339</v>
      </c>
      <c r="H286" s="40">
        <v>628.13333333333344</v>
      </c>
      <c r="I286" s="40">
        <v>632.66666666666674</v>
      </c>
      <c r="J286" s="40">
        <v>635.73333333333346</v>
      </c>
      <c r="K286" s="31">
        <v>629.6</v>
      </c>
      <c r="L286" s="31">
        <v>622</v>
      </c>
      <c r="M286" s="31">
        <v>2.1971699999999998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45.65</v>
      </c>
      <c r="D287" s="40">
        <v>45.4</v>
      </c>
      <c r="E287" s="40">
        <v>44.5</v>
      </c>
      <c r="F287" s="40">
        <v>43.35</v>
      </c>
      <c r="G287" s="40">
        <v>42.45</v>
      </c>
      <c r="H287" s="40">
        <v>46.55</v>
      </c>
      <c r="I287" s="40">
        <v>47.449999999999989</v>
      </c>
      <c r="J287" s="40">
        <v>48.599999999999994</v>
      </c>
      <c r="K287" s="31">
        <v>46.3</v>
      </c>
      <c r="L287" s="31">
        <v>44.25</v>
      </c>
      <c r="M287" s="31">
        <v>40.504689999999997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603.54999999999995</v>
      </c>
      <c r="D288" s="40">
        <v>604.58333333333337</v>
      </c>
      <c r="E288" s="40">
        <v>598.9666666666667</v>
      </c>
      <c r="F288" s="40">
        <v>594.38333333333333</v>
      </c>
      <c r="G288" s="40">
        <v>588.76666666666665</v>
      </c>
      <c r="H288" s="40">
        <v>609.16666666666674</v>
      </c>
      <c r="I288" s="40">
        <v>614.7833333333333</v>
      </c>
      <c r="J288" s="40">
        <v>619.36666666666679</v>
      </c>
      <c r="K288" s="31">
        <v>610.20000000000005</v>
      </c>
      <c r="L288" s="31">
        <v>600</v>
      </c>
      <c r="M288" s="31">
        <v>2.7927599999999999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428</v>
      </c>
      <c r="D289" s="40">
        <v>430.23333333333335</v>
      </c>
      <c r="E289" s="40">
        <v>424.4666666666667</v>
      </c>
      <c r="F289" s="40">
        <v>420.93333333333334</v>
      </c>
      <c r="G289" s="40">
        <v>415.16666666666669</v>
      </c>
      <c r="H289" s="40">
        <v>433.76666666666671</v>
      </c>
      <c r="I289" s="40">
        <v>439.53333333333336</v>
      </c>
      <c r="J289" s="40">
        <v>443.06666666666672</v>
      </c>
      <c r="K289" s="31">
        <v>436</v>
      </c>
      <c r="L289" s="31">
        <v>426.7</v>
      </c>
      <c r="M289" s="31">
        <v>0.88170999999999999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1906.8</v>
      </c>
      <c r="D290" s="40">
        <v>1894.9333333333334</v>
      </c>
      <c r="E290" s="40">
        <v>1879.8666666666668</v>
      </c>
      <c r="F290" s="40">
        <v>1852.9333333333334</v>
      </c>
      <c r="G290" s="40">
        <v>1837.8666666666668</v>
      </c>
      <c r="H290" s="40">
        <v>1921.8666666666668</v>
      </c>
      <c r="I290" s="40">
        <v>1936.9333333333334</v>
      </c>
      <c r="J290" s="40">
        <v>1963.8666666666668</v>
      </c>
      <c r="K290" s="31">
        <v>1910</v>
      </c>
      <c r="L290" s="31">
        <v>1868</v>
      </c>
      <c r="M290" s="31">
        <v>41.28783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87.7</v>
      </c>
      <c r="D291" s="40">
        <v>87.3</v>
      </c>
      <c r="E291" s="40">
        <v>86.5</v>
      </c>
      <c r="F291" s="40">
        <v>85.3</v>
      </c>
      <c r="G291" s="40">
        <v>84.5</v>
      </c>
      <c r="H291" s="40">
        <v>88.5</v>
      </c>
      <c r="I291" s="40">
        <v>89.299999999999983</v>
      </c>
      <c r="J291" s="40">
        <v>90.5</v>
      </c>
      <c r="K291" s="31">
        <v>88.1</v>
      </c>
      <c r="L291" s="31">
        <v>86.1</v>
      </c>
      <c r="M291" s="31">
        <v>67.772840000000002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4577.5</v>
      </c>
      <c r="D292" s="40">
        <v>4572.7166666666672</v>
      </c>
      <c r="E292" s="40">
        <v>4524.8333333333339</v>
      </c>
      <c r="F292" s="40">
        <v>4472.166666666667</v>
      </c>
      <c r="G292" s="40">
        <v>4424.2833333333338</v>
      </c>
      <c r="H292" s="40">
        <v>4625.3833333333341</v>
      </c>
      <c r="I292" s="40">
        <v>4673.2666666666673</v>
      </c>
      <c r="J292" s="40">
        <v>4725.9333333333343</v>
      </c>
      <c r="K292" s="31">
        <v>4620.6000000000004</v>
      </c>
      <c r="L292" s="31">
        <v>4520.05</v>
      </c>
      <c r="M292" s="31">
        <v>2.5386299999999999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416.95</v>
      </c>
      <c r="D293" s="40">
        <v>416.95</v>
      </c>
      <c r="E293" s="40">
        <v>413.59999999999997</v>
      </c>
      <c r="F293" s="40">
        <v>410.25</v>
      </c>
      <c r="G293" s="40">
        <v>406.9</v>
      </c>
      <c r="H293" s="40">
        <v>420.29999999999995</v>
      </c>
      <c r="I293" s="40">
        <v>423.65</v>
      </c>
      <c r="J293" s="40">
        <v>426.99999999999994</v>
      </c>
      <c r="K293" s="31">
        <v>420.3</v>
      </c>
      <c r="L293" s="31">
        <v>413.6</v>
      </c>
      <c r="M293" s="31">
        <v>39.443210000000001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302.10000000000002</v>
      </c>
      <c r="D294" s="40">
        <v>300.00000000000006</v>
      </c>
      <c r="E294" s="40">
        <v>295.2000000000001</v>
      </c>
      <c r="F294" s="40">
        <v>288.30000000000007</v>
      </c>
      <c r="G294" s="40">
        <v>283.50000000000011</v>
      </c>
      <c r="H294" s="40">
        <v>306.90000000000009</v>
      </c>
      <c r="I294" s="40">
        <v>311.70000000000005</v>
      </c>
      <c r="J294" s="40">
        <v>318.60000000000008</v>
      </c>
      <c r="K294" s="31">
        <v>304.8</v>
      </c>
      <c r="L294" s="31">
        <v>293.10000000000002</v>
      </c>
      <c r="M294" s="31">
        <v>3.66065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8161.25</v>
      </c>
      <c r="D295" s="40">
        <v>8200.0833333333339</v>
      </c>
      <c r="E295" s="40">
        <v>8060.1666666666679</v>
      </c>
      <c r="F295" s="40">
        <v>7959.0833333333339</v>
      </c>
      <c r="G295" s="40">
        <v>7819.1666666666679</v>
      </c>
      <c r="H295" s="40">
        <v>8301.1666666666679</v>
      </c>
      <c r="I295" s="40">
        <v>8441.0833333333358</v>
      </c>
      <c r="J295" s="40">
        <v>8542.1666666666679</v>
      </c>
      <c r="K295" s="31">
        <v>8340</v>
      </c>
      <c r="L295" s="31">
        <v>8099</v>
      </c>
      <c r="M295" s="31">
        <v>0.14513999999999999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5672.3</v>
      </c>
      <c r="D296" s="40">
        <v>5665.416666666667</v>
      </c>
      <c r="E296" s="40">
        <v>5614.8333333333339</v>
      </c>
      <c r="F296" s="40">
        <v>5557.3666666666668</v>
      </c>
      <c r="G296" s="40">
        <v>5506.7833333333338</v>
      </c>
      <c r="H296" s="40">
        <v>5722.8833333333341</v>
      </c>
      <c r="I296" s="40">
        <v>5773.4666666666681</v>
      </c>
      <c r="J296" s="40">
        <v>5830.9333333333343</v>
      </c>
      <c r="K296" s="31">
        <v>5716</v>
      </c>
      <c r="L296" s="31">
        <v>5607.95</v>
      </c>
      <c r="M296" s="31">
        <v>1.4681999999999999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1721.25</v>
      </c>
      <c r="D297" s="40">
        <v>1719.6666666666667</v>
      </c>
      <c r="E297" s="40">
        <v>1710.8333333333335</v>
      </c>
      <c r="F297" s="40">
        <v>1700.4166666666667</v>
      </c>
      <c r="G297" s="40">
        <v>1691.5833333333335</v>
      </c>
      <c r="H297" s="40">
        <v>1730.0833333333335</v>
      </c>
      <c r="I297" s="40">
        <v>1738.916666666667</v>
      </c>
      <c r="J297" s="40">
        <v>1749.3333333333335</v>
      </c>
      <c r="K297" s="31">
        <v>1728.5</v>
      </c>
      <c r="L297" s="31">
        <v>1709.25</v>
      </c>
      <c r="M297" s="31">
        <v>21.283809999999999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649.79999999999995</v>
      </c>
      <c r="D298" s="40">
        <v>654.44999999999993</v>
      </c>
      <c r="E298" s="40">
        <v>643.39999999999986</v>
      </c>
      <c r="F298" s="40">
        <v>636.99999999999989</v>
      </c>
      <c r="G298" s="40">
        <v>625.94999999999982</v>
      </c>
      <c r="H298" s="40">
        <v>660.84999999999991</v>
      </c>
      <c r="I298" s="40">
        <v>671.89999999999986</v>
      </c>
      <c r="J298" s="40">
        <v>678.3</v>
      </c>
      <c r="K298" s="31">
        <v>665.5</v>
      </c>
      <c r="L298" s="31">
        <v>648.04999999999995</v>
      </c>
      <c r="M298" s="31">
        <v>17.80161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41</v>
      </c>
      <c r="D299" s="40">
        <v>41.05</v>
      </c>
      <c r="E299" s="40">
        <v>40.499999999999993</v>
      </c>
      <c r="F299" s="40">
        <v>39.999999999999993</v>
      </c>
      <c r="G299" s="40">
        <v>39.449999999999989</v>
      </c>
      <c r="H299" s="40">
        <v>41.55</v>
      </c>
      <c r="I299" s="40">
        <v>42.100000000000009</v>
      </c>
      <c r="J299" s="40">
        <v>42.6</v>
      </c>
      <c r="K299" s="31">
        <v>41.6</v>
      </c>
      <c r="L299" s="31">
        <v>40.549999999999997</v>
      </c>
      <c r="M299" s="31">
        <v>19.068149999999999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2696.65</v>
      </c>
      <c r="D300" s="40">
        <v>2698.2999999999997</v>
      </c>
      <c r="E300" s="40">
        <v>2661.6999999999994</v>
      </c>
      <c r="F300" s="40">
        <v>2626.7499999999995</v>
      </c>
      <c r="G300" s="40">
        <v>2590.1499999999992</v>
      </c>
      <c r="H300" s="40">
        <v>2733.2499999999995</v>
      </c>
      <c r="I300" s="40">
        <v>2769.85</v>
      </c>
      <c r="J300" s="40">
        <v>2804.7999999999997</v>
      </c>
      <c r="K300" s="31">
        <v>2734.9</v>
      </c>
      <c r="L300" s="31">
        <v>2663.35</v>
      </c>
      <c r="M300" s="31">
        <v>1.8829899999999999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968.1</v>
      </c>
      <c r="D301" s="40">
        <v>970.18333333333339</v>
      </c>
      <c r="E301" s="40">
        <v>955.36666666666679</v>
      </c>
      <c r="F301" s="40">
        <v>942.63333333333344</v>
      </c>
      <c r="G301" s="40">
        <v>927.81666666666683</v>
      </c>
      <c r="H301" s="40">
        <v>982.91666666666674</v>
      </c>
      <c r="I301" s="40">
        <v>997.73333333333335</v>
      </c>
      <c r="J301" s="40">
        <v>1010.4666666666667</v>
      </c>
      <c r="K301" s="31">
        <v>985</v>
      </c>
      <c r="L301" s="31">
        <v>957.45</v>
      </c>
      <c r="M301" s="31">
        <v>29.6083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4034.75</v>
      </c>
      <c r="D302" s="40">
        <v>4046.5833333333335</v>
      </c>
      <c r="E302" s="40">
        <v>3998.666666666667</v>
      </c>
      <c r="F302" s="40">
        <v>3962.5833333333335</v>
      </c>
      <c r="G302" s="40">
        <v>3914.666666666667</v>
      </c>
      <c r="H302" s="40">
        <v>4082.666666666667</v>
      </c>
      <c r="I302" s="40">
        <v>4130.5833333333339</v>
      </c>
      <c r="J302" s="40">
        <v>4166.666666666667</v>
      </c>
      <c r="K302" s="31">
        <v>4094.5</v>
      </c>
      <c r="L302" s="31">
        <v>4010.5</v>
      </c>
      <c r="M302" s="31">
        <v>0.38535000000000003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784.95</v>
      </c>
      <c r="D303" s="40">
        <v>788.1</v>
      </c>
      <c r="E303" s="40">
        <v>774.2</v>
      </c>
      <c r="F303" s="40">
        <v>763.45</v>
      </c>
      <c r="G303" s="40">
        <v>749.55000000000007</v>
      </c>
      <c r="H303" s="40">
        <v>798.85</v>
      </c>
      <c r="I303" s="40">
        <v>812.74999999999989</v>
      </c>
      <c r="J303" s="40">
        <v>823.5</v>
      </c>
      <c r="K303" s="31">
        <v>802</v>
      </c>
      <c r="L303" s="31">
        <v>777.35</v>
      </c>
      <c r="M303" s="31">
        <v>0.11422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45.7</v>
      </c>
      <c r="D304" s="40">
        <v>45.9</v>
      </c>
      <c r="E304" s="40">
        <v>45.4</v>
      </c>
      <c r="F304" s="40">
        <v>45.1</v>
      </c>
      <c r="G304" s="40">
        <v>44.6</v>
      </c>
      <c r="H304" s="40">
        <v>46.199999999999996</v>
      </c>
      <c r="I304" s="40">
        <v>46.699999999999996</v>
      </c>
      <c r="J304" s="40">
        <v>46.999999999999993</v>
      </c>
      <c r="K304" s="31">
        <v>46.4</v>
      </c>
      <c r="L304" s="31">
        <v>45.6</v>
      </c>
      <c r="M304" s="31">
        <v>10.51168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169.2</v>
      </c>
      <c r="D305" s="40">
        <v>169.86666666666667</v>
      </c>
      <c r="E305" s="40">
        <v>167.73333333333335</v>
      </c>
      <c r="F305" s="40">
        <v>166.26666666666668</v>
      </c>
      <c r="G305" s="40">
        <v>164.13333333333335</v>
      </c>
      <c r="H305" s="40">
        <v>171.33333333333334</v>
      </c>
      <c r="I305" s="40">
        <v>173.46666666666667</v>
      </c>
      <c r="J305" s="40">
        <v>174.93333333333334</v>
      </c>
      <c r="K305" s="31">
        <v>172</v>
      </c>
      <c r="L305" s="31">
        <v>168.4</v>
      </c>
      <c r="M305" s="31">
        <v>4.0853599999999997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79971.7</v>
      </c>
      <c r="D306" s="40">
        <v>80124.233333333337</v>
      </c>
      <c r="E306" s="40">
        <v>79648.466666666674</v>
      </c>
      <c r="F306" s="40">
        <v>79325.233333333337</v>
      </c>
      <c r="G306" s="40">
        <v>78849.466666666674</v>
      </c>
      <c r="H306" s="40">
        <v>80447.466666666674</v>
      </c>
      <c r="I306" s="40">
        <v>80923.233333333337</v>
      </c>
      <c r="J306" s="40">
        <v>81246.466666666674</v>
      </c>
      <c r="K306" s="31">
        <v>80600</v>
      </c>
      <c r="L306" s="31">
        <v>79801</v>
      </c>
      <c r="M306" s="31">
        <v>6.4570000000000002E-2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1174.8499999999999</v>
      </c>
      <c r="D307" s="40">
        <v>1175.4666666666667</v>
      </c>
      <c r="E307" s="40">
        <v>1165.7333333333333</v>
      </c>
      <c r="F307" s="40">
        <v>1156.6166666666666</v>
      </c>
      <c r="G307" s="40">
        <v>1146.8833333333332</v>
      </c>
      <c r="H307" s="40">
        <v>1184.5833333333335</v>
      </c>
      <c r="I307" s="40">
        <v>1194.3166666666671</v>
      </c>
      <c r="J307" s="40">
        <v>1203.4333333333336</v>
      </c>
      <c r="K307" s="31">
        <v>1185.2</v>
      </c>
      <c r="L307" s="31">
        <v>1166.3499999999999</v>
      </c>
      <c r="M307" s="31">
        <v>2.5520399999999999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4391.55</v>
      </c>
      <c r="D308" s="40">
        <v>4402.2</v>
      </c>
      <c r="E308" s="40">
        <v>4365.3999999999996</v>
      </c>
      <c r="F308" s="40">
        <v>4339.25</v>
      </c>
      <c r="G308" s="40">
        <v>4302.45</v>
      </c>
      <c r="H308" s="40">
        <v>4428.3499999999995</v>
      </c>
      <c r="I308" s="40">
        <v>4465.1500000000005</v>
      </c>
      <c r="J308" s="40">
        <v>4491.2999999999993</v>
      </c>
      <c r="K308" s="31">
        <v>4439</v>
      </c>
      <c r="L308" s="31">
        <v>4376.05</v>
      </c>
      <c r="M308" s="31">
        <v>5.3580000000000003E-2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324.05</v>
      </c>
      <c r="D309" s="40">
        <v>324.68333333333334</v>
      </c>
      <c r="E309" s="40">
        <v>319.36666666666667</v>
      </c>
      <c r="F309" s="40">
        <v>314.68333333333334</v>
      </c>
      <c r="G309" s="40">
        <v>309.36666666666667</v>
      </c>
      <c r="H309" s="40">
        <v>329.36666666666667</v>
      </c>
      <c r="I309" s="40">
        <v>334.68333333333339</v>
      </c>
      <c r="J309" s="40">
        <v>339.36666666666667</v>
      </c>
      <c r="K309" s="31">
        <v>330</v>
      </c>
      <c r="L309" s="31">
        <v>320</v>
      </c>
      <c r="M309" s="31">
        <v>1.94743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173.6</v>
      </c>
      <c r="D310" s="40">
        <v>173.66666666666666</v>
      </c>
      <c r="E310" s="40">
        <v>171.38333333333333</v>
      </c>
      <c r="F310" s="40">
        <v>169.16666666666666</v>
      </c>
      <c r="G310" s="40">
        <v>166.88333333333333</v>
      </c>
      <c r="H310" s="40">
        <v>175.88333333333333</v>
      </c>
      <c r="I310" s="40">
        <v>178.16666666666669</v>
      </c>
      <c r="J310" s="40">
        <v>180.38333333333333</v>
      </c>
      <c r="K310" s="31">
        <v>175.95</v>
      </c>
      <c r="L310" s="31">
        <v>171.45</v>
      </c>
      <c r="M310" s="31">
        <v>103.37043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756.95</v>
      </c>
      <c r="D311" s="40">
        <v>756.43333333333339</v>
      </c>
      <c r="E311" s="40">
        <v>751.86666666666679</v>
      </c>
      <c r="F311" s="40">
        <v>746.78333333333342</v>
      </c>
      <c r="G311" s="40">
        <v>742.21666666666681</v>
      </c>
      <c r="H311" s="40">
        <v>761.51666666666677</v>
      </c>
      <c r="I311" s="40">
        <v>766.08333333333337</v>
      </c>
      <c r="J311" s="40">
        <v>771.16666666666674</v>
      </c>
      <c r="K311" s="31">
        <v>761</v>
      </c>
      <c r="L311" s="31">
        <v>751.35</v>
      </c>
      <c r="M311" s="31">
        <v>26.86018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227.05</v>
      </c>
      <c r="D312" s="40">
        <v>228.6</v>
      </c>
      <c r="E312" s="40">
        <v>224.2</v>
      </c>
      <c r="F312" s="40">
        <v>221.35</v>
      </c>
      <c r="G312" s="40">
        <v>216.95</v>
      </c>
      <c r="H312" s="40">
        <v>231.45</v>
      </c>
      <c r="I312" s="40">
        <v>235.85000000000002</v>
      </c>
      <c r="J312" s="40">
        <v>238.7</v>
      </c>
      <c r="K312" s="31">
        <v>233</v>
      </c>
      <c r="L312" s="31">
        <v>225.75</v>
      </c>
      <c r="M312" s="31">
        <v>1.4724200000000001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229.9</v>
      </c>
      <c r="D313" s="40">
        <v>230.44999999999996</v>
      </c>
      <c r="E313" s="40">
        <v>228.14999999999992</v>
      </c>
      <c r="F313" s="40">
        <v>226.39999999999995</v>
      </c>
      <c r="G313" s="40">
        <v>224.09999999999991</v>
      </c>
      <c r="H313" s="40">
        <v>232.19999999999993</v>
      </c>
      <c r="I313" s="40">
        <v>234.49999999999994</v>
      </c>
      <c r="J313" s="40">
        <v>236.24999999999994</v>
      </c>
      <c r="K313" s="31">
        <v>232.75</v>
      </c>
      <c r="L313" s="31">
        <v>228.7</v>
      </c>
      <c r="M313" s="31">
        <v>1.6424399999999999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716.65</v>
      </c>
      <c r="D314" s="40">
        <v>719.55000000000007</v>
      </c>
      <c r="E314" s="40">
        <v>707.10000000000014</v>
      </c>
      <c r="F314" s="40">
        <v>697.55000000000007</v>
      </c>
      <c r="G314" s="40">
        <v>685.10000000000014</v>
      </c>
      <c r="H314" s="40">
        <v>729.10000000000014</v>
      </c>
      <c r="I314" s="40">
        <v>741.55000000000018</v>
      </c>
      <c r="J314" s="40">
        <v>751.10000000000014</v>
      </c>
      <c r="K314" s="31">
        <v>732</v>
      </c>
      <c r="L314" s="31">
        <v>710</v>
      </c>
      <c r="M314" s="31">
        <v>0.74045000000000005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168.05</v>
      </c>
      <c r="D315" s="40">
        <v>167.85</v>
      </c>
      <c r="E315" s="40">
        <v>165.7</v>
      </c>
      <c r="F315" s="40">
        <v>163.35</v>
      </c>
      <c r="G315" s="40">
        <v>161.19999999999999</v>
      </c>
      <c r="H315" s="40">
        <v>170.2</v>
      </c>
      <c r="I315" s="40">
        <v>172.35000000000002</v>
      </c>
      <c r="J315" s="40">
        <v>174.7</v>
      </c>
      <c r="K315" s="31">
        <v>170</v>
      </c>
      <c r="L315" s="31">
        <v>165.5</v>
      </c>
      <c r="M315" s="31">
        <v>39.276330000000002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45.05</v>
      </c>
      <c r="D316" s="40">
        <v>45.066666666666663</v>
      </c>
      <c r="E316" s="40">
        <v>44.633333333333326</v>
      </c>
      <c r="F316" s="40">
        <v>44.216666666666661</v>
      </c>
      <c r="G316" s="40">
        <v>43.783333333333324</v>
      </c>
      <c r="H316" s="40">
        <v>45.483333333333327</v>
      </c>
      <c r="I316" s="40">
        <v>45.916666666666664</v>
      </c>
      <c r="J316" s="40">
        <v>46.333333333333329</v>
      </c>
      <c r="K316" s="31">
        <v>45.5</v>
      </c>
      <c r="L316" s="31">
        <v>44.65</v>
      </c>
      <c r="M316" s="31">
        <v>14.744450000000001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562.70000000000005</v>
      </c>
      <c r="D317" s="40">
        <v>565.33333333333337</v>
      </c>
      <c r="E317" s="40">
        <v>559.2166666666667</v>
      </c>
      <c r="F317" s="40">
        <v>555.73333333333335</v>
      </c>
      <c r="G317" s="40">
        <v>549.61666666666667</v>
      </c>
      <c r="H317" s="40">
        <v>568.81666666666672</v>
      </c>
      <c r="I317" s="40">
        <v>574.93333333333328</v>
      </c>
      <c r="J317" s="40">
        <v>578.41666666666674</v>
      </c>
      <c r="K317" s="31">
        <v>571.45000000000005</v>
      </c>
      <c r="L317" s="31">
        <v>561.85</v>
      </c>
      <c r="M317" s="31">
        <v>23.40371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6930.95</v>
      </c>
      <c r="D318" s="40">
        <v>6916.6500000000005</v>
      </c>
      <c r="E318" s="40">
        <v>6884.3000000000011</v>
      </c>
      <c r="F318" s="40">
        <v>6837.6500000000005</v>
      </c>
      <c r="G318" s="40">
        <v>6805.3000000000011</v>
      </c>
      <c r="H318" s="40">
        <v>6963.3000000000011</v>
      </c>
      <c r="I318" s="40">
        <v>6995.6500000000015</v>
      </c>
      <c r="J318" s="40">
        <v>7042.3000000000011</v>
      </c>
      <c r="K318" s="31">
        <v>6949</v>
      </c>
      <c r="L318" s="31">
        <v>6870</v>
      </c>
      <c r="M318" s="31">
        <v>5.5664800000000003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1104.45</v>
      </c>
      <c r="D319" s="40">
        <v>1113.9666666666667</v>
      </c>
      <c r="E319" s="40">
        <v>1091.4833333333333</v>
      </c>
      <c r="F319" s="40">
        <v>1078.5166666666667</v>
      </c>
      <c r="G319" s="40">
        <v>1056.0333333333333</v>
      </c>
      <c r="H319" s="40">
        <v>1126.9333333333334</v>
      </c>
      <c r="I319" s="40">
        <v>1149.416666666667</v>
      </c>
      <c r="J319" s="40">
        <v>1162.3833333333334</v>
      </c>
      <c r="K319" s="31">
        <v>1136.45</v>
      </c>
      <c r="L319" s="31">
        <v>1101</v>
      </c>
      <c r="M319" s="31">
        <v>4.7377399999999996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397.65</v>
      </c>
      <c r="D320" s="40">
        <v>391.75</v>
      </c>
      <c r="E320" s="40">
        <v>380.9</v>
      </c>
      <c r="F320" s="40">
        <v>364.15</v>
      </c>
      <c r="G320" s="40">
        <v>353.29999999999995</v>
      </c>
      <c r="H320" s="40">
        <v>408.5</v>
      </c>
      <c r="I320" s="40">
        <v>419.35</v>
      </c>
      <c r="J320" s="40">
        <v>436.1</v>
      </c>
      <c r="K320" s="31">
        <v>402.6</v>
      </c>
      <c r="L320" s="31">
        <v>375</v>
      </c>
      <c r="M320" s="31">
        <v>26.888870000000001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257.2</v>
      </c>
      <c r="D321" s="40">
        <v>256.5</v>
      </c>
      <c r="E321" s="40">
        <v>250</v>
      </c>
      <c r="F321" s="40">
        <v>242.8</v>
      </c>
      <c r="G321" s="40">
        <v>236.3</v>
      </c>
      <c r="H321" s="40">
        <v>263.7</v>
      </c>
      <c r="I321" s="40">
        <v>270.2</v>
      </c>
      <c r="J321" s="40">
        <v>277.39999999999998</v>
      </c>
      <c r="K321" s="31">
        <v>263</v>
      </c>
      <c r="L321" s="31">
        <v>249.3</v>
      </c>
      <c r="M321" s="31">
        <v>18.686419999999998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3199.2</v>
      </c>
      <c r="D322" s="40">
        <v>3192.4833333333336</v>
      </c>
      <c r="E322" s="40">
        <v>3144.9666666666672</v>
      </c>
      <c r="F322" s="40">
        <v>3090.7333333333336</v>
      </c>
      <c r="G322" s="40">
        <v>3043.2166666666672</v>
      </c>
      <c r="H322" s="40">
        <v>3246.7166666666672</v>
      </c>
      <c r="I322" s="40">
        <v>3294.2333333333336</v>
      </c>
      <c r="J322" s="40">
        <v>3348.4666666666672</v>
      </c>
      <c r="K322" s="31">
        <v>3240</v>
      </c>
      <c r="L322" s="31">
        <v>3138.25</v>
      </c>
      <c r="M322" s="31">
        <v>2.09917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4180.3500000000004</v>
      </c>
      <c r="D323" s="40">
        <v>4184.1833333333334</v>
      </c>
      <c r="E323" s="40">
        <v>4122.166666666667</v>
      </c>
      <c r="F323" s="40">
        <v>4063.9833333333336</v>
      </c>
      <c r="G323" s="40">
        <v>4001.9666666666672</v>
      </c>
      <c r="H323" s="40">
        <v>4242.3666666666668</v>
      </c>
      <c r="I323" s="40">
        <v>4304.3833333333332</v>
      </c>
      <c r="J323" s="40">
        <v>4362.5666666666666</v>
      </c>
      <c r="K323" s="31">
        <v>4246.2</v>
      </c>
      <c r="L323" s="31">
        <v>4126</v>
      </c>
      <c r="M323" s="31">
        <v>14.44786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133.5</v>
      </c>
      <c r="D324" s="40">
        <v>133.86666666666667</v>
      </c>
      <c r="E324" s="40">
        <v>129.73333333333335</v>
      </c>
      <c r="F324" s="40">
        <v>125.96666666666667</v>
      </c>
      <c r="G324" s="40">
        <v>121.83333333333334</v>
      </c>
      <c r="H324" s="40">
        <v>137.63333333333335</v>
      </c>
      <c r="I324" s="40">
        <v>141.76666666666668</v>
      </c>
      <c r="J324" s="40">
        <v>145.53333333333336</v>
      </c>
      <c r="K324" s="31">
        <v>138</v>
      </c>
      <c r="L324" s="31">
        <v>130.1</v>
      </c>
      <c r="M324" s="31">
        <v>24.334430000000001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732.75</v>
      </c>
      <c r="D325" s="40">
        <v>731.23333333333323</v>
      </c>
      <c r="E325" s="40">
        <v>715.46666666666647</v>
      </c>
      <c r="F325" s="40">
        <v>698.18333333333328</v>
      </c>
      <c r="G325" s="40">
        <v>682.41666666666652</v>
      </c>
      <c r="H325" s="40">
        <v>748.51666666666642</v>
      </c>
      <c r="I325" s="40">
        <v>764.28333333333308</v>
      </c>
      <c r="J325" s="40">
        <v>781.56666666666638</v>
      </c>
      <c r="K325" s="31">
        <v>747</v>
      </c>
      <c r="L325" s="31">
        <v>713.95</v>
      </c>
      <c r="M325" s="31">
        <v>9.0336599999999994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186.8</v>
      </c>
      <c r="D326" s="40">
        <v>187.70000000000002</v>
      </c>
      <c r="E326" s="40">
        <v>185.50000000000003</v>
      </c>
      <c r="F326" s="40">
        <v>184.20000000000002</v>
      </c>
      <c r="G326" s="40">
        <v>182.00000000000003</v>
      </c>
      <c r="H326" s="40">
        <v>189.00000000000003</v>
      </c>
      <c r="I326" s="40">
        <v>191.20000000000002</v>
      </c>
      <c r="J326" s="40">
        <v>192.50000000000003</v>
      </c>
      <c r="K326" s="31">
        <v>189.9</v>
      </c>
      <c r="L326" s="31">
        <v>186.4</v>
      </c>
      <c r="M326" s="31">
        <v>2.13828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785.15</v>
      </c>
      <c r="D327" s="40">
        <v>784.1</v>
      </c>
      <c r="E327" s="40">
        <v>778.35</v>
      </c>
      <c r="F327" s="40">
        <v>771.55</v>
      </c>
      <c r="G327" s="40">
        <v>765.8</v>
      </c>
      <c r="H327" s="40">
        <v>790.90000000000009</v>
      </c>
      <c r="I327" s="40">
        <v>796.65000000000009</v>
      </c>
      <c r="J327" s="40">
        <v>803.45000000000016</v>
      </c>
      <c r="K327" s="31">
        <v>789.85</v>
      </c>
      <c r="L327" s="31">
        <v>777.3</v>
      </c>
      <c r="M327" s="31">
        <v>3.52542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3174.8</v>
      </c>
      <c r="D328" s="40">
        <v>3183.7666666666664</v>
      </c>
      <c r="E328" s="40">
        <v>3134.4333333333329</v>
      </c>
      <c r="F328" s="40">
        <v>3094.0666666666666</v>
      </c>
      <c r="G328" s="40">
        <v>3044.7333333333331</v>
      </c>
      <c r="H328" s="40">
        <v>3224.1333333333328</v>
      </c>
      <c r="I328" s="40">
        <v>3273.4666666666667</v>
      </c>
      <c r="J328" s="40">
        <v>3313.8333333333326</v>
      </c>
      <c r="K328" s="31">
        <v>3233.1</v>
      </c>
      <c r="L328" s="31">
        <v>3143.4</v>
      </c>
      <c r="M328" s="31">
        <v>8.8862500000000004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1640.25</v>
      </c>
      <c r="D329" s="40">
        <v>1638.7833333333335</v>
      </c>
      <c r="E329" s="40">
        <v>1603.5666666666671</v>
      </c>
      <c r="F329" s="40">
        <v>1566.8833333333334</v>
      </c>
      <c r="G329" s="40">
        <v>1531.666666666667</v>
      </c>
      <c r="H329" s="40">
        <v>1675.4666666666672</v>
      </c>
      <c r="I329" s="40">
        <v>1710.6833333333338</v>
      </c>
      <c r="J329" s="40">
        <v>1747.3666666666672</v>
      </c>
      <c r="K329" s="31">
        <v>1674</v>
      </c>
      <c r="L329" s="31">
        <v>1602.1</v>
      </c>
      <c r="M329" s="31">
        <v>12.740550000000001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1553.5</v>
      </c>
      <c r="D330" s="40">
        <v>1545.5166666666667</v>
      </c>
      <c r="E330" s="40">
        <v>1536.0333333333333</v>
      </c>
      <c r="F330" s="40">
        <v>1518.5666666666666</v>
      </c>
      <c r="G330" s="40">
        <v>1509.0833333333333</v>
      </c>
      <c r="H330" s="40">
        <v>1562.9833333333333</v>
      </c>
      <c r="I330" s="40">
        <v>1572.4666666666665</v>
      </c>
      <c r="J330" s="40">
        <v>1589.9333333333334</v>
      </c>
      <c r="K330" s="31">
        <v>1555</v>
      </c>
      <c r="L330" s="31">
        <v>1528.05</v>
      </c>
      <c r="M330" s="31">
        <v>5.3857999999999997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967.1</v>
      </c>
      <c r="D331" s="40">
        <v>965.11666666666667</v>
      </c>
      <c r="E331" s="40">
        <v>952.23333333333335</v>
      </c>
      <c r="F331" s="40">
        <v>937.36666666666667</v>
      </c>
      <c r="G331" s="40">
        <v>924.48333333333335</v>
      </c>
      <c r="H331" s="40">
        <v>979.98333333333335</v>
      </c>
      <c r="I331" s="40">
        <v>992.86666666666679</v>
      </c>
      <c r="J331" s="40">
        <v>1007.7333333333333</v>
      </c>
      <c r="K331" s="31">
        <v>978</v>
      </c>
      <c r="L331" s="31">
        <v>950.25</v>
      </c>
      <c r="M331" s="31">
        <v>2.52149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44.75</v>
      </c>
      <c r="D332" s="40">
        <v>45</v>
      </c>
      <c r="E332" s="40">
        <v>44.3</v>
      </c>
      <c r="F332" s="40">
        <v>43.849999999999994</v>
      </c>
      <c r="G332" s="40">
        <v>43.149999999999991</v>
      </c>
      <c r="H332" s="40">
        <v>45.45</v>
      </c>
      <c r="I332" s="40">
        <v>46.150000000000006</v>
      </c>
      <c r="J332" s="40">
        <v>46.600000000000009</v>
      </c>
      <c r="K332" s="31">
        <v>45.7</v>
      </c>
      <c r="L332" s="31">
        <v>44.55</v>
      </c>
      <c r="M332" s="31">
        <v>47.136369999999999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82.9</v>
      </c>
      <c r="D333" s="40">
        <v>83.666666666666671</v>
      </c>
      <c r="E333" s="40">
        <v>81.583333333333343</v>
      </c>
      <c r="F333" s="40">
        <v>80.266666666666666</v>
      </c>
      <c r="G333" s="40">
        <v>78.183333333333337</v>
      </c>
      <c r="H333" s="40">
        <v>84.983333333333348</v>
      </c>
      <c r="I333" s="40">
        <v>87.066666666666691</v>
      </c>
      <c r="J333" s="40">
        <v>88.383333333333354</v>
      </c>
      <c r="K333" s="31">
        <v>85.75</v>
      </c>
      <c r="L333" s="31">
        <v>82.35</v>
      </c>
      <c r="M333" s="31">
        <v>46.30574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598.70000000000005</v>
      </c>
      <c r="D334" s="40">
        <v>603.43333333333339</v>
      </c>
      <c r="E334" s="40">
        <v>588.26666666666677</v>
      </c>
      <c r="F334" s="40">
        <v>577.83333333333337</v>
      </c>
      <c r="G334" s="40">
        <v>562.66666666666674</v>
      </c>
      <c r="H334" s="40">
        <v>613.86666666666679</v>
      </c>
      <c r="I334" s="40">
        <v>629.0333333333333</v>
      </c>
      <c r="J334" s="40">
        <v>639.46666666666681</v>
      </c>
      <c r="K334" s="31">
        <v>618.6</v>
      </c>
      <c r="L334" s="31">
        <v>593</v>
      </c>
      <c r="M334" s="31">
        <v>1.3310299999999999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28.1</v>
      </c>
      <c r="D335" s="40">
        <v>28.016666666666666</v>
      </c>
      <c r="E335" s="40">
        <v>27.783333333333331</v>
      </c>
      <c r="F335" s="40">
        <v>27.466666666666665</v>
      </c>
      <c r="G335" s="40">
        <v>27.233333333333331</v>
      </c>
      <c r="H335" s="40">
        <v>28.333333333333332</v>
      </c>
      <c r="I335" s="40">
        <v>28.566666666666666</v>
      </c>
      <c r="J335" s="40">
        <v>28.883333333333333</v>
      </c>
      <c r="K335" s="31">
        <v>28.25</v>
      </c>
      <c r="L335" s="31">
        <v>27.7</v>
      </c>
      <c r="M335" s="31">
        <v>86.89658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57.25</v>
      </c>
      <c r="D336" s="40">
        <v>57.683333333333337</v>
      </c>
      <c r="E336" s="40">
        <v>56.566666666666677</v>
      </c>
      <c r="F336" s="40">
        <v>55.88333333333334</v>
      </c>
      <c r="G336" s="40">
        <v>54.76666666666668</v>
      </c>
      <c r="H336" s="40">
        <v>58.366666666666674</v>
      </c>
      <c r="I336" s="40">
        <v>59.483333333333334</v>
      </c>
      <c r="J336" s="40">
        <v>60.166666666666671</v>
      </c>
      <c r="K336" s="31">
        <v>58.8</v>
      </c>
      <c r="L336" s="31">
        <v>57</v>
      </c>
      <c r="M336" s="31">
        <v>62.07638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152.1</v>
      </c>
      <c r="D337" s="40">
        <v>152.83333333333331</v>
      </c>
      <c r="E337" s="40">
        <v>150.96666666666664</v>
      </c>
      <c r="F337" s="40">
        <v>149.83333333333331</v>
      </c>
      <c r="G337" s="40">
        <v>147.96666666666664</v>
      </c>
      <c r="H337" s="40">
        <v>153.96666666666664</v>
      </c>
      <c r="I337" s="40">
        <v>155.83333333333331</v>
      </c>
      <c r="J337" s="40">
        <v>156.96666666666664</v>
      </c>
      <c r="K337" s="31">
        <v>154.69999999999999</v>
      </c>
      <c r="L337" s="31">
        <v>151.69999999999999</v>
      </c>
      <c r="M337" s="31">
        <v>68.983710000000002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307.45</v>
      </c>
      <c r="D338" s="40">
        <v>308.66666666666669</v>
      </c>
      <c r="E338" s="40">
        <v>303.83333333333337</v>
      </c>
      <c r="F338" s="40">
        <v>300.2166666666667</v>
      </c>
      <c r="G338" s="40">
        <v>295.38333333333338</v>
      </c>
      <c r="H338" s="40">
        <v>312.28333333333336</v>
      </c>
      <c r="I338" s="40">
        <v>317.11666666666673</v>
      </c>
      <c r="J338" s="40">
        <v>320.73333333333335</v>
      </c>
      <c r="K338" s="31">
        <v>313.5</v>
      </c>
      <c r="L338" s="31">
        <v>305.05</v>
      </c>
      <c r="M338" s="31">
        <v>24.947610000000001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124</v>
      </c>
      <c r="D339" s="40">
        <v>124.23333333333333</v>
      </c>
      <c r="E339" s="40">
        <v>122.76666666666667</v>
      </c>
      <c r="F339" s="40">
        <v>121.53333333333333</v>
      </c>
      <c r="G339" s="40">
        <v>120.06666666666666</v>
      </c>
      <c r="H339" s="40">
        <v>125.46666666666667</v>
      </c>
      <c r="I339" s="40">
        <v>126.93333333333334</v>
      </c>
      <c r="J339" s="40">
        <v>128.16666666666669</v>
      </c>
      <c r="K339" s="31">
        <v>125.7</v>
      </c>
      <c r="L339" s="31">
        <v>123</v>
      </c>
      <c r="M339" s="31">
        <v>176.84303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538.95000000000005</v>
      </c>
      <c r="D340" s="40">
        <v>544.0333333333333</v>
      </c>
      <c r="E340" s="40">
        <v>530.06666666666661</v>
      </c>
      <c r="F340" s="40">
        <v>521.18333333333328</v>
      </c>
      <c r="G340" s="40">
        <v>507.21666666666658</v>
      </c>
      <c r="H340" s="40">
        <v>552.91666666666663</v>
      </c>
      <c r="I340" s="40">
        <v>566.88333333333333</v>
      </c>
      <c r="J340" s="40">
        <v>575.76666666666665</v>
      </c>
      <c r="K340" s="31">
        <v>558</v>
      </c>
      <c r="L340" s="31">
        <v>535.15</v>
      </c>
      <c r="M340" s="31">
        <v>2.9586800000000002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96.4</v>
      </c>
      <c r="D341" s="40">
        <v>96.466666666666654</v>
      </c>
      <c r="E341" s="40">
        <v>95.283333333333303</v>
      </c>
      <c r="F341" s="40">
        <v>94.166666666666643</v>
      </c>
      <c r="G341" s="40">
        <v>92.983333333333292</v>
      </c>
      <c r="H341" s="40">
        <v>97.583333333333314</v>
      </c>
      <c r="I341" s="40">
        <v>98.76666666666668</v>
      </c>
      <c r="J341" s="40">
        <v>99.883333333333326</v>
      </c>
      <c r="K341" s="31">
        <v>97.65</v>
      </c>
      <c r="L341" s="31">
        <v>95.35</v>
      </c>
      <c r="M341" s="31">
        <v>151.73926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55.7</v>
      </c>
      <c r="D342" s="40">
        <v>56.016666666666673</v>
      </c>
      <c r="E342" s="40">
        <v>54.933333333333344</v>
      </c>
      <c r="F342" s="40">
        <v>54.166666666666671</v>
      </c>
      <c r="G342" s="40">
        <v>53.083333333333343</v>
      </c>
      <c r="H342" s="40">
        <v>56.783333333333346</v>
      </c>
      <c r="I342" s="40">
        <v>57.866666666666674</v>
      </c>
      <c r="J342" s="40">
        <v>58.633333333333347</v>
      </c>
      <c r="K342" s="31">
        <v>57.1</v>
      </c>
      <c r="L342" s="31">
        <v>55.25</v>
      </c>
      <c r="M342" s="31">
        <v>8.0452999999999992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4028.55</v>
      </c>
      <c r="D343" s="40">
        <v>4014.4500000000003</v>
      </c>
      <c r="E343" s="40">
        <v>3984.1000000000004</v>
      </c>
      <c r="F343" s="40">
        <v>3939.65</v>
      </c>
      <c r="G343" s="40">
        <v>3909.3</v>
      </c>
      <c r="H343" s="40">
        <v>4058.9000000000005</v>
      </c>
      <c r="I343" s="40">
        <v>4089.25</v>
      </c>
      <c r="J343" s="40">
        <v>4133.7000000000007</v>
      </c>
      <c r="K343" s="31">
        <v>4044.8</v>
      </c>
      <c r="L343" s="31">
        <v>3970</v>
      </c>
      <c r="M343" s="31">
        <v>1.2858499999999999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20027.849999999999</v>
      </c>
      <c r="D344" s="40">
        <v>20079.850000000002</v>
      </c>
      <c r="E344" s="40">
        <v>19918.000000000004</v>
      </c>
      <c r="F344" s="40">
        <v>19808.150000000001</v>
      </c>
      <c r="G344" s="40">
        <v>19646.300000000003</v>
      </c>
      <c r="H344" s="40">
        <v>20189.700000000004</v>
      </c>
      <c r="I344" s="40">
        <v>20351.550000000003</v>
      </c>
      <c r="J344" s="40">
        <v>20461.400000000005</v>
      </c>
      <c r="K344" s="31">
        <v>20241.7</v>
      </c>
      <c r="L344" s="31">
        <v>19970</v>
      </c>
      <c r="M344" s="31">
        <v>0.51265000000000005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52</v>
      </c>
      <c r="D345" s="40">
        <v>52.20000000000001</v>
      </c>
      <c r="E345" s="40">
        <v>51.500000000000021</v>
      </c>
      <c r="F345" s="40">
        <v>51.000000000000014</v>
      </c>
      <c r="G345" s="40">
        <v>50.300000000000026</v>
      </c>
      <c r="H345" s="40">
        <v>52.700000000000017</v>
      </c>
      <c r="I345" s="40">
        <v>53.400000000000006</v>
      </c>
      <c r="J345" s="40">
        <v>53.900000000000013</v>
      </c>
      <c r="K345" s="31">
        <v>52.9</v>
      </c>
      <c r="L345" s="31">
        <v>51.7</v>
      </c>
      <c r="M345" s="31">
        <v>11.18749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2870.05</v>
      </c>
      <c r="D346" s="40">
        <v>2896.1166666666668</v>
      </c>
      <c r="E346" s="40">
        <v>2804.2833333333338</v>
      </c>
      <c r="F346" s="40">
        <v>2738.5166666666669</v>
      </c>
      <c r="G346" s="40">
        <v>2646.6833333333338</v>
      </c>
      <c r="H346" s="40">
        <v>2961.8833333333337</v>
      </c>
      <c r="I346" s="40">
        <v>3053.7166666666667</v>
      </c>
      <c r="J346" s="40">
        <v>3119.4833333333336</v>
      </c>
      <c r="K346" s="31">
        <v>2987.95</v>
      </c>
      <c r="L346" s="31">
        <v>2830.35</v>
      </c>
      <c r="M346" s="31">
        <v>0.20918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441.1</v>
      </c>
      <c r="D347" s="40">
        <v>441.23333333333335</v>
      </c>
      <c r="E347" s="40">
        <v>434.86666666666667</v>
      </c>
      <c r="F347" s="40">
        <v>428.63333333333333</v>
      </c>
      <c r="G347" s="40">
        <v>422.26666666666665</v>
      </c>
      <c r="H347" s="40">
        <v>447.4666666666667</v>
      </c>
      <c r="I347" s="40">
        <v>453.83333333333337</v>
      </c>
      <c r="J347" s="40">
        <v>460.06666666666672</v>
      </c>
      <c r="K347" s="31">
        <v>447.6</v>
      </c>
      <c r="L347" s="31">
        <v>435</v>
      </c>
      <c r="M347" s="31">
        <v>11.28275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771.05</v>
      </c>
      <c r="D348" s="40">
        <v>773.35</v>
      </c>
      <c r="E348" s="40">
        <v>759.7</v>
      </c>
      <c r="F348" s="40">
        <v>748.35</v>
      </c>
      <c r="G348" s="40">
        <v>734.7</v>
      </c>
      <c r="H348" s="40">
        <v>784.7</v>
      </c>
      <c r="I348" s="40">
        <v>798.34999999999991</v>
      </c>
      <c r="J348" s="40">
        <v>809.7</v>
      </c>
      <c r="K348" s="31">
        <v>787</v>
      </c>
      <c r="L348" s="31">
        <v>762</v>
      </c>
      <c r="M348" s="31">
        <v>9.7297200000000004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128.69999999999999</v>
      </c>
      <c r="D349" s="40">
        <v>129.11666666666667</v>
      </c>
      <c r="E349" s="40">
        <v>126.98333333333335</v>
      </c>
      <c r="F349" s="40">
        <v>125.26666666666668</v>
      </c>
      <c r="G349" s="40">
        <v>123.13333333333335</v>
      </c>
      <c r="H349" s="40">
        <v>130.83333333333334</v>
      </c>
      <c r="I349" s="40">
        <v>132.96666666666667</v>
      </c>
      <c r="J349" s="40">
        <v>134.68333333333334</v>
      </c>
      <c r="K349" s="31">
        <v>131.25</v>
      </c>
      <c r="L349" s="31">
        <v>127.4</v>
      </c>
      <c r="M349" s="31">
        <v>224.31819999999999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211.5</v>
      </c>
      <c r="D350" s="40">
        <v>211.1</v>
      </c>
      <c r="E350" s="40">
        <v>208.89999999999998</v>
      </c>
      <c r="F350" s="40">
        <v>206.29999999999998</v>
      </c>
      <c r="G350" s="40">
        <v>204.09999999999997</v>
      </c>
      <c r="H350" s="40">
        <v>213.7</v>
      </c>
      <c r="I350" s="40">
        <v>215.89999999999998</v>
      </c>
      <c r="J350" s="40">
        <v>218.5</v>
      </c>
      <c r="K350" s="31">
        <v>213.3</v>
      </c>
      <c r="L350" s="31">
        <v>208.5</v>
      </c>
      <c r="M350" s="31">
        <v>19.58389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4807.3</v>
      </c>
      <c r="D351" s="40">
        <v>4839.7</v>
      </c>
      <c r="E351" s="40">
        <v>4768.5999999999995</v>
      </c>
      <c r="F351" s="40">
        <v>4729.8999999999996</v>
      </c>
      <c r="G351" s="40">
        <v>4658.7999999999993</v>
      </c>
      <c r="H351" s="40">
        <v>4878.3999999999996</v>
      </c>
      <c r="I351" s="40">
        <v>4949.5</v>
      </c>
      <c r="J351" s="40">
        <v>4988.2</v>
      </c>
      <c r="K351" s="31">
        <v>4910.8</v>
      </c>
      <c r="L351" s="31">
        <v>4801</v>
      </c>
      <c r="M351" s="31">
        <v>1.3105500000000001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358.6</v>
      </c>
      <c r="D352" s="40">
        <v>357.11666666666662</v>
      </c>
      <c r="E352" s="40">
        <v>353.63333333333321</v>
      </c>
      <c r="F352" s="40">
        <v>348.66666666666657</v>
      </c>
      <c r="G352" s="40">
        <v>345.18333333333317</v>
      </c>
      <c r="H352" s="40">
        <v>362.08333333333326</v>
      </c>
      <c r="I352" s="40">
        <v>365.56666666666672</v>
      </c>
      <c r="J352" s="40">
        <v>370.5333333333333</v>
      </c>
      <c r="K352" s="31">
        <v>360.6</v>
      </c>
      <c r="L352" s="31">
        <v>352.15</v>
      </c>
      <c r="M352" s="31">
        <v>2.8574099999999998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3453.95</v>
      </c>
      <c r="D354" s="40">
        <v>3461.9666666666667</v>
      </c>
      <c r="E354" s="40">
        <v>3425.9833333333336</v>
      </c>
      <c r="F354" s="40">
        <v>3398.0166666666669</v>
      </c>
      <c r="G354" s="40">
        <v>3362.0333333333338</v>
      </c>
      <c r="H354" s="40">
        <v>3489.9333333333334</v>
      </c>
      <c r="I354" s="40">
        <v>3525.9166666666661</v>
      </c>
      <c r="J354" s="40">
        <v>3553.8833333333332</v>
      </c>
      <c r="K354" s="31">
        <v>3497.95</v>
      </c>
      <c r="L354" s="31">
        <v>3434</v>
      </c>
      <c r="M354" s="31">
        <v>1.10978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635.5</v>
      </c>
      <c r="D355" s="40">
        <v>637.48333333333335</v>
      </c>
      <c r="E355" s="40">
        <v>628.01666666666665</v>
      </c>
      <c r="F355" s="40">
        <v>620.5333333333333</v>
      </c>
      <c r="G355" s="40">
        <v>611.06666666666661</v>
      </c>
      <c r="H355" s="40">
        <v>644.9666666666667</v>
      </c>
      <c r="I355" s="40">
        <v>654.43333333333339</v>
      </c>
      <c r="J355" s="40">
        <v>661.91666666666674</v>
      </c>
      <c r="K355" s="31">
        <v>646.95000000000005</v>
      </c>
      <c r="L355" s="31">
        <v>630</v>
      </c>
      <c r="M355" s="31">
        <v>0.58257000000000003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370.35</v>
      </c>
      <c r="D356" s="40">
        <v>365.58333333333331</v>
      </c>
      <c r="E356" s="40">
        <v>357.21666666666664</v>
      </c>
      <c r="F356" s="40">
        <v>344.08333333333331</v>
      </c>
      <c r="G356" s="40">
        <v>335.71666666666664</v>
      </c>
      <c r="H356" s="40">
        <v>378.71666666666664</v>
      </c>
      <c r="I356" s="40">
        <v>387.08333333333331</v>
      </c>
      <c r="J356" s="40">
        <v>400.21666666666664</v>
      </c>
      <c r="K356" s="31">
        <v>373.95</v>
      </c>
      <c r="L356" s="31">
        <v>352.45</v>
      </c>
      <c r="M356" s="31">
        <v>6.3150399999999998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1407.5</v>
      </c>
      <c r="D357" s="40">
        <v>1412.5</v>
      </c>
      <c r="E357" s="40">
        <v>1398</v>
      </c>
      <c r="F357" s="40">
        <v>1388.5</v>
      </c>
      <c r="G357" s="40">
        <v>1374</v>
      </c>
      <c r="H357" s="40">
        <v>1422</v>
      </c>
      <c r="I357" s="40">
        <v>1436.5</v>
      </c>
      <c r="J357" s="40">
        <v>1446</v>
      </c>
      <c r="K357" s="31">
        <v>1427</v>
      </c>
      <c r="L357" s="31">
        <v>1403</v>
      </c>
      <c r="M357" s="31">
        <v>3.4353400000000001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33152</v>
      </c>
      <c r="D358" s="40">
        <v>33085.266666666663</v>
      </c>
      <c r="E358" s="40">
        <v>32887.133333333324</v>
      </c>
      <c r="F358" s="40">
        <v>32622.266666666663</v>
      </c>
      <c r="G358" s="40">
        <v>32424.133333333324</v>
      </c>
      <c r="H358" s="40">
        <v>33350.133333333324</v>
      </c>
      <c r="I358" s="40">
        <v>33548.266666666656</v>
      </c>
      <c r="J358" s="40">
        <v>33813.133333333324</v>
      </c>
      <c r="K358" s="31">
        <v>33283.4</v>
      </c>
      <c r="L358" s="31">
        <v>32820.400000000001</v>
      </c>
      <c r="M358" s="31">
        <v>0.14899999999999999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3695.4</v>
      </c>
      <c r="D359" s="40">
        <v>3685.5833333333335</v>
      </c>
      <c r="E359" s="40">
        <v>3664.166666666667</v>
      </c>
      <c r="F359" s="40">
        <v>3632.9333333333334</v>
      </c>
      <c r="G359" s="40">
        <v>3611.5166666666669</v>
      </c>
      <c r="H359" s="40">
        <v>3716.8166666666671</v>
      </c>
      <c r="I359" s="40">
        <v>3738.233333333334</v>
      </c>
      <c r="J359" s="40">
        <v>3769.4666666666672</v>
      </c>
      <c r="K359" s="31">
        <v>3707</v>
      </c>
      <c r="L359" s="31">
        <v>3654.35</v>
      </c>
      <c r="M359" s="31">
        <v>1.4079900000000001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232.8</v>
      </c>
      <c r="D360" s="40">
        <v>232.63333333333333</v>
      </c>
      <c r="E360" s="40">
        <v>231.76666666666665</v>
      </c>
      <c r="F360" s="40">
        <v>230.73333333333332</v>
      </c>
      <c r="G360" s="40">
        <v>229.86666666666665</v>
      </c>
      <c r="H360" s="40">
        <v>233.66666666666666</v>
      </c>
      <c r="I360" s="40">
        <v>234.53333333333333</v>
      </c>
      <c r="J360" s="40">
        <v>235.56666666666666</v>
      </c>
      <c r="K360" s="31">
        <v>233.5</v>
      </c>
      <c r="L360" s="31">
        <v>231.6</v>
      </c>
      <c r="M360" s="31">
        <v>19.227180000000001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6011</v>
      </c>
      <c r="D361" s="40">
        <v>5995.9333333333334</v>
      </c>
      <c r="E361" s="40">
        <v>5957.7666666666664</v>
      </c>
      <c r="F361" s="40">
        <v>5904.5333333333328</v>
      </c>
      <c r="G361" s="40">
        <v>5866.3666666666659</v>
      </c>
      <c r="H361" s="40">
        <v>6049.166666666667</v>
      </c>
      <c r="I361" s="40">
        <v>6087.333333333333</v>
      </c>
      <c r="J361" s="40">
        <v>6140.5666666666675</v>
      </c>
      <c r="K361" s="31">
        <v>6034.1</v>
      </c>
      <c r="L361" s="31">
        <v>5942.7</v>
      </c>
      <c r="M361" s="31">
        <v>0.32117000000000001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254.45</v>
      </c>
      <c r="D362" s="40">
        <v>254.20000000000002</v>
      </c>
      <c r="E362" s="40">
        <v>251.15000000000003</v>
      </c>
      <c r="F362" s="40">
        <v>247.85000000000002</v>
      </c>
      <c r="G362" s="40">
        <v>244.80000000000004</v>
      </c>
      <c r="H362" s="40">
        <v>257.5</v>
      </c>
      <c r="I362" s="40">
        <v>260.55000000000007</v>
      </c>
      <c r="J362" s="40">
        <v>263.85000000000002</v>
      </c>
      <c r="K362" s="31">
        <v>257.25</v>
      </c>
      <c r="L362" s="31">
        <v>250.9</v>
      </c>
      <c r="M362" s="31">
        <v>15.342000000000001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866.6</v>
      </c>
      <c r="D363" s="40">
        <v>870</v>
      </c>
      <c r="E363" s="40">
        <v>855.5</v>
      </c>
      <c r="F363" s="40">
        <v>844.4</v>
      </c>
      <c r="G363" s="40">
        <v>829.9</v>
      </c>
      <c r="H363" s="40">
        <v>881.1</v>
      </c>
      <c r="I363" s="40">
        <v>895.6</v>
      </c>
      <c r="J363" s="40">
        <v>906.7</v>
      </c>
      <c r="K363" s="31">
        <v>884.5</v>
      </c>
      <c r="L363" s="31">
        <v>858.9</v>
      </c>
      <c r="M363" s="31">
        <v>5.9520900000000001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2401.0500000000002</v>
      </c>
      <c r="D364" s="40">
        <v>2406.35</v>
      </c>
      <c r="E364" s="40">
        <v>2390.6999999999998</v>
      </c>
      <c r="F364" s="40">
        <v>2380.35</v>
      </c>
      <c r="G364" s="40">
        <v>2364.6999999999998</v>
      </c>
      <c r="H364" s="40">
        <v>2416.6999999999998</v>
      </c>
      <c r="I364" s="40">
        <v>2432.3500000000004</v>
      </c>
      <c r="J364" s="40">
        <v>2442.6999999999998</v>
      </c>
      <c r="K364" s="31">
        <v>2422</v>
      </c>
      <c r="L364" s="31">
        <v>2396</v>
      </c>
      <c r="M364" s="31">
        <v>2.3121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2648.65</v>
      </c>
      <c r="D365" s="40">
        <v>2652.2000000000003</v>
      </c>
      <c r="E365" s="40">
        <v>2631.4500000000007</v>
      </c>
      <c r="F365" s="40">
        <v>2614.2500000000005</v>
      </c>
      <c r="G365" s="40">
        <v>2593.5000000000009</v>
      </c>
      <c r="H365" s="40">
        <v>2669.4000000000005</v>
      </c>
      <c r="I365" s="40">
        <v>2690.1499999999996</v>
      </c>
      <c r="J365" s="40">
        <v>2707.3500000000004</v>
      </c>
      <c r="K365" s="31">
        <v>2672.95</v>
      </c>
      <c r="L365" s="31">
        <v>2635</v>
      </c>
      <c r="M365" s="31">
        <v>8.2580100000000005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956.25</v>
      </c>
      <c r="D366" s="40">
        <v>962.81666666666661</v>
      </c>
      <c r="E366" s="40">
        <v>941.98333333333323</v>
      </c>
      <c r="F366" s="40">
        <v>927.71666666666658</v>
      </c>
      <c r="G366" s="40">
        <v>906.88333333333321</v>
      </c>
      <c r="H366" s="40">
        <v>977.08333333333326</v>
      </c>
      <c r="I366" s="40">
        <v>997.91666666666674</v>
      </c>
      <c r="J366" s="40">
        <v>1012.1833333333333</v>
      </c>
      <c r="K366" s="31">
        <v>983.65</v>
      </c>
      <c r="L366" s="31">
        <v>948.55</v>
      </c>
      <c r="M366" s="31">
        <v>1.7049700000000001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2442.3000000000002</v>
      </c>
      <c r="D367" s="40">
        <v>2451.3833333333332</v>
      </c>
      <c r="E367" s="40">
        <v>2420.9166666666665</v>
      </c>
      <c r="F367" s="40">
        <v>2399.5333333333333</v>
      </c>
      <c r="G367" s="40">
        <v>2369.0666666666666</v>
      </c>
      <c r="H367" s="40">
        <v>2472.7666666666664</v>
      </c>
      <c r="I367" s="40">
        <v>2503.2333333333336</v>
      </c>
      <c r="J367" s="40">
        <v>2524.6166666666663</v>
      </c>
      <c r="K367" s="31">
        <v>2481.85</v>
      </c>
      <c r="L367" s="31">
        <v>2430</v>
      </c>
      <c r="M367" s="31">
        <v>2.69835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1773.05</v>
      </c>
      <c r="D368" s="40">
        <v>1789.4666666666665</v>
      </c>
      <c r="E368" s="40">
        <v>1748.583333333333</v>
      </c>
      <c r="F368" s="40">
        <v>1724.1166666666666</v>
      </c>
      <c r="G368" s="40">
        <v>1683.2333333333331</v>
      </c>
      <c r="H368" s="40">
        <v>1813.9333333333329</v>
      </c>
      <c r="I368" s="40">
        <v>1854.8166666666666</v>
      </c>
      <c r="J368" s="40">
        <v>1879.2833333333328</v>
      </c>
      <c r="K368" s="31">
        <v>1830.35</v>
      </c>
      <c r="L368" s="31">
        <v>1765</v>
      </c>
      <c r="M368" s="31">
        <v>2.1318000000000001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136.35</v>
      </c>
      <c r="D369" s="40">
        <v>136.65</v>
      </c>
      <c r="E369" s="40">
        <v>134.9</v>
      </c>
      <c r="F369" s="40">
        <v>133.44999999999999</v>
      </c>
      <c r="G369" s="40">
        <v>131.69999999999999</v>
      </c>
      <c r="H369" s="40">
        <v>138.10000000000002</v>
      </c>
      <c r="I369" s="40">
        <v>139.85000000000002</v>
      </c>
      <c r="J369" s="40">
        <v>141.30000000000004</v>
      </c>
      <c r="K369" s="31">
        <v>138.4</v>
      </c>
      <c r="L369" s="31">
        <v>135.19999999999999</v>
      </c>
      <c r="M369" s="31">
        <v>44.548380000000002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179.45</v>
      </c>
      <c r="D370" s="40">
        <v>179.80000000000004</v>
      </c>
      <c r="E370" s="40">
        <v>177.95000000000007</v>
      </c>
      <c r="F370" s="40">
        <v>176.45000000000005</v>
      </c>
      <c r="G370" s="40">
        <v>174.60000000000008</v>
      </c>
      <c r="H370" s="40">
        <v>181.30000000000007</v>
      </c>
      <c r="I370" s="40">
        <v>183.15000000000003</v>
      </c>
      <c r="J370" s="40">
        <v>184.65000000000006</v>
      </c>
      <c r="K370" s="31">
        <v>181.65</v>
      </c>
      <c r="L370" s="31">
        <v>178.3</v>
      </c>
      <c r="M370" s="31">
        <v>121.61163000000001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425.8</v>
      </c>
      <c r="D371" s="40">
        <v>428.2</v>
      </c>
      <c r="E371" s="40">
        <v>420.59999999999997</v>
      </c>
      <c r="F371" s="40">
        <v>415.4</v>
      </c>
      <c r="G371" s="40">
        <v>407.79999999999995</v>
      </c>
      <c r="H371" s="40">
        <v>433.4</v>
      </c>
      <c r="I371" s="40">
        <v>441</v>
      </c>
      <c r="J371" s="40">
        <v>446.2</v>
      </c>
      <c r="K371" s="31">
        <v>435.8</v>
      </c>
      <c r="L371" s="31">
        <v>423</v>
      </c>
      <c r="M371" s="31">
        <v>5.4818899999999999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706.3</v>
      </c>
      <c r="D372" s="40">
        <v>708.31666666666661</v>
      </c>
      <c r="E372" s="40">
        <v>700.98333333333323</v>
      </c>
      <c r="F372" s="40">
        <v>695.66666666666663</v>
      </c>
      <c r="G372" s="40">
        <v>688.33333333333326</v>
      </c>
      <c r="H372" s="40">
        <v>713.63333333333321</v>
      </c>
      <c r="I372" s="40">
        <v>720.9666666666667</v>
      </c>
      <c r="J372" s="40">
        <v>726.28333333333319</v>
      </c>
      <c r="K372" s="31">
        <v>715.65</v>
      </c>
      <c r="L372" s="31">
        <v>703</v>
      </c>
      <c r="M372" s="31">
        <v>4.3002599999999997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123.05</v>
      </c>
      <c r="D373" s="40">
        <v>124.06666666666666</v>
      </c>
      <c r="E373" s="40">
        <v>121.43333333333332</v>
      </c>
      <c r="F373" s="40">
        <v>119.81666666666666</v>
      </c>
      <c r="G373" s="40">
        <v>117.18333333333332</v>
      </c>
      <c r="H373" s="40">
        <v>125.68333333333332</v>
      </c>
      <c r="I373" s="40">
        <v>128.31666666666666</v>
      </c>
      <c r="J373" s="40">
        <v>129.93333333333334</v>
      </c>
      <c r="K373" s="31">
        <v>126.7</v>
      </c>
      <c r="L373" s="31">
        <v>122.45</v>
      </c>
      <c r="M373" s="31">
        <v>3.2902900000000002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5486.65</v>
      </c>
      <c r="D374" s="40">
        <v>5500.333333333333</v>
      </c>
      <c r="E374" s="40">
        <v>5450.6666666666661</v>
      </c>
      <c r="F374" s="40">
        <v>5414.6833333333334</v>
      </c>
      <c r="G374" s="40">
        <v>5365.0166666666664</v>
      </c>
      <c r="H374" s="40">
        <v>5536.3166666666657</v>
      </c>
      <c r="I374" s="40">
        <v>5585.9833333333318</v>
      </c>
      <c r="J374" s="40">
        <v>5621.9666666666653</v>
      </c>
      <c r="K374" s="31">
        <v>5550</v>
      </c>
      <c r="L374" s="31">
        <v>5464.35</v>
      </c>
      <c r="M374" s="31">
        <v>6.411E-2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14073.6</v>
      </c>
      <c r="D375" s="40">
        <v>14045.366666666667</v>
      </c>
      <c r="E375" s="40">
        <v>13959.733333333334</v>
      </c>
      <c r="F375" s="40">
        <v>13845.866666666667</v>
      </c>
      <c r="G375" s="40">
        <v>13760.233333333334</v>
      </c>
      <c r="H375" s="40">
        <v>14159.233333333334</v>
      </c>
      <c r="I375" s="40">
        <v>14244.866666666669</v>
      </c>
      <c r="J375" s="40">
        <v>14358.733333333334</v>
      </c>
      <c r="K375" s="31">
        <v>14131</v>
      </c>
      <c r="L375" s="31">
        <v>13931.5</v>
      </c>
      <c r="M375" s="31">
        <v>0.14896000000000001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41.8</v>
      </c>
      <c r="D376" s="40">
        <v>40.75</v>
      </c>
      <c r="E376" s="40">
        <v>39.549999999999997</v>
      </c>
      <c r="F376" s="40">
        <v>37.299999999999997</v>
      </c>
      <c r="G376" s="40">
        <v>36.099999999999994</v>
      </c>
      <c r="H376" s="40">
        <v>43</v>
      </c>
      <c r="I376" s="40">
        <v>44.2</v>
      </c>
      <c r="J376" s="40">
        <v>46.45</v>
      </c>
      <c r="K376" s="31">
        <v>41.95</v>
      </c>
      <c r="L376" s="31">
        <v>38.5</v>
      </c>
      <c r="M376" s="31">
        <v>1906.5737799999999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950.6</v>
      </c>
      <c r="D377" s="40">
        <v>939.48333333333346</v>
      </c>
      <c r="E377" s="40">
        <v>920.01666666666688</v>
      </c>
      <c r="F377" s="40">
        <v>889.43333333333339</v>
      </c>
      <c r="G377" s="40">
        <v>869.96666666666681</v>
      </c>
      <c r="H377" s="40">
        <v>970.06666666666695</v>
      </c>
      <c r="I377" s="40">
        <v>989.53333333333342</v>
      </c>
      <c r="J377" s="40">
        <v>1020.116666666667</v>
      </c>
      <c r="K377" s="31">
        <v>958.95</v>
      </c>
      <c r="L377" s="31">
        <v>908.9</v>
      </c>
      <c r="M377" s="31">
        <v>9.6044599999999996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183.5</v>
      </c>
      <c r="D378" s="40">
        <v>182.56666666666669</v>
      </c>
      <c r="E378" s="40">
        <v>180.18333333333339</v>
      </c>
      <c r="F378" s="40">
        <v>176.8666666666667</v>
      </c>
      <c r="G378" s="40">
        <v>174.48333333333341</v>
      </c>
      <c r="H378" s="40">
        <v>185.88333333333338</v>
      </c>
      <c r="I378" s="40">
        <v>188.26666666666665</v>
      </c>
      <c r="J378" s="40">
        <v>191.58333333333337</v>
      </c>
      <c r="K378" s="31">
        <v>184.95</v>
      </c>
      <c r="L378" s="31">
        <v>179.25</v>
      </c>
      <c r="M378" s="31">
        <v>107.80477999999999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156.30000000000001</v>
      </c>
      <c r="D379" s="40">
        <v>157.16666666666666</v>
      </c>
      <c r="E379" s="40">
        <v>154.7833333333333</v>
      </c>
      <c r="F379" s="40">
        <v>153.26666666666665</v>
      </c>
      <c r="G379" s="40">
        <v>150.8833333333333</v>
      </c>
      <c r="H379" s="40">
        <v>158.68333333333331</v>
      </c>
      <c r="I379" s="40">
        <v>161.06666666666669</v>
      </c>
      <c r="J379" s="40">
        <v>162.58333333333331</v>
      </c>
      <c r="K379" s="31">
        <v>159.55000000000001</v>
      </c>
      <c r="L379" s="31">
        <v>155.65</v>
      </c>
      <c r="M379" s="31">
        <v>29.616009999999999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282.35000000000002</v>
      </c>
      <c r="D380" s="40">
        <v>282.31666666666666</v>
      </c>
      <c r="E380" s="40">
        <v>280.13333333333333</v>
      </c>
      <c r="F380" s="40">
        <v>277.91666666666669</v>
      </c>
      <c r="G380" s="40">
        <v>275.73333333333335</v>
      </c>
      <c r="H380" s="40">
        <v>284.5333333333333</v>
      </c>
      <c r="I380" s="40">
        <v>286.71666666666658</v>
      </c>
      <c r="J380" s="40">
        <v>288.93333333333328</v>
      </c>
      <c r="K380" s="31">
        <v>284.5</v>
      </c>
      <c r="L380" s="31">
        <v>280.10000000000002</v>
      </c>
      <c r="M380" s="31">
        <v>4.6799299999999997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907.2</v>
      </c>
      <c r="D381" s="40">
        <v>908.08333333333337</v>
      </c>
      <c r="E381" s="40">
        <v>897.31666666666672</v>
      </c>
      <c r="F381" s="40">
        <v>887.43333333333339</v>
      </c>
      <c r="G381" s="40">
        <v>876.66666666666674</v>
      </c>
      <c r="H381" s="40">
        <v>917.9666666666667</v>
      </c>
      <c r="I381" s="40">
        <v>928.73333333333335</v>
      </c>
      <c r="J381" s="40">
        <v>938.61666666666667</v>
      </c>
      <c r="K381" s="31">
        <v>918.85</v>
      </c>
      <c r="L381" s="31">
        <v>898.2</v>
      </c>
      <c r="M381" s="31">
        <v>3.8840599999999998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30.25</v>
      </c>
      <c r="D382" s="40">
        <v>30.3</v>
      </c>
      <c r="E382" s="40">
        <v>30</v>
      </c>
      <c r="F382" s="40">
        <v>29.75</v>
      </c>
      <c r="G382" s="40">
        <v>29.45</v>
      </c>
      <c r="H382" s="40">
        <v>30.55</v>
      </c>
      <c r="I382" s="40">
        <v>30.850000000000005</v>
      </c>
      <c r="J382" s="40">
        <v>31.1</v>
      </c>
      <c r="K382" s="31">
        <v>30.6</v>
      </c>
      <c r="L382" s="31">
        <v>30.05</v>
      </c>
      <c r="M382" s="31">
        <v>28.003520000000002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237.9</v>
      </c>
      <c r="D383" s="40">
        <v>238.86666666666665</v>
      </c>
      <c r="E383" s="40">
        <v>235.23333333333329</v>
      </c>
      <c r="F383" s="40">
        <v>232.56666666666663</v>
      </c>
      <c r="G383" s="40">
        <v>228.93333333333328</v>
      </c>
      <c r="H383" s="40">
        <v>241.5333333333333</v>
      </c>
      <c r="I383" s="40">
        <v>245.16666666666669</v>
      </c>
      <c r="J383" s="40">
        <v>247.83333333333331</v>
      </c>
      <c r="K383" s="31">
        <v>242.5</v>
      </c>
      <c r="L383" s="31">
        <v>236.2</v>
      </c>
      <c r="M383" s="31">
        <v>18.187819999999999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613.75</v>
      </c>
      <c r="D384" s="40">
        <v>612.58333333333337</v>
      </c>
      <c r="E384" s="40">
        <v>606.16666666666674</v>
      </c>
      <c r="F384" s="40">
        <v>598.58333333333337</v>
      </c>
      <c r="G384" s="40">
        <v>592.16666666666674</v>
      </c>
      <c r="H384" s="40">
        <v>620.16666666666674</v>
      </c>
      <c r="I384" s="40">
        <v>626.58333333333348</v>
      </c>
      <c r="J384" s="40">
        <v>634.16666666666674</v>
      </c>
      <c r="K384" s="31">
        <v>619</v>
      </c>
      <c r="L384" s="31">
        <v>605</v>
      </c>
      <c r="M384" s="31">
        <v>0.66157999999999995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292.89999999999998</v>
      </c>
      <c r="D385" s="40">
        <v>295.43333333333334</v>
      </c>
      <c r="E385" s="40">
        <v>289.66666666666669</v>
      </c>
      <c r="F385" s="40">
        <v>286.43333333333334</v>
      </c>
      <c r="G385" s="40">
        <v>280.66666666666669</v>
      </c>
      <c r="H385" s="40">
        <v>298.66666666666669</v>
      </c>
      <c r="I385" s="40">
        <v>304.43333333333334</v>
      </c>
      <c r="J385" s="40">
        <v>307.66666666666669</v>
      </c>
      <c r="K385" s="31">
        <v>301.2</v>
      </c>
      <c r="L385" s="31">
        <v>292.2</v>
      </c>
      <c r="M385" s="31">
        <v>5.4726999999999997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75.599999999999994</v>
      </c>
      <c r="D386" s="40">
        <v>76.066666666666677</v>
      </c>
      <c r="E386" s="40">
        <v>74.933333333333351</v>
      </c>
      <c r="F386" s="40">
        <v>74.26666666666668</v>
      </c>
      <c r="G386" s="40">
        <v>73.133333333333354</v>
      </c>
      <c r="H386" s="40">
        <v>76.733333333333348</v>
      </c>
      <c r="I386" s="40">
        <v>77.866666666666674</v>
      </c>
      <c r="J386" s="40">
        <v>78.533333333333346</v>
      </c>
      <c r="K386" s="31">
        <v>77.2</v>
      </c>
      <c r="L386" s="31">
        <v>75.400000000000006</v>
      </c>
      <c r="M386" s="31">
        <v>15.06926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2151.9</v>
      </c>
      <c r="D387" s="40">
        <v>2145.6333333333332</v>
      </c>
      <c r="E387" s="40">
        <v>2121.2666666666664</v>
      </c>
      <c r="F387" s="40">
        <v>2090.6333333333332</v>
      </c>
      <c r="G387" s="40">
        <v>2066.2666666666664</v>
      </c>
      <c r="H387" s="40">
        <v>2176.2666666666664</v>
      </c>
      <c r="I387" s="40">
        <v>2200.6333333333332</v>
      </c>
      <c r="J387" s="40">
        <v>2231.2666666666664</v>
      </c>
      <c r="K387" s="31">
        <v>2170</v>
      </c>
      <c r="L387" s="31">
        <v>2115</v>
      </c>
      <c r="M387" s="31">
        <v>0.14352000000000001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426</v>
      </c>
      <c r="D388" s="40">
        <v>429.08333333333331</v>
      </c>
      <c r="E388" s="40">
        <v>422.16666666666663</v>
      </c>
      <c r="F388" s="40">
        <v>418.33333333333331</v>
      </c>
      <c r="G388" s="40">
        <v>411.41666666666663</v>
      </c>
      <c r="H388" s="40">
        <v>432.91666666666663</v>
      </c>
      <c r="I388" s="40">
        <v>439.83333333333326</v>
      </c>
      <c r="J388" s="40">
        <v>443.66666666666663</v>
      </c>
      <c r="K388" s="31">
        <v>436</v>
      </c>
      <c r="L388" s="31">
        <v>425.25</v>
      </c>
      <c r="M388" s="31">
        <v>2.97478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145.15</v>
      </c>
      <c r="D389" s="40">
        <v>144.33333333333334</v>
      </c>
      <c r="E389" s="40">
        <v>142.16666666666669</v>
      </c>
      <c r="F389" s="40">
        <v>139.18333333333334</v>
      </c>
      <c r="G389" s="40">
        <v>137.01666666666668</v>
      </c>
      <c r="H389" s="40">
        <v>147.31666666666669</v>
      </c>
      <c r="I389" s="40">
        <v>149.48333333333338</v>
      </c>
      <c r="J389" s="40">
        <v>152.4666666666667</v>
      </c>
      <c r="K389" s="31">
        <v>146.5</v>
      </c>
      <c r="L389" s="31">
        <v>141.35</v>
      </c>
      <c r="M389" s="31">
        <v>21.9055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1193.9000000000001</v>
      </c>
      <c r="D390" s="40">
        <v>1198.8666666666668</v>
      </c>
      <c r="E390" s="40">
        <v>1186.3333333333335</v>
      </c>
      <c r="F390" s="40">
        <v>1178.7666666666667</v>
      </c>
      <c r="G390" s="40">
        <v>1166.2333333333333</v>
      </c>
      <c r="H390" s="40">
        <v>1206.4333333333336</v>
      </c>
      <c r="I390" s="40">
        <v>1218.9666666666669</v>
      </c>
      <c r="J390" s="40">
        <v>1226.5333333333338</v>
      </c>
      <c r="K390" s="31">
        <v>1211.4000000000001</v>
      </c>
      <c r="L390" s="31">
        <v>1191.3</v>
      </c>
      <c r="M390" s="31">
        <v>1.4645900000000001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2428.1999999999998</v>
      </c>
      <c r="D391" s="40">
        <v>2410.65</v>
      </c>
      <c r="E391" s="40">
        <v>2384.5500000000002</v>
      </c>
      <c r="F391" s="40">
        <v>2340.9</v>
      </c>
      <c r="G391" s="40">
        <v>2314.8000000000002</v>
      </c>
      <c r="H391" s="40">
        <v>2454.3000000000002</v>
      </c>
      <c r="I391" s="40">
        <v>2480.3999999999996</v>
      </c>
      <c r="J391" s="40">
        <v>2524.0500000000002</v>
      </c>
      <c r="K391" s="31">
        <v>2436.75</v>
      </c>
      <c r="L391" s="31">
        <v>2367</v>
      </c>
      <c r="M391" s="31">
        <v>62.066569999999999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132.44999999999999</v>
      </c>
      <c r="D392" s="40">
        <v>131.81666666666666</v>
      </c>
      <c r="E392" s="40">
        <v>129.88333333333333</v>
      </c>
      <c r="F392" s="40">
        <v>127.31666666666666</v>
      </c>
      <c r="G392" s="40">
        <v>125.38333333333333</v>
      </c>
      <c r="H392" s="40">
        <v>134.38333333333333</v>
      </c>
      <c r="I392" s="40">
        <v>136.31666666666666</v>
      </c>
      <c r="J392" s="40">
        <v>138.88333333333333</v>
      </c>
      <c r="K392" s="31">
        <v>133.75</v>
      </c>
      <c r="L392" s="31">
        <v>129.25</v>
      </c>
      <c r="M392" s="31">
        <v>0.55581000000000003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1518.25</v>
      </c>
      <c r="D393" s="40">
        <v>1535.0166666666667</v>
      </c>
      <c r="E393" s="40">
        <v>1485.2333333333333</v>
      </c>
      <c r="F393" s="40">
        <v>1452.2166666666667</v>
      </c>
      <c r="G393" s="40">
        <v>1402.4333333333334</v>
      </c>
      <c r="H393" s="40">
        <v>1568.0333333333333</v>
      </c>
      <c r="I393" s="40">
        <v>1617.8166666666666</v>
      </c>
      <c r="J393" s="40">
        <v>1650.8333333333333</v>
      </c>
      <c r="K393" s="31">
        <v>1584.8</v>
      </c>
      <c r="L393" s="31">
        <v>1502</v>
      </c>
      <c r="M393" s="31">
        <v>5.8323900000000002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2048.9</v>
      </c>
      <c r="D394" s="40">
        <v>2058.9666666666667</v>
      </c>
      <c r="E394" s="40">
        <v>2029.9333333333334</v>
      </c>
      <c r="F394" s="40">
        <v>2010.9666666666667</v>
      </c>
      <c r="G394" s="40">
        <v>1981.9333333333334</v>
      </c>
      <c r="H394" s="40">
        <v>2077.9333333333334</v>
      </c>
      <c r="I394" s="40">
        <v>2106.9666666666672</v>
      </c>
      <c r="J394" s="40">
        <v>2125.9333333333334</v>
      </c>
      <c r="K394" s="31">
        <v>2088</v>
      </c>
      <c r="L394" s="31">
        <v>2040</v>
      </c>
      <c r="M394" s="31">
        <v>2.5991900000000001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1077.4000000000001</v>
      </c>
      <c r="D395" s="40">
        <v>1076.7166666666667</v>
      </c>
      <c r="E395" s="40">
        <v>1068.5833333333335</v>
      </c>
      <c r="F395" s="40">
        <v>1059.7666666666669</v>
      </c>
      <c r="G395" s="40">
        <v>1051.6333333333337</v>
      </c>
      <c r="H395" s="40">
        <v>1085.5333333333333</v>
      </c>
      <c r="I395" s="40">
        <v>1093.6666666666665</v>
      </c>
      <c r="J395" s="40">
        <v>1102.4833333333331</v>
      </c>
      <c r="K395" s="31">
        <v>1084.8499999999999</v>
      </c>
      <c r="L395" s="31">
        <v>1067.9000000000001</v>
      </c>
      <c r="M395" s="31">
        <v>8.7230000000000008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1184.9000000000001</v>
      </c>
      <c r="D396" s="40">
        <v>1179.9666666666667</v>
      </c>
      <c r="E396" s="40">
        <v>1172.9333333333334</v>
      </c>
      <c r="F396" s="40">
        <v>1160.9666666666667</v>
      </c>
      <c r="G396" s="40">
        <v>1153.9333333333334</v>
      </c>
      <c r="H396" s="40">
        <v>1191.9333333333334</v>
      </c>
      <c r="I396" s="40">
        <v>1198.9666666666667</v>
      </c>
      <c r="J396" s="40">
        <v>1210.9333333333334</v>
      </c>
      <c r="K396" s="31">
        <v>1187</v>
      </c>
      <c r="L396" s="31">
        <v>1168</v>
      </c>
      <c r="M396" s="31">
        <v>30.28407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482.15</v>
      </c>
      <c r="D397" s="40">
        <v>485.7166666666667</v>
      </c>
      <c r="E397" s="40">
        <v>477.43333333333339</v>
      </c>
      <c r="F397" s="40">
        <v>472.7166666666667</v>
      </c>
      <c r="G397" s="40">
        <v>464.43333333333339</v>
      </c>
      <c r="H397" s="40">
        <v>490.43333333333339</v>
      </c>
      <c r="I397" s="40">
        <v>498.7166666666667</v>
      </c>
      <c r="J397" s="40">
        <v>503.43333333333339</v>
      </c>
      <c r="K397" s="31">
        <v>494</v>
      </c>
      <c r="L397" s="31">
        <v>481</v>
      </c>
      <c r="M397" s="31">
        <v>1.20512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27.55</v>
      </c>
      <c r="D398" s="40">
        <v>27.566666666666663</v>
      </c>
      <c r="E398" s="40">
        <v>27.383333333333326</v>
      </c>
      <c r="F398" s="40">
        <v>27.216666666666661</v>
      </c>
      <c r="G398" s="40">
        <v>27.033333333333324</v>
      </c>
      <c r="H398" s="40">
        <v>27.733333333333327</v>
      </c>
      <c r="I398" s="40">
        <v>27.916666666666664</v>
      </c>
      <c r="J398" s="40">
        <v>28.083333333333329</v>
      </c>
      <c r="K398" s="31">
        <v>27.75</v>
      </c>
      <c r="L398" s="31">
        <v>27.4</v>
      </c>
      <c r="M398" s="31">
        <v>30.613009999999999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3159.55</v>
      </c>
      <c r="D399" s="40">
        <v>3175.5</v>
      </c>
      <c r="E399" s="40">
        <v>3104.15</v>
      </c>
      <c r="F399" s="40">
        <v>3048.75</v>
      </c>
      <c r="G399" s="40">
        <v>2977.4</v>
      </c>
      <c r="H399" s="40">
        <v>3230.9</v>
      </c>
      <c r="I399" s="40">
        <v>3302.2500000000005</v>
      </c>
      <c r="J399" s="40">
        <v>3357.65</v>
      </c>
      <c r="K399" s="31">
        <v>3246.85</v>
      </c>
      <c r="L399" s="31">
        <v>3120.1</v>
      </c>
      <c r="M399" s="31">
        <v>0.93532000000000004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11324.75</v>
      </c>
      <c r="D400" s="40">
        <v>11256.35</v>
      </c>
      <c r="E400" s="40">
        <v>11134.5</v>
      </c>
      <c r="F400" s="40">
        <v>10944.25</v>
      </c>
      <c r="G400" s="40">
        <v>10822.4</v>
      </c>
      <c r="H400" s="40">
        <v>11446.6</v>
      </c>
      <c r="I400" s="40">
        <v>11568.450000000003</v>
      </c>
      <c r="J400" s="40">
        <v>11758.7</v>
      </c>
      <c r="K400" s="31">
        <v>11378.2</v>
      </c>
      <c r="L400" s="31">
        <v>11066.1</v>
      </c>
      <c r="M400" s="31">
        <v>3.0088900000000001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8049.45</v>
      </c>
      <c r="D401" s="40">
        <v>8066.833333333333</v>
      </c>
      <c r="E401" s="40">
        <v>7965.6666666666661</v>
      </c>
      <c r="F401" s="40">
        <v>7881.8833333333332</v>
      </c>
      <c r="G401" s="40">
        <v>7780.7166666666662</v>
      </c>
      <c r="H401" s="40">
        <v>8150.6166666666659</v>
      </c>
      <c r="I401" s="40">
        <v>8251.7833333333328</v>
      </c>
      <c r="J401" s="40">
        <v>8335.5666666666657</v>
      </c>
      <c r="K401" s="31">
        <v>8168</v>
      </c>
      <c r="L401" s="31">
        <v>7983.05</v>
      </c>
      <c r="M401" s="31">
        <v>0.66881999999999997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7185.6</v>
      </c>
      <c r="D402" s="40">
        <v>7231.5333333333328</v>
      </c>
      <c r="E402" s="40">
        <v>7129.0666666666657</v>
      </c>
      <c r="F402" s="40">
        <v>7072.5333333333328</v>
      </c>
      <c r="G402" s="40">
        <v>6970.0666666666657</v>
      </c>
      <c r="H402" s="40">
        <v>7288.0666666666657</v>
      </c>
      <c r="I402" s="40">
        <v>7390.5333333333328</v>
      </c>
      <c r="J402" s="40">
        <v>7447.0666666666657</v>
      </c>
      <c r="K402" s="31">
        <v>7334</v>
      </c>
      <c r="L402" s="31">
        <v>7175</v>
      </c>
      <c r="M402" s="31">
        <v>8.6050000000000001E-2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118.3</v>
      </c>
      <c r="D403" s="40">
        <v>118.83333333333333</v>
      </c>
      <c r="E403" s="40">
        <v>116.46666666666665</v>
      </c>
      <c r="F403" s="40">
        <v>114.63333333333333</v>
      </c>
      <c r="G403" s="40">
        <v>112.26666666666665</v>
      </c>
      <c r="H403" s="40">
        <v>120.66666666666666</v>
      </c>
      <c r="I403" s="40">
        <v>123.03333333333333</v>
      </c>
      <c r="J403" s="40">
        <v>124.86666666666666</v>
      </c>
      <c r="K403" s="31">
        <v>121.2</v>
      </c>
      <c r="L403" s="31">
        <v>117</v>
      </c>
      <c r="M403" s="31">
        <v>9.7642600000000002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227.25</v>
      </c>
      <c r="D404" s="40">
        <v>229.35</v>
      </c>
      <c r="E404" s="40">
        <v>224.39999999999998</v>
      </c>
      <c r="F404" s="40">
        <v>221.54999999999998</v>
      </c>
      <c r="G404" s="40">
        <v>216.59999999999997</v>
      </c>
      <c r="H404" s="40">
        <v>232.2</v>
      </c>
      <c r="I404" s="40">
        <v>237.14999999999998</v>
      </c>
      <c r="J404" s="40">
        <v>240</v>
      </c>
      <c r="K404" s="31">
        <v>234.3</v>
      </c>
      <c r="L404" s="31">
        <v>226.5</v>
      </c>
      <c r="M404" s="31">
        <v>7.9459600000000004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327.8</v>
      </c>
      <c r="D405" s="40">
        <v>331.45</v>
      </c>
      <c r="E405" s="40">
        <v>323.39999999999998</v>
      </c>
      <c r="F405" s="40">
        <v>319</v>
      </c>
      <c r="G405" s="40">
        <v>310.95</v>
      </c>
      <c r="H405" s="40">
        <v>335.84999999999997</v>
      </c>
      <c r="I405" s="40">
        <v>343.90000000000003</v>
      </c>
      <c r="J405" s="40">
        <v>348.29999999999995</v>
      </c>
      <c r="K405" s="31">
        <v>339.5</v>
      </c>
      <c r="L405" s="31">
        <v>327.05</v>
      </c>
      <c r="M405" s="31">
        <v>1.0765800000000001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2278.9499999999998</v>
      </c>
      <c r="D406" s="40">
        <v>2283.65</v>
      </c>
      <c r="E406" s="40">
        <v>2267.5500000000002</v>
      </c>
      <c r="F406" s="40">
        <v>2256.15</v>
      </c>
      <c r="G406" s="40">
        <v>2240.0500000000002</v>
      </c>
      <c r="H406" s="40">
        <v>2295.0500000000002</v>
      </c>
      <c r="I406" s="40">
        <v>2311.1499999999996</v>
      </c>
      <c r="J406" s="40">
        <v>2322.5500000000002</v>
      </c>
      <c r="K406" s="31">
        <v>2299.75</v>
      </c>
      <c r="L406" s="31">
        <v>2272.25</v>
      </c>
      <c r="M406" s="31">
        <v>5.985E-2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580.4</v>
      </c>
      <c r="D407" s="40">
        <v>584.51666666666665</v>
      </c>
      <c r="E407" s="40">
        <v>574.08333333333326</v>
      </c>
      <c r="F407" s="40">
        <v>567.76666666666665</v>
      </c>
      <c r="G407" s="40">
        <v>557.33333333333326</v>
      </c>
      <c r="H407" s="40">
        <v>590.83333333333326</v>
      </c>
      <c r="I407" s="40">
        <v>601.26666666666665</v>
      </c>
      <c r="J407" s="40">
        <v>607.58333333333326</v>
      </c>
      <c r="K407" s="31">
        <v>594.95000000000005</v>
      </c>
      <c r="L407" s="31">
        <v>578.20000000000005</v>
      </c>
      <c r="M407" s="31">
        <v>1.4706600000000001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114.6</v>
      </c>
      <c r="D408" s="40">
        <v>115.21666666666665</v>
      </c>
      <c r="E408" s="40">
        <v>113.63333333333331</v>
      </c>
      <c r="F408" s="40">
        <v>112.66666666666666</v>
      </c>
      <c r="G408" s="40">
        <v>111.08333333333331</v>
      </c>
      <c r="H408" s="40">
        <v>116.18333333333331</v>
      </c>
      <c r="I408" s="40">
        <v>117.76666666666665</v>
      </c>
      <c r="J408" s="40">
        <v>118.73333333333331</v>
      </c>
      <c r="K408" s="31">
        <v>116.8</v>
      </c>
      <c r="L408" s="31">
        <v>114.25</v>
      </c>
      <c r="M408" s="31">
        <v>15.63123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264.75</v>
      </c>
      <c r="D409" s="40">
        <v>261.76666666666671</v>
      </c>
      <c r="E409" s="40">
        <v>253.83333333333343</v>
      </c>
      <c r="F409" s="40">
        <v>242.91666666666671</v>
      </c>
      <c r="G409" s="40">
        <v>234.98333333333343</v>
      </c>
      <c r="H409" s="40">
        <v>272.68333333333339</v>
      </c>
      <c r="I409" s="40">
        <v>280.61666666666667</v>
      </c>
      <c r="J409" s="40">
        <v>291.53333333333342</v>
      </c>
      <c r="K409" s="31">
        <v>269.7</v>
      </c>
      <c r="L409" s="31">
        <v>250.85</v>
      </c>
      <c r="M409" s="31">
        <v>13.325240000000001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30660.65</v>
      </c>
      <c r="D410" s="40">
        <v>30737.416666666668</v>
      </c>
      <c r="E410" s="40">
        <v>30228.583333333336</v>
      </c>
      <c r="F410" s="40">
        <v>29796.516666666666</v>
      </c>
      <c r="G410" s="40">
        <v>29287.683333333334</v>
      </c>
      <c r="H410" s="40">
        <v>31169.483333333337</v>
      </c>
      <c r="I410" s="40">
        <v>31678.316666666673</v>
      </c>
      <c r="J410" s="40">
        <v>32110.383333333339</v>
      </c>
      <c r="K410" s="31">
        <v>31246.25</v>
      </c>
      <c r="L410" s="31">
        <v>30305.35</v>
      </c>
      <c r="M410" s="31">
        <v>0.92615000000000003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2471.5</v>
      </c>
      <c r="D411" s="40">
        <v>2480.1666666666665</v>
      </c>
      <c r="E411" s="40">
        <v>2423.4333333333329</v>
      </c>
      <c r="F411" s="40">
        <v>2375.3666666666663</v>
      </c>
      <c r="G411" s="40">
        <v>2318.6333333333328</v>
      </c>
      <c r="H411" s="40">
        <v>2528.2333333333331</v>
      </c>
      <c r="I411" s="40">
        <v>2584.9666666666667</v>
      </c>
      <c r="J411" s="40">
        <v>2633.0333333333333</v>
      </c>
      <c r="K411" s="31">
        <v>2536.9</v>
      </c>
      <c r="L411" s="31">
        <v>2432.1</v>
      </c>
      <c r="M411" s="31">
        <v>0.81806000000000001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1406.4</v>
      </c>
      <c r="D412" s="40">
        <v>1393.8</v>
      </c>
      <c r="E412" s="40">
        <v>1375.6999999999998</v>
      </c>
      <c r="F412" s="40">
        <v>1344.9999999999998</v>
      </c>
      <c r="G412" s="40">
        <v>1326.8999999999996</v>
      </c>
      <c r="H412" s="40">
        <v>1424.5</v>
      </c>
      <c r="I412" s="40">
        <v>1442.6</v>
      </c>
      <c r="J412" s="40">
        <v>1473.3000000000002</v>
      </c>
      <c r="K412" s="31">
        <v>1411.9</v>
      </c>
      <c r="L412" s="31">
        <v>1363.1</v>
      </c>
      <c r="M412" s="31">
        <v>20.285640000000001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2199.6</v>
      </c>
      <c r="D413" s="40">
        <v>2202.4666666666667</v>
      </c>
      <c r="E413" s="40">
        <v>2190.6833333333334</v>
      </c>
      <c r="F413" s="40">
        <v>2181.7666666666669</v>
      </c>
      <c r="G413" s="40">
        <v>2169.9833333333336</v>
      </c>
      <c r="H413" s="40">
        <v>2211.3833333333332</v>
      </c>
      <c r="I413" s="40">
        <v>2223.166666666667</v>
      </c>
      <c r="J413" s="40">
        <v>2232.083333333333</v>
      </c>
      <c r="K413" s="31">
        <v>2214.25</v>
      </c>
      <c r="L413" s="31">
        <v>2193.5500000000002</v>
      </c>
      <c r="M413" s="31">
        <v>1.74604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766.4</v>
      </c>
      <c r="D414" s="40">
        <v>764.76666666666677</v>
      </c>
      <c r="E414" s="40">
        <v>757.63333333333355</v>
      </c>
      <c r="F414" s="40">
        <v>748.86666666666679</v>
      </c>
      <c r="G414" s="40">
        <v>741.73333333333358</v>
      </c>
      <c r="H414" s="40">
        <v>773.53333333333353</v>
      </c>
      <c r="I414" s="40">
        <v>780.66666666666674</v>
      </c>
      <c r="J414" s="40">
        <v>789.43333333333351</v>
      </c>
      <c r="K414" s="31">
        <v>771.9</v>
      </c>
      <c r="L414" s="31">
        <v>756</v>
      </c>
      <c r="M414" s="31">
        <v>2.2434500000000002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1963.25</v>
      </c>
      <c r="D415" s="40">
        <v>1960.6333333333332</v>
      </c>
      <c r="E415" s="40">
        <v>1932.4166666666665</v>
      </c>
      <c r="F415" s="40">
        <v>1901.5833333333333</v>
      </c>
      <c r="G415" s="40">
        <v>1873.3666666666666</v>
      </c>
      <c r="H415" s="40">
        <v>1991.4666666666665</v>
      </c>
      <c r="I415" s="40">
        <v>2019.6833333333332</v>
      </c>
      <c r="J415" s="40">
        <v>2050.5166666666664</v>
      </c>
      <c r="K415" s="31">
        <v>1988.85</v>
      </c>
      <c r="L415" s="31">
        <v>1929.8</v>
      </c>
      <c r="M415" s="31">
        <v>0.79369000000000001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1659.55</v>
      </c>
      <c r="D416" s="40">
        <v>1667.1833333333334</v>
      </c>
      <c r="E416" s="40">
        <v>1634.4166666666667</v>
      </c>
      <c r="F416" s="40">
        <v>1609.2833333333333</v>
      </c>
      <c r="G416" s="40">
        <v>1576.5166666666667</v>
      </c>
      <c r="H416" s="40">
        <v>1692.3166666666668</v>
      </c>
      <c r="I416" s="40">
        <v>1725.0833333333333</v>
      </c>
      <c r="J416" s="40">
        <v>1750.2166666666669</v>
      </c>
      <c r="K416" s="31">
        <v>1699.95</v>
      </c>
      <c r="L416" s="31">
        <v>1642.05</v>
      </c>
      <c r="M416" s="31">
        <v>0.86326999999999998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861.85</v>
      </c>
      <c r="D417" s="40">
        <v>859.35</v>
      </c>
      <c r="E417" s="40">
        <v>853.7</v>
      </c>
      <c r="F417" s="40">
        <v>845.55000000000007</v>
      </c>
      <c r="G417" s="40">
        <v>839.90000000000009</v>
      </c>
      <c r="H417" s="40">
        <v>867.5</v>
      </c>
      <c r="I417" s="40">
        <v>873.14999999999986</v>
      </c>
      <c r="J417" s="40">
        <v>881.3</v>
      </c>
      <c r="K417" s="31">
        <v>865</v>
      </c>
      <c r="L417" s="31">
        <v>851.2</v>
      </c>
      <c r="M417" s="31">
        <v>6.3900399999999999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650.20000000000005</v>
      </c>
      <c r="D418" s="40">
        <v>655.06666666666672</v>
      </c>
      <c r="E418" s="40">
        <v>640.13333333333344</v>
      </c>
      <c r="F418" s="40">
        <v>630.06666666666672</v>
      </c>
      <c r="G418" s="40">
        <v>615.13333333333344</v>
      </c>
      <c r="H418" s="40">
        <v>665.13333333333344</v>
      </c>
      <c r="I418" s="40">
        <v>680.06666666666661</v>
      </c>
      <c r="J418" s="40">
        <v>690.13333333333344</v>
      </c>
      <c r="K418" s="31">
        <v>670</v>
      </c>
      <c r="L418" s="31">
        <v>645</v>
      </c>
      <c r="M418" s="31">
        <v>0.90154000000000001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75.95</v>
      </c>
      <c r="D419" s="40">
        <v>76.083333333333329</v>
      </c>
      <c r="E419" s="40">
        <v>74.816666666666663</v>
      </c>
      <c r="F419" s="40">
        <v>73.683333333333337</v>
      </c>
      <c r="G419" s="40">
        <v>72.416666666666671</v>
      </c>
      <c r="H419" s="40">
        <v>77.216666666666654</v>
      </c>
      <c r="I419" s="40">
        <v>78.483333333333334</v>
      </c>
      <c r="J419" s="40">
        <v>79.616666666666646</v>
      </c>
      <c r="K419" s="31">
        <v>77.349999999999994</v>
      </c>
      <c r="L419" s="31">
        <v>74.95</v>
      </c>
      <c r="M419" s="31">
        <v>69.299689999999998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107.8</v>
      </c>
      <c r="D420" s="40">
        <v>108.08333333333333</v>
      </c>
      <c r="E420" s="40">
        <v>107.11666666666666</v>
      </c>
      <c r="F420" s="40">
        <v>106.43333333333334</v>
      </c>
      <c r="G420" s="40">
        <v>105.46666666666667</v>
      </c>
      <c r="H420" s="40">
        <v>108.76666666666665</v>
      </c>
      <c r="I420" s="40">
        <v>109.73333333333332</v>
      </c>
      <c r="J420" s="40">
        <v>110.41666666666664</v>
      </c>
      <c r="K420" s="31">
        <v>109.05</v>
      </c>
      <c r="L420" s="31">
        <v>107.4</v>
      </c>
      <c r="M420" s="31">
        <v>2.94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463.7</v>
      </c>
      <c r="D421" s="40">
        <v>457.51666666666665</v>
      </c>
      <c r="E421" s="40">
        <v>448.93333333333328</v>
      </c>
      <c r="F421" s="40">
        <v>434.16666666666663</v>
      </c>
      <c r="G421" s="40">
        <v>425.58333333333326</v>
      </c>
      <c r="H421" s="40">
        <v>472.2833333333333</v>
      </c>
      <c r="I421" s="40">
        <v>480.86666666666667</v>
      </c>
      <c r="J421" s="40">
        <v>495.63333333333333</v>
      </c>
      <c r="K421" s="31">
        <v>466.1</v>
      </c>
      <c r="L421" s="31">
        <v>442.75</v>
      </c>
      <c r="M421" s="31">
        <v>426.37448000000001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119.6</v>
      </c>
      <c r="D422" s="40">
        <v>120.51666666666667</v>
      </c>
      <c r="E422" s="40">
        <v>118.38333333333333</v>
      </c>
      <c r="F422" s="40">
        <v>117.16666666666666</v>
      </c>
      <c r="G422" s="40">
        <v>115.03333333333332</v>
      </c>
      <c r="H422" s="40">
        <v>121.73333333333333</v>
      </c>
      <c r="I422" s="40">
        <v>123.86666666666669</v>
      </c>
      <c r="J422" s="40">
        <v>125.08333333333334</v>
      </c>
      <c r="K422" s="31">
        <v>122.65</v>
      </c>
      <c r="L422" s="31">
        <v>119.3</v>
      </c>
      <c r="M422" s="31">
        <v>273.24977000000001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351.45</v>
      </c>
      <c r="D423" s="40">
        <v>356.09999999999997</v>
      </c>
      <c r="E423" s="40">
        <v>345.49999999999994</v>
      </c>
      <c r="F423" s="40">
        <v>339.54999999999995</v>
      </c>
      <c r="G423" s="40">
        <v>328.94999999999993</v>
      </c>
      <c r="H423" s="40">
        <v>362.04999999999995</v>
      </c>
      <c r="I423" s="40">
        <v>372.65</v>
      </c>
      <c r="J423" s="40">
        <v>378.59999999999997</v>
      </c>
      <c r="K423" s="31">
        <v>366.7</v>
      </c>
      <c r="L423" s="31">
        <v>350.15</v>
      </c>
      <c r="M423" s="31">
        <v>11.7064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276.25</v>
      </c>
      <c r="D424" s="40">
        <v>278.61666666666667</v>
      </c>
      <c r="E424" s="40">
        <v>272.78333333333336</v>
      </c>
      <c r="F424" s="40">
        <v>269.31666666666666</v>
      </c>
      <c r="G424" s="40">
        <v>263.48333333333335</v>
      </c>
      <c r="H424" s="40">
        <v>282.08333333333337</v>
      </c>
      <c r="I424" s="40">
        <v>287.91666666666663</v>
      </c>
      <c r="J424" s="40">
        <v>291.38333333333338</v>
      </c>
      <c r="K424" s="31">
        <v>284.45</v>
      </c>
      <c r="L424" s="31">
        <v>275.14999999999998</v>
      </c>
      <c r="M424" s="31">
        <v>4.9196099999999996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618.5</v>
      </c>
      <c r="D425" s="40">
        <v>616.9666666666667</v>
      </c>
      <c r="E425" s="40">
        <v>609.18333333333339</v>
      </c>
      <c r="F425" s="40">
        <v>599.86666666666667</v>
      </c>
      <c r="G425" s="40">
        <v>592.08333333333337</v>
      </c>
      <c r="H425" s="40">
        <v>626.28333333333342</v>
      </c>
      <c r="I425" s="40">
        <v>634.06666666666672</v>
      </c>
      <c r="J425" s="40">
        <v>643.38333333333344</v>
      </c>
      <c r="K425" s="31">
        <v>624.75</v>
      </c>
      <c r="L425" s="31">
        <v>607.65</v>
      </c>
      <c r="M425" s="31">
        <v>6.35947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677</v>
      </c>
      <c r="D426" s="40">
        <v>680.01666666666665</v>
      </c>
      <c r="E426" s="40">
        <v>671.98333333333335</v>
      </c>
      <c r="F426" s="40">
        <v>666.9666666666667</v>
      </c>
      <c r="G426" s="40">
        <v>658.93333333333339</v>
      </c>
      <c r="H426" s="40">
        <v>685.0333333333333</v>
      </c>
      <c r="I426" s="40">
        <v>693.06666666666661</v>
      </c>
      <c r="J426" s="40">
        <v>698.08333333333326</v>
      </c>
      <c r="K426" s="31">
        <v>688.05</v>
      </c>
      <c r="L426" s="31">
        <v>675</v>
      </c>
      <c r="M426" s="31">
        <v>2.5963599999999998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412</v>
      </c>
      <c r="D427" s="40">
        <v>414.18333333333334</v>
      </c>
      <c r="E427" s="40">
        <v>407.81666666666666</v>
      </c>
      <c r="F427" s="40">
        <v>403.63333333333333</v>
      </c>
      <c r="G427" s="40">
        <v>397.26666666666665</v>
      </c>
      <c r="H427" s="40">
        <v>418.36666666666667</v>
      </c>
      <c r="I427" s="40">
        <v>424.73333333333335</v>
      </c>
      <c r="J427" s="40">
        <v>428.91666666666669</v>
      </c>
      <c r="K427" s="31">
        <v>420.55</v>
      </c>
      <c r="L427" s="31">
        <v>410</v>
      </c>
      <c r="M427" s="31">
        <v>3.64961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300.14999999999998</v>
      </c>
      <c r="D428" s="40">
        <v>300.56666666666666</v>
      </c>
      <c r="E428" s="40">
        <v>295.23333333333335</v>
      </c>
      <c r="F428" s="40">
        <v>290.31666666666666</v>
      </c>
      <c r="G428" s="40">
        <v>284.98333333333335</v>
      </c>
      <c r="H428" s="40">
        <v>305.48333333333335</v>
      </c>
      <c r="I428" s="40">
        <v>310.81666666666672</v>
      </c>
      <c r="J428" s="40">
        <v>315.73333333333335</v>
      </c>
      <c r="K428" s="31">
        <v>305.89999999999998</v>
      </c>
      <c r="L428" s="31">
        <v>295.64999999999998</v>
      </c>
      <c r="M428" s="31">
        <v>9.6782199999999996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781.05</v>
      </c>
      <c r="D429" s="40">
        <v>781.29999999999984</v>
      </c>
      <c r="E429" s="40">
        <v>778.04999999999973</v>
      </c>
      <c r="F429" s="40">
        <v>775.04999999999984</v>
      </c>
      <c r="G429" s="40">
        <v>771.79999999999973</v>
      </c>
      <c r="H429" s="40">
        <v>784.29999999999973</v>
      </c>
      <c r="I429" s="40">
        <v>787.55</v>
      </c>
      <c r="J429" s="40">
        <v>790.54999999999973</v>
      </c>
      <c r="K429" s="31">
        <v>784.55</v>
      </c>
      <c r="L429" s="31">
        <v>778.3</v>
      </c>
      <c r="M429" s="31">
        <v>13.536770000000001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502.65</v>
      </c>
      <c r="D430" s="40">
        <v>505.31666666666661</v>
      </c>
      <c r="E430" s="40">
        <v>494.73333333333323</v>
      </c>
      <c r="F430" s="40">
        <v>486.81666666666661</v>
      </c>
      <c r="G430" s="40">
        <v>476.23333333333323</v>
      </c>
      <c r="H430" s="40">
        <v>513.23333333333323</v>
      </c>
      <c r="I430" s="40">
        <v>523.81666666666661</v>
      </c>
      <c r="J430" s="40">
        <v>531.73333333333323</v>
      </c>
      <c r="K430" s="31">
        <v>515.9</v>
      </c>
      <c r="L430" s="31">
        <v>497.4</v>
      </c>
      <c r="M430" s="31">
        <v>11.408340000000001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3490.75</v>
      </c>
      <c r="D431" s="40">
        <v>3489.7833333333333</v>
      </c>
      <c r="E431" s="40">
        <v>3475.9666666666667</v>
      </c>
      <c r="F431" s="40">
        <v>3461.1833333333334</v>
      </c>
      <c r="G431" s="40">
        <v>3447.3666666666668</v>
      </c>
      <c r="H431" s="40">
        <v>3504.5666666666666</v>
      </c>
      <c r="I431" s="40">
        <v>3518.3833333333332</v>
      </c>
      <c r="J431" s="40">
        <v>3533.1666666666665</v>
      </c>
      <c r="K431" s="31">
        <v>3503.6</v>
      </c>
      <c r="L431" s="31">
        <v>3475</v>
      </c>
      <c r="M431" s="31">
        <v>4.4179999999999997E-2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2547.1</v>
      </c>
      <c r="D432" s="40">
        <v>2559.8166666666666</v>
      </c>
      <c r="E432" s="40">
        <v>2522.2833333333333</v>
      </c>
      <c r="F432" s="40">
        <v>2497.4666666666667</v>
      </c>
      <c r="G432" s="40">
        <v>2459.9333333333334</v>
      </c>
      <c r="H432" s="40">
        <v>2584.6333333333332</v>
      </c>
      <c r="I432" s="40">
        <v>2622.1666666666661</v>
      </c>
      <c r="J432" s="40">
        <v>2646.9833333333331</v>
      </c>
      <c r="K432" s="31">
        <v>2597.35</v>
      </c>
      <c r="L432" s="31">
        <v>2535</v>
      </c>
      <c r="M432" s="31">
        <v>0.80679000000000001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937.45</v>
      </c>
      <c r="D433" s="40">
        <v>930.81666666666661</v>
      </c>
      <c r="E433" s="40">
        <v>920.43333333333317</v>
      </c>
      <c r="F433" s="40">
        <v>903.41666666666652</v>
      </c>
      <c r="G433" s="40">
        <v>893.03333333333308</v>
      </c>
      <c r="H433" s="40">
        <v>947.83333333333326</v>
      </c>
      <c r="I433" s="40">
        <v>958.2166666666667</v>
      </c>
      <c r="J433" s="40">
        <v>975.23333333333335</v>
      </c>
      <c r="K433" s="31">
        <v>941.2</v>
      </c>
      <c r="L433" s="31">
        <v>913.8</v>
      </c>
      <c r="M433" s="31">
        <v>4.3353299999999999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439.3</v>
      </c>
      <c r="D434" s="40">
        <v>438.34999999999997</v>
      </c>
      <c r="E434" s="40">
        <v>427.69999999999993</v>
      </c>
      <c r="F434" s="40">
        <v>416.09999999999997</v>
      </c>
      <c r="G434" s="40">
        <v>405.44999999999993</v>
      </c>
      <c r="H434" s="40">
        <v>449.94999999999993</v>
      </c>
      <c r="I434" s="40">
        <v>460.59999999999991</v>
      </c>
      <c r="J434" s="40">
        <v>472.19999999999993</v>
      </c>
      <c r="K434" s="31">
        <v>449</v>
      </c>
      <c r="L434" s="31">
        <v>426.75</v>
      </c>
      <c r="M434" s="31">
        <v>37.657380000000003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326</v>
      </c>
      <c r="D435" s="40">
        <v>325.43333333333334</v>
      </c>
      <c r="E435" s="40">
        <v>320.61666666666667</v>
      </c>
      <c r="F435" s="40">
        <v>315.23333333333335</v>
      </c>
      <c r="G435" s="40">
        <v>310.41666666666669</v>
      </c>
      <c r="H435" s="40">
        <v>330.81666666666666</v>
      </c>
      <c r="I435" s="40">
        <v>335.63333333333338</v>
      </c>
      <c r="J435" s="40">
        <v>341.01666666666665</v>
      </c>
      <c r="K435" s="31">
        <v>330.25</v>
      </c>
      <c r="L435" s="31">
        <v>320.05</v>
      </c>
      <c r="M435" s="31">
        <v>2.3034300000000001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2302.75</v>
      </c>
      <c r="D436" s="40">
        <v>2293.9166666666665</v>
      </c>
      <c r="E436" s="40">
        <v>2267.833333333333</v>
      </c>
      <c r="F436" s="40">
        <v>2232.9166666666665</v>
      </c>
      <c r="G436" s="40">
        <v>2206.833333333333</v>
      </c>
      <c r="H436" s="40">
        <v>2328.833333333333</v>
      </c>
      <c r="I436" s="40">
        <v>2354.9166666666661</v>
      </c>
      <c r="J436" s="40">
        <v>2389.833333333333</v>
      </c>
      <c r="K436" s="31">
        <v>2320</v>
      </c>
      <c r="L436" s="31">
        <v>2259</v>
      </c>
      <c r="M436" s="31">
        <v>6.899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697.45</v>
      </c>
      <c r="D437" s="40">
        <v>701.83333333333337</v>
      </c>
      <c r="E437" s="40">
        <v>689.66666666666674</v>
      </c>
      <c r="F437" s="40">
        <v>681.88333333333333</v>
      </c>
      <c r="G437" s="40">
        <v>669.7166666666667</v>
      </c>
      <c r="H437" s="40">
        <v>709.61666666666679</v>
      </c>
      <c r="I437" s="40">
        <v>721.78333333333353</v>
      </c>
      <c r="J437" s="40">
        <v>729.56666666666683</v>
      </c>
      <c r="K437" s="31">
        <v>714</v>
      </c>
      <c r="L437" s="31">
        <v>694.05</v>
      </c>
      <c r="M437" s="31">
        <v>0.41233999999999998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538.04999999999995</v>
      </c>
      <c r="D438" s="40">
        <v>535.96666666666658</v>
      </c>
      <c r="E438" s="40">
        <v>527.13333333333321</v>
      </c>
      <c r="F438" s="40">
        <v>516.21666666666658</v>
      </c>
      <c r="G438" s="40">
        <v>507.38333333333321</v>
      </c>
      <c r="H438" s="40">
        <v>546.88333333333321</v>
      </c>
      <c r="I438" s="40">
        <v>555.71666666666647</v>
      </c>
      <c r="J438" s="40">
        <v>566.63333333333321</v>
      </c>
      <c r="K438" s="31">
        <v>544.79999999999995</v>
      </c>
      <c r="L438" s="31">
        <v>525.04999999999995</v>
      </c>
      <c r="M438" s="31">
        <v>3.5204300000000002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6.5</v>
      </c>
      <c r="D439" s="40">
        <v>6.5166666666666666</v>
      </c>
      <c r="E439" s="40">
        <v>6.3833333333333329</v>
      </c>
      <c r="F439" s="40">
        <v>6.2666666666666666</v>
      </c>
      <c r="G439" s="40">
        <v>6.1333333333333329</v>
      </c>
      <c r="H439" s="40">
        <v>6.6333333333333329</v>
      </c>
      <c r="I439" s="40">
        <v>6.7666666666666675</v>
      </c>
      <c r="J439" s="40">
        <v>6.8833333333333329</v>
      </c>
      <c r="K439" s="31">
        <v>6.65</v>
      </c>
      <c r="L439" s="31">
        <v>6.4</v>
      </c>
      <c r="M439" s="31">
        <v>207.51011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132.9</v>
      </c>
      <c r="D440" s="40">
        <v>133.51666666666665</v>
      </c>
      <c r="E440" s="40">
        <v>131.7833333333333</v>
      </c>
      <c r="F440" s="40">
        <v>130.66666666666666</v>
      </c>
      <c r="G440" s="40">
        <v>128.93333333333331</v>
      </c>
      <c r="H440" s="40">
        <v>134.6333333333333</v>
      </c>
      <c r="I440" s="40">
        <v>136.36666666666665</v>
      </c>
      <c r="J440" s="40">
        <v>137.48333333333329</v>
      </c>
      <c r="K440" s="31">
        <v>135.25</v>
      </c>
      <c r="L440" s="31">
        <v>132.4</v>
      </c>
      <c r="M440" s="31">
        <v>0.43365999999999999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994.65</v>
      </c>
      <c r="D441" s="40">
        <v>994.9</v>
      </c>
      <c r="E441" s="40">
        <v>989.8</v>
      </c>
      <c r="F441" s="40">
        <v>984.94999999999993</v>
      </c>
      <c r="G441" s="40">
        <v>979.84999999999991</v>
      </c>
      <c r="H441" s="40">
        <v>999.75</v>
      </c>
      <c r="I441" s="40">
        <v>1004.8500000000001</v>
      </c>
      <c r="J441" s="40">
        <v>1009.7</v>
      </c>
      <c r="K441" s="31">
        <v>1000</v>
      </c>
      <c r="L441" s="31">
        <v>990.05</v>
      </c>
      <c r="M441" s="31">
        <v>0.34743000000000002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659.1</v>
      </c>
      <c r="D442" s="40">
        <v>662.08333333333337</v>
      </c>
      <c r="E442" s="40">
        <v>649.16666666666674</v>
      </c>
      <c r="F442" s="40">
        <v>639.23333333333335</v>
      </c>
      <c r="G442" s="40">
        <v>626.31666666666672</v>
      </c>
      <c r="H442" s="40">
        <v>672.01666666666677</v>
      </c>
      <c r="I442" s="40">
        <v>684.93333333333351</v>
      </c>
      <c r="J442" s="40">
        <v>694.86666666666679</v>
      </c>
      <c r="K442" s="31">
        <v>675</v>
      </c>
      <c r="L442" s="31">
        <v>652.15</v>
      </c>
      <c r="M442" s="31">
        <v>5.6821900000000003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1529.5</v>
      </c>
      <c r="D443" s="40">
        <v>1525.9666666666665</v>
      </c>
      <c r="E443" s="40">
        <v>1511.9333333333329</v>
      </c>
      <c r="F443" s="40">
        <v>1494.3666666666666</v>
      </c>
      <c r="G443" s="40">
        <v>1480.333333333333</v>
      </c>
      <c r="H443" s="40">
        <v>1543.5333333333328</v>
      </c>
      <c r="I443" s="40">
        <v>1557.5666666666662</v>
      </c>
      <c r="J443" s="40">
        <v>1575.1333333333328</v>
      </c>
      <c r="K443" s="31">
        <v>1540</v>
      </c>
      <c r="L443" s="31">
        <v>1508.4</v>
      </c>
      <c r="M443" s="31">
        <v>0.31523000000000001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664.55</v>
      </c>
      <c r="D444" s="40">
        <v>665.84999999999991</v>
      </c>
      <c r="E444" s="40">
        <v>658.79999999999984</v>
      </c>
      <c r="F444" s="40">
        <v>653.04999999999995</v>
      </c>
      <c r="G444" s="40">
        <v>645.99999999999989</v>
      </c>
      <c r="H444" s="40">
        <v>671.5999999999998</v>
      </c>
      <c r="I444" s="40">
        <v>678.65</v>
      </c>
      <c r="J444" s="40">
        <v>684.39999999999975</v>
      </c>
      <c r="K444" s="31">
        <v>672.9</v>
      </c>
      <c r="L444" s="31">
        <v>660.1</v>
      </c>
      <c r="M444" s="31">
        <v>0.26113999999999998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9150.4500000000007</v>
      </c>
      <c r="D445" s="40">
        <v>9173.7333333333354</v>
      </c>
      <c r="E445" s="40">
        <v>9096.8666666666704</v>
      </c>
      <c r="F445" s="40">
        <v>9043.2833333333347</v>
      </c>
      <c r="G445" s="40">
        <v>8966.4166666666697</v>
      </c>
      <c r="H445" s="40">
        <v>9227.3166666666712</v>
      </c>
      <c r="I445" s="40">
        <v>9304.1833333333361</v>
      </c>
      <c r="J445" s="40">
        <v>9357.7666666666719</v>
      </c>
      <c r="K445" s="31">
        <v>9250.6</v>
      </c>
      <c r="L445" s="31">
        <v>9120.15</v>
      </c>
      <c r="M445" s="31">
        <v>2.8580000000000001E-2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38.200000000000003</v>
      </c>
      <c r="D446" s="40">
        <v>38.31666666666667</v>
      </c>
      <c r="E446" s="40">
        <v>37.533333333333339</v>
      </c>
      <c r="F446" s="40">
        <v>36.866666666666667</v>
      </c>
      <c r="G446" s="40">
        <v>36.083333333333336</v>
      </c>
      <c r="H446" s="40">
        <v>38.983333333333341</v>
      </c>
      <c r="I446" s="40">
        <v>39.766666666666673</v>
      </c>
      <c r="J446" s="40">
        <v>40.433333333333344</v>
      </c>
      <c r="K446" s="31">
        <v>39.1</v>
      </c>
      <c r="L446" s="31">
        <v>37.65</v>
      </c>
      <c r="M446" s="31">
        <v>53.29777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544.70000000000005</v>
      </c>
      <c r="D447" s="40">
        <v>547.4666666666667</v>
      </c>
      <c r="E447" s="40">
        <v>540.93333333333339</v>
      </c>
      <c r="F447" s="40">
        <v>537.16666666666674</v>
      </c>
      <c r="G447" s="40">
        <v>530.63333333333344</v>
      </c>
      <c r="H447" s="40">
        <v>551.23333333333335</v>
      </c>
      <c r="I447" s="40">
        <v>557.76666666666665</v>
      </c>
      <c r="J447" s="40">
        <v>561.5333333333333</v>
      </c>
      <c r="K447" s="31">
        <v>554</v>
      </c>
      <c r="L447" s="31">
        <v>543.70000000000005</v>
      </c>
      <c r="M447" s="31">
        <v>11.60127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836.15</v>
      </c>
      <c r="D448" s="40">
        <v>839.51666666666677</v>
      </c>
      <c r="E448" s="40">
        <v>826.63333333333355</v>
      </c>
      <c r="F448" s="40">
        <v>817.11666666666679</v>
      </c>
      <c r="G448" s="40">
        <v>804.23333333333358</v>
      </c>
      <c r="H448" s="40">
        <v>849.03333333333353</v>
      </c>
      <c r="I448" s="40">
        <v>861.91666666666674</v>
      </c>
      <c r="J448" s="40">
        <v>871.43333333333351</v>
      </c>
      <c r="K448" s="31">
        <v>852.4</v>
      </c>
      <c r="L448" s="31">
        <v>830</v>
      </c>
      <c r="M448" s="31">
        <v>0.62124999999999997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19262.599999999999</v>
      </c>
      <c r="D449" s="40">
        <v>19437.95</v>
      </c>
      <c r="E449" s="40">
        <v>19025.900000000001</v>
      </c>
      <c r="F449" s="40">
        <v>18789.2</v>
      </c>
      <c r="G449" s="40">
        <v>18377.150000000001</v>
      </c>
      <c r="H449" s="40">
        <v>19674.650000000001</v>
      </c>
      <c r="I449" s="40">
        <v>20086.699999999997</v>
      </c>
      <c r="J449" s="40">
        <v>20323.400000000001</v>
      </c>
      <c r="K449" s="31">
        <v>19850</v>
      </c>
      <c r="L449" s="31">
        <v>19201.25</v>
      </c>
      <c r="M449" s="31">
        <v>1.585E-2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865.4</v>
      </c>
      <c r="D450" s="40">
        <v>869.56666666666661</v>
      </c>
      <c r="E450" s="40">
        <v>859.38333333333321</v>
      </c>
      <c r="F450" s="40">
        <v>853.36666666666656</v>
      </c>
      <c r="G450" s="40">
        <v>843.18333333333317</v>
      </c>
      <c r="H450" s="40">
        <v>875.58333333333326</v>
      </c>
      <c r="I450" s="40">
        <v>885.76666666666665</v>
      </c>
      <c r="J450" s="40">
        <v>891.7833333333333</v>
      </c>
      <c r="K450" s="31">
        <v>879.75</v>
      </c>
      <c r="L450" s="31">
        <v>863.55</v>
      </c>
      <c r="M450" s="31">
        <v>48.994790000000002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212.35</v>
      </c>
      <c r="D451" s="40">
        <v>211.73333333333335</v>
      </c>
      <c r="E451" s="40">
        <v>208.56666666666669</v>
      </c>
      <c r="F451" s="40">
        <v>204.78333333333333</v>
      </c>
      <c r="G451" s="40">
        <v>201.61666666666667</v>
      </c>
      <c r="H451" s="40">
        <v>215.51666666666671</v>
      </c>
      <c r="I451" s="40">
        <v>218.68333333333334</v>
      </c>
      <c r="J451" s="40">
        <v>222.46666666666673</v>
      </c>
      <c r="K451" s="31">
        <v>214.9</v>
      </c>
      <c r="L451" s="31">
        <v>207.95</v>
      </c>
      <c r="M451" s="31">
        <v>34.837879999999998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1382.5</v>
      </c>
      <c r="D452" s="40">
        <v>1379.3</v>
      </c>
      <c r="E452" s="40">
        <v>1370.4499999999998</v>
      </c>
      <c r="F452" s="40">
        <v>1358.3999999999999</v>
      </c>
      <c r="G452" s="40">
        <v>1349.5499999999997</v>
      </c>
      <c r="H452" s="40">
        <v>1391.35</v>
      </c>
      <c r="I452" s="40">
        <v>1400.1999999999998</v>
      </c>
      <c r="J452" s="40">
        <v>1412.25</v>
      </c>
      <c r="K452" s="31">
        <v>1388.15</v>
      </c>
      <c r="L452" s="31">
        <v>1367.25</v>
      </c>
      <c r="M452" s="31">
        <v>4.1184000000000003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3903.3</v>
      </c>
      <c r="D453" s="40">
        <v>3925.7166666666667</v>
      </c>
      <c r="E453" s="40">
        <v>3869.6833333333334</v>
      </c>
      <c r="F453" s="40">
        <v>3836.0666666666666</v>
      </c>
      <c r="G453" s="40">
        <v>3780.0333333333333</v>
      </c>
      <c r="H453" s="40">
        <v>3959.3333333333335</v>
      </c>
      <c r="I453" s="40">
        <v>4015.3666666666672</v>
      </c>
      <c r="J453" s="40">
        <v>4048.9833333333336</v>
      </c>
      <c r="K453" s="31">
        <v>3981.75</v>
      </c>
      <c r="L453" s="31">
        <v>3892.1</v>
      </c>
      <c r="M453" s="31">
        <v>29.466660000000001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874</v>
      </c>
      <c r="D454" s="40">
        <v>876.11666666666667</v>
      </c>
      <c r="E454" s="40">
        <v>869.23333333333335</v>
      </c>
      <c r="F454" s="40">
        <v>864.4666666666667</v>
      </c>
      <c r="G454" s="40">
        <v>857.58333333333337</v>
      </c>
      <c r="H454" s="40">
        <v>880.88333333333333</v>
      </c>
      <c r="I454" s="40">
        <v>887.76666666666677</v>
      </c>
      <c r="J454" s="40">
        <v>892.5333333333333</v>
      </c>
      <c r="K454" s="31">
        <v>883</v>
      </c>
      <c r="L454" s="31">
        <v>871.35</v>
      </c>
      <c r="M454" s="31">
        <v>12.945360000000001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5153.6000000000004</v>
      </c>
      <c r="D455" s="40">
        <v>5156.2</v>
      </c>
      <c r="E455" s="40">
        <v>5112.3999999999996</v>
      </c>
      <c r="F455" s="40">
        <v>5071.2</v>
      </c>
      <c r="G455" s="40">
        <v>5027.3999999999996</v>
      </c>
      <c r="H455" s="40">
        <v>5197.3999999999996</v>
      </c>
      <c r="I455" s="40">
        <v>5241.2000000000007</v>
      </c>
      <c r="J455" s="40">
        <v>5282.4</v>
      </c>
      <c r="K455" s="31">
        <v>5200</v>
      </c>
      <c r="L455" s="31">
        <v>5115</v>
      </c>
      <c r="M455" s="31">
        <v>1.4073100000000001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1284.1500000000001</v>
      </c>
      <c r="D456" s="40">
        <v>1287.05</v>
      </c>
      <c r="E456" s="40">
        <v>1269.0999999999999</v>
      </c>
      <c r="F456" s="40">
        <v>1254.05</v>
      </c>
      <c r="G456" s="40">
        <v>1236.0999999999999</v>
      </c>
      <c r="H456" s="40">
        <v>1302.0999999999999</v>
      </c>
      <c r="I456" s="40">
        <v>1320.0500000000002</v>
      </c>
      <c r="J456" s="40">
        <v>1335.1</v>
      </c>
      <c r="K456" s="31">
        <v>1305</v>
      </c>
      <c r="L456" s="31">
        <v>1272</v>
      </c>
      <c r="M456" s="31">
        <v>0.58967999999999998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157</v>
      </c>
      <c r="D457" s="40">
        <v>157.80000000000001</v>
      </c>
      <c r="E457" s="40">
        <v>153.25000000000003</v>
      </c>
      <c r="F457" s="40">
        <v>149.50000000000003</v>
      </c>
      <c r="G457" s="40">
        <v>144.95000000000005</v>
      </c>
      <c r="H457" s="40">
        <v>161.55000000000001</v>
      </c>
      <c r="I457" s="40">
        <v>166.09999999999997</v>
      </c>
      <c r="J457" s="40">
        <v>169.85</v>
      </c>
      <c r="K457" s="31">
        <v>162.35</v>
      </c>
      <c r="L457" s="31">
        <v>154.05000000000001</v>
      </c>
      <c r="M457" s="31">
        <v>89.092929999999996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311.64999999999998</v>
      </c>
      <c r="D458" s="40">
        <v>311.43333333333334</v>
      </c>
      <c r="E458" s="40">
        <v>307.86666666666667</v>
      </c>
      <c r="F458" s="40">
        <v>304.08333333333331</v>
      </c>
      <c r="G458" s="40">
        <v>300.51666666666665</v>
      </c>
      <c r="H458" s="40">
        <v>315.2166666666667</v>
      </c>
      <c r="I458" s="40">
        <v>318.78333333333342</v>
      </c>
      <c r="J458" s="40">
        <v>322.56666666666672</v>
      </c>
      <c r="K458" s="31">
        <v>315</v>
      </c>
      <c r="L458" s="31">
        <v>307.64999999999998</v>
      </c>
      <c r="M458" s="31">
        <v>262.49369000000002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140.25</v>
      </c>
      <c r="D459" s="40">
        <v>140.25</v>
      </c>
      <c r="E459" s="40">
        <v>138.5</v>
      </c>
      <c r="F459" s="40">
        <v>136.75</v>
      </c>
      <c r="G459" s="40">
        <v>135</v>
      </c>
      <c r="H459" s="40">
        <v>142</v>
      </c>
      <c r="I459" s="40">
        <v>143.75</v>
      </c>
      <c r="J459" s="40">
        <v>145.5</v>
      </c>
      <c r="K459" s="31">
        <v>142</v>
      </c>
      <c r="L459" s="31">
        <v>138.5</v>
      </c>
      <c r="M459" s="31">
        <v>244.90647000000001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1436.75</v>
      </c>
      <c r="D460" s="40">
        <v>1446.6333333333332</v>
      </c>
      <c r="E460" s="40">
        <v>1421.3666666666663</v>
      </c>
      <c r="F460" s="40">
        <v>1405.9833333333331</v>
      </c>
      <c r="G460" s="40">
        <v>1380.7166666666662</v>
      </c>
      <c r="H460" s="40">
        <v>1462.0166666666664</v>
      </c>
      <c r="I460" s="40">
        <v>1487.2833333333333</v>
      </c>
      <c r="J460" s="40">
        <v>1502.6666666666665</v>
      </c>
      <c r="K460" s="31">
        <v>1471.9</v>
      </c>
      <c r="L460" s="31">
        <v>1431.25</v>
      </c>
      <c r="M460" s="31">
        <v>56.067970000000003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4691.6499999999996</v>
      </c>
      <c r="D461" s="40">
        <v>4730.583333333333</v>
      </c>
      <c r="E461" s="40">
        <v>4611.1666666666661</v>
      </c>
      <c r="F461" s="40">
        <v>4530.6833333333334</v>
      </c>
      <c r="G461" s="40">
        <v>4411.2666666666664</v>
      </c>
      <c r="H461" s="40">
        <v>4811.0666666666657</v>
      </c>
      <c r="I461" s="40">
        <v>4930.4833333333318</v>
      </c>
      <c r="J461" s="40">
        <v>5010.9666666666653</v>
      </c>
      <c r="K461" s="31">
        <v>4850</v>
      </c>
      <c r="L461" s="31">
        <v>4650.1000000000004</v>
      </c>
      <c r="M461" s="31">
        <v>0.29203000000000001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1448.35</v>
      </c>
      <c r="D462" s="40">
        <v>1452.45</v>
      </c>
      <c r="E462" s="40">
        <v>1435.9</v>
      </c>
      <c r="F462" s="40">
        <v>1423.45</v>
      </c>
      <c r="G462" s="40">
        <v>1406.9</v>
      </c>
      <c r="H462" s="40">
        <v>1464.9</v>
      </c>
      <c r="I462" s="40">
        <v>1481.4499999999998</v>
      </c>
      <c r="J462" s="40">
        <v>1493.9</v>
      </c>
      <c r="K462" s="31">
        <v>1469</v>
      </c>
      <c r="L462" s="31">
        <v>1440</v>
      </c>
      <c r="M462" s="31">
        <v>18.000779999999999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176.45</v>
      </c>
      <c r="D463" s="40">
        <v>173.61666666666665</v>
      </c>
      <c r="E463" s="40">
        <v>169.2833333333333</v>
      </c>
      <c r="F463" s="40">
        <v>162.11666666666665</v>
      </c>
      <c r="G463" s="40">
        <v>157.7833333333333</v>
      </c>
      <c r="H463" s="40">
        <v>180.7833333333333</v>
      </c>
      <c r="I463" s="40">
        <v>185.11666666666662</v>
      </c>
      <c r="J463" s="40">
        <v>192.2833333333333</v>
      </c>
      <c r="K463" s="31">
        <v>177.95</v>
      </c>
      <c r="L463" s="31">
        <v>166.45</v>
      </c>
      <c r="M463" s="31">
        <v>20.86243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1032.7</v>
      </c>
      <c r="D464" s="40">
        <v>1041.8999999999999</v>
      </c>
      <c r="E464" s="40">
        <v>1018.7999999999997</v>
      </c>
      <c r="F464" s="40">
        <v>1004.8999999999999</v>
      </c>
      <c r="G464" s="40">
        <v>981.79999999999973</v>
      </c>
      <c r="H464" s="40">
        <v>1055.7999999999997</v>
      </c>
      <c r="I464" s="40">
        <v>1078.8999999999996</v>
      </c>
      <c r="J464" s="40">
        <v>1092.7999999999997</v>
      </c>
      <c r="K464" s="31">
        <v>1065</v>
      </c>
      <c r="L464" s="31">
        <v>1028</v>
      </c>
      <c r="M464" s="31">
        <v>6.5803900000000004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1472.8</v>
      </c>
      <c r="D465" s="40">
        <v>1476.4666666666665</v>
      </c>
      <c r="E465" s="40">
        <v>1459.333333333333</v>
      </c>
      <c r="F465" s="40">
        <v>1445.8666666666666</v>
      </c>
      <c r="G465" s="40">
        <v>1428.7333333333331</v>
      </c>
      <c r="H465" s="40">
        <v>1489.9333333333329</v>
      </c>
      <c r="I465" s="40">
        <v>1507.0666666666666</v>
      </c>
      <c r="J465" s="40">
        <v>1520.5333333333328</v>
      </c>
      <c r="K465" s="31">
        <v>1493.6</v>
      </c>
      <c r="L465" s="31">
        <v>1463</v>
      </c>
      <c r="M465" s="31">
        <v>0.38447999999999999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1274.95</v>
      </c>
      <c r="D466" s="40">
        <v>1273.5999999999999</v>
      </c>
      <c r="E466" s="40">
        <v>1261.4499999999998</v>
      </c>
      <c r="F466" s="40">
        <v>1247.9499999999998</v>
      </c>
      <c r="G466" s="40">
        <v>1235.7999999999997</v>
      </c>
      <c r="H466" s="40">
        <v>1287.0999999999999</v>
      </c>
      <c r="I466" s="40">
        <v>1299.25</v>
      </c>
      <c r="J466" s="40">
        <v>1312.75</v>
      </c>
      <c r="K466" s="31">
        <v>1285.75</v>
      </c>
      <c r="L466" s="31">
        <v>1260.0999999999999</v>
      </c>
      <c r="M466" s="31">
        <v>0.68293000000000004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1698.65</v>
      </c>
      <c r="D467" s="40">
        <v>1701.5999999999997</v>
      </c>
      <c r="E467" s="40">
        <v>1678.1499999999994</v>
      </c>
      <c r="F467" s="40">
        <v>1657.6499999999996</v>
      </c>
      <c r="G467" s="40">
        <v>1634.1999999999994</v>
      </c>
      <c r="H467" s="40">
        <v>1722.0999999999995</v>
      </c>
      <c r="I467" s="40">
        <v>1745.5499999999997</v>
      </c>
      <c r="J467" s="40">
        <v>1766.0499999999995</v>
      </c>
      <c r="K467" s="31">
        <v>1725.05</v>
      </c>
      <c r="L467" s="31">
        <v>1681.1</v>
      </c>
      <c r="M467" s="31">
        <v>0.14008000000000001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2108.6999999999998</v>
      </c>
      <c r="D468" s="40">
        <v>2112.2333333333331</v>
      </c>
      <c r="E468" s="40">
        <v>2091.5166666666664</v>
      </c>
      <c r="F468" s="40">
        <v>2074.3333333333335</v>
      </c>
      <c r="G468" s="40">
        <v>2053.6166666666668</v>
      </c>
      <c r="H468" s="40">
        <v>2129.4166666666661</v>
      </c>
      <c r="I468" s="40">
        <v>2150.1333333333323</v>
      </c>
      <c r="J468" s="40">
        <v>2167.3166666666657</v>
      </c>
      <c r="K468" s="31">
        <v>2132.9499999999998</v>
      </c>
      <c r="L468" s="31">
        <v>2095.0500000000002</v>
      </c>
      <c r="M468" s="31">
        <v>7.2512299999999996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3114.25</v>
      </c>
      <c r="D469" s="40">
        <v>3127.2666666666664</v>
      </c>
      <c r="E469" s="40">
        <v>3089.5333333333328</v>
      </c>
      <c r="F469" s="40">
        <v>3064.8166666666666</v>
      </c>
      <c r="G469" s="40">
        <v>3027.083333333333</v>
      </c>
      <c r="H469" s="40">
        <v>3151.9833333333327</v>
      </c>
      <c r="I469" s="40">
        <v>3189.7166666666662</v>
      </c>
      <c r="J469" s="40">
        <v>3214.4333333333325</v>
      </c>
      <c r="K469" s="31">
        <v>3165</v>
      </c>
      <c r="L469" s="31">
        <v>3102.55</v>
      </c>
      <c r="M469" s="31">
        <v>0.85399999999999998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495</v>
      </c>
      <c r="D470" s="40">
        <v>493.56666666666666</v>
      </c>
      <c r="E470" s="40">
        <v>489.43333333333334</v>
      </c>
      <c r="F470" s="40">
        <v>483.86666666666667</v>
      </c>
      <c r="G470" s="40">
        <v>479.73333333333335</v>
      </c>
      <c r="H470" s="40">
        <v>499.13333333333333</v>
      </c>
      <c r="I470" s="40">
        <v>503.26666666666665</v>
      </c>
      <c r="J470" s="40">
        <v>508.83333333333331</v>
      </c>
      <c r="K470" s="31">
        <v>497.7</v>
      </c>
      <c r="L470" s="31">
        <v>488</v>
      </c>
      <c r="M470" s="31">
        <v>11.72348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995.75</v>
      </c>
      <c r="D471" s="40">
        <v>998.7833333333333</v>
      </c>
      <c r="E471" s="40">
        <v>987.11666666666656</v>
      </c>
      <c r="F471" s="40">
        <v>978.48333333333323</v>
      </c>
      <c r="G471" s="40">
        <v>966.81666666666649</v>
      </c>
      <c r="H471" s="40">
        <v>1007.4166666666666</v>
      </c>
      <c r="I471" s="40">
        <v>1019.0833333333334</v>
      </c>
      <c r="J471" s="40">
        <v>1027.7166666666667</v>
      </c>
      <c r="K471" s="31">
        <v>1010.45</v>
      </c>
      <c r="L471" s="31">
        <v>990.15</v>
      </c>
      <c r="M471" s="31">
        <v>2.8627500000000001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24.6</v>
      </c>
      <c r="D472" s="40">
        <v>24.883333333333336</v>
      </c>
      <c r="E472" s="40">
        <v>24.216666666666672</v>
      </c>
      <c r="F472" s="40">
        <v>23.833333333333336</v>
      </c>
      <c r="G472" s="40">
        <v>23.166666666666671</v>
      </c>
      <c r="H472" s="40">
        <v>25.266666666666673</v>
      </c>
      <c r="I472" s="40">
        <v>25.933333333333337</v>
      </c>
      <c r="J472" s="40">
        <v>26.316666666666674</v>
      </c>
      <c r="K472" s="31">
        <v>25.55</v>
      </c>
      <c r="L472" s="31">
        <v>24.5</v>
      </c>
      <c r="M472" s="31">
        <v>178.58677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138.55000000000001</v>
      </c>
      <c r="D473" s="40">
        <v>140.01666666666668</v>
      </c>
      <c r="E473" s="40">
        <v>136.03333333333336</v>
      </c>
      <c r="F473" s="40">
        <v>133.51666666666668</v>
      </c>
      <c r="G473" s="40">
        <v>129.53333333333336</v>
      </c>
      <c r="H473" s="40">
        <v>142.53333333333336</v>
      </c>
      <c r="I473" s="40">
        <v>146.51666666666665</v>
      </c>
      <c r="J473" s="40">
        <v>149.03333333333336</v>
      </c>
      <c r="K473" s="31">
        <v>144</v>
      </c>
      <c r="L473" s="31">
        <v>137.5</v>
      </c>
      <c r="M473" s="31">
        <v>2.0262799999999999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1457.7</v>
      </c>
      <c r="D474" s="40">
        <v>1441.7</v>
      </c>
      <c r="E474" s="40">
        <v>1398.7</v>
      </c>
      <c r="F474" s="40">
        <v>1339.7</v>
      </c>
      <c r="G474" s="40">
        <v>1296.7</v>
      </c>
      <c r="H474" s="40">
        <v>1500.7</v>
      </c>
      <c r="I474" s="40">
        <v>1543.7</v>
      </c>
      <c r="J474" s="40">
        <v>1602.7</v>
      </c>
      <c r="K474" s="31">
        <v>1484.7</v>
      </c>
      <c r="L474" s="31">
        <v>1382.7</v>
      </c>
      <c r="M474" s="31">
        <v>3.11368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14.35</v>
      </c>
      <c r="D475" s="40">
        <v>14.166666666666666</v>
      </c>
      <c r="E475" s="40">
        <v>13.783333333333331</v>
      </c>
      <c r="F475" s="40">
        <v>13.216666666666665</v>
      </c>
      <c r="G475" s="40">
        <v>12.83333333333333</v>
      </c>
      <c r="H475" s="40">
        <v>14.733333333333333</v>
      </c>
      <c r="I475" s="40">
        <v>15.116666666666669</v>
      </c>
      <c r="J475" s="40">
        <v>15.683333333333334</v>
      </c>
      <c r="K475" s="31">
        <v>14.55</v>
      </c>
      <c r="L475" s="31">
        <v>13.6</v>
      </c>
      <c r="M475" s="31">
        <v>208.60580999999999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545.9</v>
      </c>
      <c r="D476" s="40">
        <v>550.11666666666667</v>
      </c>
      <c r="E476" s="40">
        <v>537.7833333333333</v>
      </c>
      <c r="F476" s="40">
        <v>529.66666666666663</v>
      </c>
      <c r="G476" s="40">
        <v>517.33333333333326</v>
      </c>
      <c r="H476" s="40">
        <v>558.23333333333335</v>
      </c>
      <c r="I476" s="40">
        <v>570.56666666666661</v>
      </c>
      <c r="J476" s="40">
        <v>578.68333333333339</v>
      </c>
      <c r="K476" s="31">
        <v>562.45000000000005</v>
      </c>
      <c r="L476" s="31">
        <v>542</v>
      </c>
      <c r="M476" s="31">
        <v>3.88687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754</v>
      </c>
      <c r="D477" s="40">
        <v>758.94999999999993</v>
      </c>
      <c r="E477" s="40">
        <v>748.14999999999986</v>
      </c>
      <c r="F477" s="40">
        <v>742.3</v>
      </c>
      <c r="G477" s="40">
        <v>731.49999999999989</v>
      </c>
      <c r="H477" s="40">
        <v>764.79999999999984</v>
      </c>
      <c r="I477" s="40">
        <v>775.5999999999998</v>
      </c>
      <c r="J477" s="40">
        <v>781.44999999999982</v>
      </c>
      <c r="K477" s="31">
        <v>769.75</v>
      </c>
      <c r="L477" s="31">
        <v>753.1</v>
      </c>
      <c r="M477" s="31">
        <v>20.65099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1174.5</v>
      </c>
      <c r="D478" s="40">
        <v>1178.25</v>
      </c>
      <c r="E478" s="40">
        <v>1160.3</v>
      </c>
      <c r="F478" s="40">
        <v>1146.0999999999999</v>
      </c>
      <c r="G478" s="40">
        <v>1128.1499999999999</v>
      </c>
      <c r="H478" s="40">
        <v>1192.45</v>
      </c>
      <c r="I478" s="40">
        <v>1210.3999999999999</v>
      </c>
      <c r="J478" s="40">
        <v>1224.6000000000001</v>
      </c>
      <c r="K478" s="31">
        <v>1196.2</v>
      </c>
      <c r="L478" s="31">
        <v>1164.05</v>
      </c>
      <c r="M478" s="31">
        <v>0.87239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161.6</v>
      </c>
      <c r="D479" s="40">
        <v>162.55000000000001</v>
      </c>
      <c r="E479" s="40">
        <v>159.60000000000002</v>
      </c>
      <c r="F479" s="40">
        <v>157.60000000000002</v>
      </c>
      <c r="G479" s="40">
        <v>154.65000000000003</v>
      </c>
      <c r="H479" s="40">
        <v>164.55</v>
      </c>
      <c r="I479" s="40">
        <v>167.5</v>
      </c>
      <c r="J479" s="40">
        <v>169.5</v>
      </c>
      <c r="K479" s="31">
        <v>165.5</v>
      </c>
      <c r="L479" s="31">
        <v>160.55000000000001</v>
      </c>
      <c r="M479" s="31">
        <v>9.3035099999999993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20.6</v>
      </c>
      <c r="D480" s="40">
        <v>20.583333333333332</v>
      </c>
      <c r="E480" s="40">
        <v>20.316666666666663</v>
      </c>
      <c r="F480" s="40">
        <v>20.033333333333331</v>
      </c>
      <c r="G480" s="40">
        <v>19.766666666666662</v>
      </c>
      <c r="H480" s="40">
        <v>20.866666666666664</v>
      </c>
      <c r="I480" s="40">
        <v>21.133333333333336</v>
      </c>
      <c r="J480" s="40">
        <v>21.416666666666664</v>
      </c>
      <c r="K480" s="31">
        <v>20.85</v>
      </c>
      <c r="L480" s="31">
        <v>20.3</v>
      </c>
      <c r="M480" s="31">
        <v>67.489909999999995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7765.45</v>
      </c>
      <c r="D481" s="40">
        <v>7788.3666666666659</v>
      </c>
      <c r="E481" s="40">
        <v>7707.0833333333321</v>
      </c>
      <c r="F481" s="40">
        <v>7648.7166666666662</v>
      </c>
      <c r="G481" s="40">
        <v>7567.4333333333325</v>
      </c>
      <c r="H481" s="40">
        <v>7846.7333333333318</v>
      </c>
      <c r="I481" s="40">
        <v>7928.0166666666664</v>
      </c>
      <c r="J481" s="40">
        <v>7986.3833333333314</v>
      </c>
      <c r="K481" s="31">
        <v>7869.65</v>
      </c>
      <c r="L481" s="31">
        <v>7730</v>
      </c>
      <c r="M481" s="31">
        <v>2.1607799999999999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36.700000000000003</v>
      </c>
      <c r="D482" s="40">
        <v>36.200000000000003</v>
      </c>
      <c r="E482" s="40">
        <v>35.300000000000004</v>
      </c>
      <c r="F482" s="40">
        <v>33.9</v>
      </c>
      <c r="G482" s="40">
        <v>33</v>
      </c>
      <c r="H482" s="40">
        <v>37.600000000000009</v>
      </c>
      <c r="I482" s="40">
        <v>38.500000000000014</v>
      </c>
      <c r="J482" s="40">
        <v>39.900000000000013</v>
      </c>
      <c r="K482" s="31">
        <v>37.1</v>
      </c>
      <c r="L482" s="31">
        <v>34.799999999999997</v>
      </c>
      <c r="M482" s="31">
        <v>382.19337999999999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1601.95</v>
      </c>
      <c r="D483" s="40">
        <v>1603.7</v>
      </c>
      <c r="E483" s="40">
        <v>1588.45</v>
      </c>
      <c r="F483" s="40">
        <v>1574.95</v>
      </c>
      <c r="G483" s="40">
        <v>1559.7</v>
      </c>
      <c r="H483" s="40">
        <v>1617.2</v>
      </c>
      <c r="I483" s="40">
        <v>1632.45</v>
      </c>
      <c r="J483" s="40">
        <v>1645.95</v>
      </c>
      <c r="K483" s="31">
        <v>1618.95</v>
      </c>
      <c r="L483" s="31">
        <v>1590.2</v>
      </c>
      <c r="M483" s="31">
        <v>3.9385300000000001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743.1</v>
      </c>
      <c r="D484" s="40">
        <v>748.2166666666667</v>
      </c>
      <c r="E484" s="40">
        <v>736.03333333333342</v>
      </c>
      <c r="F484" s="40">
        <v>728.9666666666667</v>
      </c>
      <c r="G484" s="40">
        <v>716.78333333333342</v>
      </c>
      <c r="H484" s="40">
        <v>755.28333333333342</v>
      </c>
      <c r="I484" s="40">
        <v>767.46666666666681</v>
      </c>
      <c r="J484" s="40">
        <v>774.53333333333342</v>
      </c>
      <c r="K484" s="31">
        <v>760.4</v>
      </c>
      <c r="L484" s="31">
        <v>741.15</v>
      </c>
      <c r="M484" s="31">
        <v>18.477170000000001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254.95</v>
      </c>
      <c r="D485" s="40">
        <v>253.01666666666665</v>
      </c>
      <c r="E485" s="40">
        <v>251.0333333333333</v>
      </c>
      <c r="F485" s="40">
        <v>247.11666666666665</v>
      </c>
      <c r="G485" s="40">
        <v>245.1333333333333</v>
      </c>
      <c r="H485" s="40">
        <v>256.93333333333328</v>
      </c>
      <c r="I485" s="40">
        <v>258.91666666666663</v>
      </c>
      <c r="J485" s="40">
        <v>262.83333333333331</v>
      </c>
      <c r="K485" s="31">
        <v>255</v>
      </c>
      <c r="L485" s="31">
        <v>249.1</v>
      </c>
      <c r="M485" s="31">
        <v>16.005269999999999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3494.35</v>
      </c>
      <c r="D486" s="40">
        <v>3512.0833333333335</v>
      </c>
      <c r="E486" s="40">
        <v>3429.2666666666669</v>
      </c>
      <c r="F486" s="40">
        <v>3364.1833333333334</v>
      </c>
      <c r="G486" s="40">
        <v>3281.3666666666668</v>
      </c>
      <c r="H486" s="40">
        <v>3577.166666666667</v>
      </c>
      <c r="I486" s="40">
        <v>3659.9833333333336</v>
      </c>
      <c r="J486" s="40">
        <v>3725.0666666666671</v>
      </c>
      <c r="K486" s="31">
        <v>3594.9</v>
      </c>
      <c r="L486" s="31">
        <v>3447</v>
      </c>
      <c r="M486" s="31">
        <v>0.31026999999999999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492.95</v>
      </c>
      <c r="D487" s="40">
        <v>495.18333333333334</v>
      </c>
      <c r="E487" s="40">
        <v>481.56666666666666</v>
      </c>
      <c r="F487" s="40">
        <v>470.18333333333334</v>
      </c>
      <c r="G487" s="40">
        <v>456.56666666666666</v>
      </c>
      <c r="H487" s="40">
        <v>506.56666666666666</v>
      </c>
      <c r="I487" s="40">
        <v>520.18333333333339</v>
      </c>
      <c r="J487" s="40">
        <v>531.56666666666661</v>
      </c>
      <c r="K487" s="31">
        <v>508.8</v>
      </c>
      <c r="L487" s="31">
        <v>483.8</v>
      </c>
      <c r="M487" s="31">
        <v>25.94257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3565.6</v>
      </c>
      <c r="D488" s="40">
        <v>3527.7166666666672</v>
      </c>
      <c r="E488" s="40">
        <v>3434.4333333333343</v>
      </c>
      <c r="F488" s="40">
        <v>3303.2666666666673</v>
      </c>
      <c r="G488" s="40">
        <v>3209.9833333333345</v>
      </c>
      <c r="H488" s="40">
        <v>3658.8833333333341</v>
      </c>
      <c r="I488" s="40">
        <v>3752.166666666667</v>
      </c>
      <c r="J488" s="40">
        <v>3883.3333333333339</v>
      </c>
      <c r="K488" s="31">
        <v>3621</v>
      </c>
      <c r="L488" s="31">
        <v>3396.55</v>
      </c>
      <c r="M488" s="31">
        <v>0.81586999999999998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744.3</v>
      </c>
      <c r="D489" s="40">
        <v>748.9666666666667</v>
      </c>
      <c r="E489" s="40">
        <v>737.93333333333339</v>
      </c>
      <c r="F489" s="40">
        <v>731.56666666666672</v>
      </c>
      <c r="G489" s="40">
        <v>720.53333333333342</v>
      </c>
      <c r="H489" s="40">
        <v>755.33333333333337</v>
      </c>
      <c r="I489" s="40">
        <v>766.36666666666667</v>
      </c>
      <c r="J489" s="40">
        <v>772.73333333333335</v>
      </c>
      <c r="K489" s="31">
        <v>760</v>
      </c>
      <c r="L489" s="31">
        <v>742.6</v>
      </c>
      <c r="M489" s="31">
        <v>1.09371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43</v>
      </c>
      <c r="D490" s="40">
        <v>42.783333333333331</v>
      </c>
      <c r="E490" s="40">
        <v>41.816666666666663</v>
      </c>
      <c r="F490" s="40">
        <v>40.633333333333333</v>
      </c>
      <c r="G490" s="40">
        <v>39.666666666666664</v>
      </c>
      <c r="H490" s="40">
        <v>43.966666666666661</v>
      </c>
      <c r="I490" s="40">
        <v>44.93333333333333</v>
      </c>
      <c r="J490" s="40">
        <v>46.11666666666666</v>
      </c>
      <c r="K490" s="31">
        <v>43.75</v>
      </c>
      <c r="L490" s="31">
        <v>41.6</v>
      </c>
      <c r="M490" s="31">
        <v>64.326859999999996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1438.85</v>
      </c>
      <c r="D491" s="40">
        <v>1447.6166666666668</v>
      </c>
      <c r="E491" s="40">
        <v>1416.2333333333336</v>
      </c>
      <c r="F491" s="40">
        <v>1393.6166666666668</v>
      </c>
      <c r="G491" s="40">
        <v>1362.2333333333336</v>
      </c>
      <c r="H491" s="40">
        <v>1470.2333333333336</v>
      </c>
      <c r="I491" s="40">
        <v>1501.6166666666668</v>
      </c>
      <c r="J491" s="40">
        <v>1524.2333333333336</v>
      </c>
      <c r="K491" s="31">
        <v>1479</v>
      </c>
      <c r="L491" s="31">
        <v>1425</v>
      </c>
      <c r="M491" s="31">
        <v>0.74975999999999998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1868.8</v>
      </c>
      <c r="D492" s="40">
        <v>1890.5333333333335</v>
      </c>
      <c r="E492" s="40">
        <v>1837.616666666667</v>
      </c>
      <c r="F492" s="40">
        <v>1806.4333333333334</v>
      </c>
      <c r="G492" s="40">
        <v>1753.5166666666669</v>
      </c>
      <c r="H492" s="40">
        <v>1921.7166666666672</v>
      </c>
      <c r="I492" s="40">
        <v>1974.6333333333337</v>
      </c>
      <c r="J492" s="40">
        <v>2005.8166666666673</v>
      </c>
      <c r="K492" s="31">
        <v>1943.45</v>
      </c>
      <c r="L492" s="31">
        <v>1859.35</v>
      </c>
      <c r="M492" s="31">
        <v>0.61141000000000001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303.5</v>
      </c>
      <c r="D493" s="40">
        <v>306.84999999999997</v>
      </c>
      <c r="E493" s="40">
        <v>293.89999999999992</v>
      </c>
      <c r="F493" s="40">
        <v>284.29999999999995</v>
      </c>
      <c r="G493" s="40">
        <v>271.34999999999991</v>
      </c>
      <c r="H493" s="40">
        <v>316.44999999999993</v>
      </c>
      <c r="I493" s="40">
        <v>329.4</v>
      </c>
      <c r="J493" s="40">
        <v>338.99999999999994</v>
      </c>
      <c r="K493" s="31">
        <v>319.8</v>
      </c>
      <c r="L493" s="31">
        <v>297.25</v>
      </c>
      <c r="M493" s="31">
        <v>13.62879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933.7</v>
      </c>
      <c r="D494" s="40">
        <v>933.23333333333323</v>
      </c>
      <c r="E494" s="40">
        <v>926.46666666666647</v>
      </c>
      <c r="F494" s="40">
        <v>919.23333333333323</v>
      </c>
      <c r="G494" s="40">
        <v>912.46666666666647</v>
      </c>
      <c r="H494" s="40">
        <v>940.46666666666647</v>
      </c>
      <c r="I494" s="40">
        <v>947.23333333333312</v>
      </c>
      <c r="J494" s="40">
        <v>954.46666666666647</v>
      </c>
      <c r="K494" s="31">
        <v>940</v>
      </c>
      <c r="L494" s="31">
        <v>926</v>
      </c>
      <c r="M494" s="31">
        <v>3.41553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309.10000000000002</v>
      </c>
      <c r="D495" s="40">
        <v>308.45</v>
      </c>
      <c r="E495" s="40">
        <v>305</v>
      </c>
      <c r="F495" s="40">
        <v>300.90000000000003</v>
      </c>
      <c r="G495" s="40">
        <v>297.45000000000005</v>
      </c>
      <c r="H495" s="40">
        <v>312.54999999999995</v>
      </c>
      <c r="I495" s="40">
        <v>315.99999999999989</v>
      </c>
      <c r="J495" s="40">
        <v>320.09999999999991</v>
      </c>
      <c r="K495" s="31">
        <v>311.89999999999998</v>
      </c>
      <c r="L495" s="31">
        <v>304.35000000000002</v>
      </c>
      <c r="M495" s="31">
        <v>94.011989999999997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2894.4</v>
      </c>
      <c r="D496" s="40">
        <v>2903.1333333333332</v>
      </c>
      <c r="E496" s="40">
        <v>2871.2666666666664</v>
      </c>
      <c r="F496" s="40">
        <v>2848.1333333333332</v>
      </c>
      <c r="G496" s="40">
        <v>2816.2666666666664</v>
      </c>
      <c r="H496" s="40">
        <v>2926.2666666666664</v>
      </c>
      <c r="I496" s="40">
        <v>2958.1333333333332</v>
      </c>
      <c r="J496" s="40">
        <v>2981.2666666666664</v>
      </c>
      <c r="K496" s="31">
        <v>2935</v>
      </c>
      <c r="L496" s="31">
        <v>2880</v>
      </c>
      <c r="M496" s="31">
        <v>0.38030000000000003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1899.65</v>
      </c>
      <c r="D497" s="40">
        <v>1908.5166666666667</v>
      </c>
      <c r="E497" s="40">
        <v>1880.1333333333332</v>
      </c>
      <c r="F497" s="40">
        <v>1860.6166666666666</v>
      </c>
      <c r="G497" s="40">
        <v>1832.2333333333331</v>
      </c>
      <c r="H497" s="40">
        <v>1928.0333333333333</v>
      </c>
      <c r="I497" s="40">
        <v>1956.416666666667</v>
      </c>
      <c r="J497" s="40">
        <v>1975.9333333333334</v>
      </c>
      <c r="K497" s="31">
        <v>1936.9</v>
      </c>
      <c r="L497" s="31">
        <v>1889</v>
      </c>
      <c r="M497" s="31">
        <v>0.58643000000000001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11.25</v>
      </c>
      <c r="D498" s="40">
        <v>10.799999999999999</v>
      </c>
      <c r="E498" s="40">
        <v>10.099999999999998</v>
      </c>
      <c r="F498" s="40">
        <v>8.9499999999999993</v>
      </c>
      <c r="G498" s="40">
        <v>8.2499999999999982</v>
      </c>
      <c r="H498" s="40">
        <v>11.949999999999998</v>
      </c>
      <c r="I498" s="40">
        <v>12.649999999999997</v>
      </c>
      <c r="J498" s="40">
        <v>13.799999999999997</v>
      </c>
      <c r="K498" s="31">
        <v>11.5</v>
      </c>
      <c r="L498" s="31">
        <v>9.65</v>
      </c>
      <c r="M498" s="31">
        <v>23843.074530000002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1248</v>
      </c>
      <c r="D499" s="40">
        <v>1244.6666666666667</v>
      </c>
      <c r="E499" s="40">
        <v>1236.7833333333335</v>
      </c>
      <c r="F499" s="40">
        <v>1225.5666666666668</v>
      </c>
      <c r="G499" s="40">
        <v>1217.6833333333336</v>
      </c>
      <c r="H499" s="40">
        <v>1255.8833333333334</v>
      </c>
      <c r="I499" s="40">
        <v>1263.7666666666667</v>
      </c>
      <c r="J499" s="40">
        <v>1274.9833333333333</v>
      </c>
      <c r="K499" s="31">
        <v>1252.55</v>
      </c>
      <c r="L499" s="31">
        <v>1233.45</v>
      </c>
      <c r="M499" s="31">
        <v>12.769500000000001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7322.7</v>
      </c>
      <c r="D500" s="40">
        <v>7334.6500000000005</v>
      </c>
      <c r="E500" s="40">
        <v>7278.5000000000009</v>
      </c>
      <c r="F500" s="40">
        <v>7234.3</v>
      </c>
      <c r="G500" s="40">
        <v>7178.1500000000005</v>
      </c>
      <c r="H500" s="40">
        <v>7378.8500000000013</v>
      </c>
      <c r="I500" s="40">
        <v>7435.0000000000009</v>
      </c>
      <c r="J500" s="40">
        <v>7479.2000000000016</v>
      </c>
      <c r="K500" s="31">
        <v>7390.8</v>
      </c>
      <c r="L500" s="31">
        <v>7290.45</v>
      </c>
      <c r="M500" s="31">
        <v>4.1759999999999999E-2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123.9</v>
      </c>
      <c r="D501" s="40">
        <v>124.23333333333333</v>
      </c>
      <c r="E501" s="40">
        <v>122.86666666666667</v>
      </c>
      <c r="F501" s="40">
        <v>121.83333333333334</v>
      </c>
      <c r="G501" s="40">
        <v>120.46666666666668</v>
      </c>
      <c r="H501" s="40">
        <v>125.26666666666667</v>
      </c>
      <c r="I501" s="40">
        <v>126.63333333333331</v>
      </c>
      <c r="J501" s="40">
        <v>127.66666666666666</v>
      </c>
      <c r="K501" s="31">
        <v>125.6</v>
      </c>
      <c r="L501" s="31">
        <v>123.2</v>
      </c>
      <c r="M501" s="31">
        <v>7.2683299999999997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133.94999999999999</v>
      </c>
      <c r="D502" s="40">
        <v>135.13333333333333</v>
      </c>
      <c r="E502" s="40">
        <v>131.81666666666666</v>
      </c>
      <c r="F502" s="40">
        <v>129.68333333333334</v>
      </c>
      <c r="G502" s="40">
        <v>126.36666666666667</v>
      </c>
      <c r="H502" s="40">
        <v>137.26666666666665</v>
      </c>
      <c r="I502" s="40">
        <v>140.58333333333331</v>
      </c>
      <c r="J502" s="40">
        <v>142.71666666666664</v>
      </c>
      <c r="K502" s="31">
        <v>138.44999999999999</v>
      </c>
      <c r="L502" s="31">
        <v>133</v>
      </c>
      <c r="M502" s="31">
        <v>23.600390000000001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530.9</v>
      </c>
      <c r="D503" s="40">
        <v>532.63333333333333</v>
      </c>
      <c r="E503" s="40">
        <v>526.26666666666665</v>
      </c>
      <c r="F503" s="40">
        <v>521.63333333333333</v>
      </c>
      <c r="G503" s="40">
        <v>515.26666666666665</v>
      </c>
      <c r="H503" s="40">
        <v>537.26666666666665</v>
      </c>
      <c r="I503" s="40">
        <v>543.63333333333321</v>
      </c>
      <c r="J503" s="40">
        <v>548.26666666666665</v>
      </c>
      <c r="K503" s="31">
        <v>539</v>
      </c>
      <c r="L503" s="31">
        <v>528</v>
      </c>
      <c r="M503" s="31">
        <v>0.39898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2261.6999999999998</v>
      </c>
      <c r="D504" s="40">
        <v>2265.6166666666663</v>
      </c>
      <c r="E504" s="40">
        <v>2237.5333333333328</v>
      </c>
      <c r="F504" s="40">
        <v>2213.3666666666663</v>
      </c>
      <c r="G504" s="40">
        <v>2185.2833333333328</v>
      </c>
      <c r="H504" s="40">
        <v>2289.7833333333328</v>
      </c>
      <c r="I504" s="40">
        <v>2317.8666666666659</v>
      </c>
      <c r="J504" s="40">
        <v>2342.0333333333328</v>
      </c>
      <c r="K504" s="31">
        <v>2293.6999999999998</v>
      </c>
      <c r="L504" s="31">
        <v>2241.4499999999998</v>
      </c>
      <c r="M504" s="31">
        <v>2.55274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667.85</v>
      </c>
      <c r="D505" s="40">
        <v>671.19999999999993</v>
      </c>
      <c r="E505" s="40">
        <v>661.64999999999986</v>
      </c>
      <c r="F505" s="40">
        <v>655.44999999999993</v>
      </c>
      <c r="G505" s="40">
        <v>645.89999999999986</v>
      </c>
      <c r="H505" s="40">
        <v>677.39999999999986</v>
      </c>
      <c r="I505" s="40">
        <v>686.94999999999982</v>
      </c>
      <c r="J505" s="40">
        <v>693.14999999999986</v>
      </c>
      <c r="K505" s="31">
        <v>680.75</v>
      </c>
      <c r="L505" s="31">
        <v>665</v>
      </c>
      <c r="M505" s="31">
        <v>46.57846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439.4</v>
      </c>
      <c r="D506" s="40">
        <v>441.76666666666665</v>
      </c>
      <c r="E506" s="40">
        <v>433.68333333333328</v>
      </c>
      <c r="F506" s="40">
        <v>427.96666666666664</v>
      </c>
      <c r="G506" s="40">
        <v>419.88333333333327</v>
      </c>
      <c r="H506" s="40">
        <v>447.48333333333329</v>
      </c>
      <c r="I506" s="40">
        <v>455.56666666666666</v>
      </c>
      <c r="J506" s="40">
        <v>461.2833333333333</v>
      </c>
      <c r="K506" s="31">
        <v>449.85</v>
      </c>
      <c r="L506" s="31">
        <v>436.05</v>
      </c>
      <c r="M506" s="31">
        <v>7.5793100000000004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14.7</v>
      </c>
      <c r="D507" s="40">
        <v>14.216666666666667</v>
      </c>
      <c r="E507" s="40">
        <v>13.383333333333333</v>
      </c>
      <c r="F507" s="40">
        <v>12.066666666666666</v>
      </c>
      <c r="G507" s="40">
        <v>11.233333333333333</v>
      </c>
      <c r="H507" s="40">
        <v>15.533333333333333</v>
      </c>
      <c r="I507" s="40">
        <v>16.366666666666667</v>
      </c>
      <c r="J507" s="40">
        <v>17.683333333333334</v>
      </c>
      <c r="K507" s="31">
        <v>15.05</v>
      </c>
      <c r="L507" s="31">
        <v>12.9</v>
      </c>
      <c r="M507" s="31">
        <v>9102.3188399999999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247.15</v>
      </c>
      <c r="D508" s="40">
        <v>251.61666666666665</v>
      </c>
      <c r="E508" s="40">
        <v>240.73333333333329</v>
      </c>
      <c r="F508" s="40">
        <v>234.31666666666663</v>
      </c>
      <c r="G508" s="40">
        <v>223.43333333333328</v>
      </c>
      <c r="H508" s="40">
        <v>258.0333333333333</v>
      </c>
      <c r="I508" s="40">
        <v>268.91666666666669</v>
      </c>
      <c r="J508" s="40">
        <v>275.33333333333331</v>
      </c>
      <c r="K508" s="31">
        <v>262.5</v>
      </c>
      <c r="L508" s="31">
        <v>245.2</v>
      </c>
      <c r="M508" s="31">
        <v>379.87576000000001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536.45000000000005</v>
      </c>
      <c r="D509" s="40">
        <v>551.51666666666677</v>
      </c>
      <c r="E509" s="40">
        <v>516.03333333333353</v>
      </c>
      <c r="F509" s="40">
        <v>495.61666666666679</v>
      </c>
      <c r="G509" s="40">
        <v>460.13333333333355</v>
      </c>
      <c r="H509" s="40">
        <v>571.93333333333351</v>
      </c>
      <c r="I509" s="40">
        <v>607.41666666666686</v>
      </c>
      <c r="J509" s="40">
        <v>627.83333333333348</v>
      </c>
      <c r="K509" s="31">
        <v>587</v>
      </c>
      <c r="L509" s="31">
        <v>531.1</v>
      </c>
      <c r="M509" s="31">
        <v>46.025739999999999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2357.85</v>
      </c>
      <c r="D510" s="40">
        <v>2365.9500000000003</v>
      </c>
      <c r="E510" s="40">
        <v>2341.9000000000005</v>
      </c>
      <c r="F510" s="40">
        <v>2325.9500000000003</v>
      </c>
      <c r="G510" s="40">
        <v>2301.9000000000005</v>
      </c>
      <c r="H510" s="40">
        <v>2381.9000000000005</v>
      </c>
      <c r="I510" s="40">
        <v>2405.9500000000007</v>
      </c>
      <c r="J510" s="40">
        <v>2421.9000000000005</v>
      </c>
      <c r="K510" s="31">
        <v>2390</v>
      </c>
      <c r="L510" s="31">
        <v>2350</v>
      </c>
      <c r="M510" s="31">
        <v>0.38340000000000002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2327.25</v>
      </c>
      <c r="D511" s="40">
        <v>2358.4166666666665</v>
      </c>
      <c r="E511" s="40">
        <v>2259.833333333333</v>
      </c>
      <c r="F511" s="40">
        <v>2192.4166666666665</v>
      </c>
      <c r="G511" s="40">
        <v>2093.833333333333</v>
      </c>
      <c r="H511" s="40">
        <v>2425.833333333333</v>
      </c>
      <c r="I511" s="40">
        <v>2524.4166666666661</v>
      </c>
      <c r="J511" s="40">
        <v>2591.833333333333</v>
      </c>
      <c r="K511" s="31">
        <v>2457</v>
      </c>
      <c r="L511" s="31">
        <v>2291</v>
      </c>
      <c r="M511" s="31">
        <v>0.44402000000000003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76"/>
      <c r="B5" s="477"/>
      <c r="C5" s="476"/>
      <c r="D5" s="477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78" t="s">
        <v>589</v>
      </c>
      <c r="C7" s="477"/>
      <c r="D7" s="7">
        <f>Main!B10</f>
        <v>44456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44455</v>
      </c>
      <c r="B10" s="32">
        <v>543269</v>
      </c>
      <c r="C10" s="31" t="s">
        <v>1047</v>
      </c>
      <c r="D10" s="31" t="s">
        <v>1048</v>
      </c>
      <c r="E10" s="31" t="s">
        <v>598</v>
      </c>
      <c r="F10" s="90">
        <v>4800</v>
      </c>
      <c r="G10" s="32">
        <v>27.05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44455</v>
      </c>
      <c r="B11" s="32">
        <v>543269</v>
      </c>
      <c r="C11" s="31" t="s">
        <v>1047</v>
      </c>
      <c r="D11" s="31" t="s">
        <v>1049</v>
      </c>
      <c r="E11" s="31" t="s">
        <v>599</v>
      </c>
      <c r="F11" s="90">
        <v>6400</v>
      </c>
      <c r="G11" s="32">
        <v>27.13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44455</v>
      </c>
      <c r="B12" s="32">
        <v>539773</v>
      </c>
      <c r="C12" s="31" t="s">
        <v>994</v>
      </c>
      <c r="D12" s="31" t="s">
        <v>1050</v>
      </c>
      <c r="E12" s="31" t="s">
        <v>598</v>
      </c>
      <c r="F12" s="90">
        <v>375000</v>
      </c>
      <c r="G12" s="32">
        <v>2.76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44455</v>
      </c>
      <c r="B13" s="32">
        <v>539773</v>
      </c>
      <c r="C13" s="31" t="s">
        <v>994</v>
      </c>
      <c r="D13" s="31" t="s">
        <v>1017</v>
      </c>
      <c r="E13" s="31" t="s">
        <v>599</v>
      </c>
      <c r="F13" s="90">
        <v>569361</v>
      </c>
      <c r="G13" s="32">
        <v>2.77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44455</v>
      </c>
      <c r="B14" s="32">
        <v>539773</v>
      </c>
      <c r="C14" s="31" t="s">
        <v>994</v>
      </c>
      <c r="D14" s="31" t="s">
        <v>1051</v>
      </c>
      <c r="E14" s="31" t="s">
        <v>598</v>
      </c>
      <c r="F14" s="90">
        <v>268721</v>
      </c>
      <c r="G14" s="32">
        <v>2.75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44455</v>
      </c>
      <c r="B15" s="32">
        <v>542721</v>
      </c>
      <c r="C15" s="31" t="s">
        <v>1052</v>
      </c>
      <c r="D15" s="31" t="s">
        <v>1053</v>
      </c>
      <c r="E15" s="31" t="s">
        <v>599</v>
      </c>
      <c r="F15" s="90">
        <v>200000</v>
      </c>
      <c r="G15" s="32">
        <v>44.92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44455</v>
      </c>
      <c r="B16" s="32">
        <v>542721</v>
      </c>
      <c r="C16" s="31" t="s">
        <v>1052</v>
      </c>
      <c r="D16" s="31" t="s">
        <v>1054</v>
      </c>
      <c r="E16" s="31" t="s">
        <v>598</v>
      </c>
      <c r="F16" s="90">
        <v>164000</v>
      </c>
      <c r="G16" s="32">
        <v>44.9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44455</v>
      </c>
      <c r="B17" s="32">
        <v>530355</v>
      </c>
      <c r="C17" s="31" t="s">
        <v>1055</v>
      </c>
      <c r="D17" s="31" t="s">
        <v>1056</v>
      </c>
      <c r="E17" s="31" t="s">
        <v>599</v>
      </c>
      <c r="F17" s="90">
        <v>300000</v>
      </c>
      <c r="G17" s="32">
        <v>170.36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44455</v>
      </c>
      <c r="B18" s="32">
        <v>531752</v>
      </c>
      <c r="C18" s="31" t="s">
        <v>1018</v>
      </c>
      <c r="D18" s="31" t="s">
        <v>1016</v>
      </c>
      <c r="E18" s="31" t="s">
        <v>599</v>
      </c>
      <c r="F18" s="90">
        <v>3270898</v>
      </c>
      <c r="G18" s="32">
        <v>0.7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44455</v>
      </c>
      <c r="B19" s="32">
        <v>536974</v>
      </c>
      <c r="C19" s="31" t="s">
        <v>1057</v>
      </c>
      <c r="D19" s="31" t="s">
        <v>1058</v>
      </c>
      <c r="E19" s="31" t="s">
        <v>599</v>
      </c>
      <c r="F19" s="90">
        <v>450000</v>
      </c>
      <c r="G19" s="32">
        <v>27.79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44455</v>
      </c>
      <c r="B20" s="32">
        <v>542155</v>
      </c>
      <c r="C20" s="31" t="s">
        <v>1059</v>
      </c>
      <c r="D20" s="31" t="s">
        <v>1060</v>
      </c>
      <c r="E20" s="31" t="s">
        <v>599</v>
      </c>
      <c r="F20" s="90">
        <v>136000</v>
      </c>
      <c r="G20" s="32">
        <v>2.64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44455</v>
      </c>
      <c r="B21" s="32">
        <v>532636</v>
      </c>
      <c r="C21" s="31" t="s">
        <v>408</v>
      </c>
      <c r="D21" s="31" t="s">
        <v>1061</v>
      </c>
      <c r="E21" s="31" t="s">
        <v>599</v>
      </c>
      <c r="F21" s="90">
        <v>10000000</v>
      </c>
      <c r="G21" s="32">
        <v>294.52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44455</v>
      </c>
      <c r="B22" s="32">
        <v>507946</v>
      </c>
      <c r="C22" s="31" t="s">
        <v>1062</v>
      </c>
      <c r="D22" s="31" t="s">
        <v>1063</v>
      </c>
      <c r="E22" s="31" t="s">
        <v>599</v>
      </c>
      <c r="F22" s="90">
        <v>12280</v>
      </c>
      <c r="G22" s="32">
        <v>48.9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44455</v>
      </c>
      <c r="B23" s="32">
        <v>507946</v>
      </c>
      <c r="C23" s="31" t="s">
        <v>1062</v>
      </c>
      <c r="D23" s="31" t="s">
        <v>1064</v>
      </c>
      <c r="E23" s="31" t="s">
        <v>598</v>
      </c>
      <c r="F23" s="90">
        <v>10000</v>
      </c>
      <c r="G23" s="32">
        <v>48.9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44455</v>
      </c>
      <c r="B24" s="32">
        <v>539910</v>
      </c>
      <c r="C24" s="31" t="s">
        <v>978</v>
      </c>
      <c r="D24" s="31" t="s">
        <v>1065</v>
      </c>
      <c r="E24" s="31" t="s">
        <v>599</v>
      </c>
      <c r="F24" s="90">
        <v>154000</v>
      </c>
      <c r="G24" s="32">
        <v>3.09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44455</v>
      </c>
      <c r="B25" s="32">
        <v>539910</v>
      </c>
      <c r="C25" s="31" t="s">
        <v>978</v>
      </c>
      <c r="D25" s="31" t="s">
        <v>1019</v>
      </c>
      <c r="E25" s="31" t="s">
        <v>598</v>
      </c>
      <c r="F25" s="90">
        <v>154382</v>
      </c>
      <c r="G25" s="32">
        <v>3.09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44455</v>
      </c>
      <c r="B26" s="32">
        <v>507912</v>
      </c>
      <c r="C26" s="31" t="s">
        <v>1066</v>
      </c>
      <c r="D26" s="31" t="s">
        <v>1067</v>
      </c>
      <c r="E26" s="31" t="s">
        <v>598</v>
      </c>
      <c r="F26" s="90">
        <v>200000</v>
      </c>
      <c r="G26" s="32">
        <v>136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44455</v>
      </c>
      <c r="B27" s="32">
        <v>543277</v>
      </c>
      <c r="C27" s="31" t="s">
        <v>1068</v>
      </c>
      <c r="D27" s="31" t="s">
        <v>1069</v>
      </c>
      <c r="E27" s="31" t="s">
        <v>598</v>
      </c>
      <c r="F27" s="90">
        <v>1995234</v>
      </c>
      <c r="G27" s="32">
        <v>598.15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44455</v>
      </c>
      <c r="B28" s="32">
        <v>543277</v>
      </c>
      <c r="C28" s="31" t="s">
        <v>1068</v>
      </c>
      <c r="D28" s="31" t="s">
        <v>1070</v>
      </c>
      <c r="E28" s="31" t="s">
        <v>599</v>
      </c>
      <c r="F28" s="90">
        <v>1995234</v>
      </c>
      <c r="G28" s="32">
        <v>598.15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44455</v>
      </c>
      <c r="B29" s="32">
        <v>505523</v>
      </c>
      <c r="C29" s="31" t="s">
        <v>1071</v>
      </c>
      <c r="D29" s="31" t="s">
        <v>1072</v>
      </c>
      <c r="E29" s="31" t="s">
        <v>598</v>
      </c>
      <c r="F29" s="90">
        <v>820371</v>
      </c>
      <c r="G29" s="32">
        <v>0.53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44455</v>
      </c>
      <c r="B30" s="32">
        <v>540768</v>
      </c>
      <c r="C30" s="31" t="s">
        <v>463</v>
      </c>
      <c r="D30" s="31" t="s">
        <v>1069</v>
      </c>
      <c r="E30" s="31" t="s">
        <v>598</v>
      </c>
      <c r="F30" s="90">
        <v>1630031</v>
      </c>
      <c r="G30" s="32">
        <v>713.85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44455</v>
      </c>
      <c r="B31" s="32">
        <v>540768</v>
      </c>
      <c r="C31" s="31" t="s">
        <v>463</v>
      </c>
      <c r="D31" s="31" t="s">
        <v>1070</v>
      </c>
      <c r="E31" s="31" t="s">
        <v>599</v>
      </c>
      <c r="F31" s="90">
        <v>1630031</v>
      </c>
      <c r="G31" s="32">
        <v>713.85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44455</v>
      </c>
      <c r="B32" s="32">
        <v>539767</v>
      </c>
      <c r="C32" s="31" t="s">
        <v>1073</v>
      </c>
      <c r="D32" s="31" t="s">
        <v>1074</v>
      </c>
      <c r="E32" s="31" t="s">
        <v>598</v>
      </c>
      <c r="F32" s="90">
        <v>54883</v>
      </c>
      <c r="G32" s="32">
        <v>17.02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44455</v>
      </c>
      <c r="B33" s="32">
        <v>539767</v>
      </c>
      <c r="C33" s="31" t="s">
        <v>1073</v>
      </c>
      <c r="D33" s="31" t="s">
        <v>1074</v>
      </c>
      <c r="E33" s="31" t="s">
        <v>599</v>
      </c>
      <c r="F33" s="90">
        <v>41169</v>
      </c>
      <c r="G33" s="32">
        <v>15.98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44455</v>
      </c>
      <c r="B34" s="32">
        <v>539767</v>
      </c>
      <c r="C34" s="31" t="s">
        <v>1073</v>
      </c>
      <c r="D34" s="31" t="s">
        <v>1075</v>
      </c>
      <c r="E34" s="31" t="s">
        <v>598</v>
      </c>
      <c r="F34" s="90">
        <v>27078</v>
      </c>
      <c r="G34" s="32">
        <v>16.43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44455</v>
      </c>
      <c r="B35" s="32">
        <v>539767</v>
      </c>
      <c r="C35" s="31" t="s">
        <v>1073</v>
      </c>
      <c r="D35" s="31" t="s">
        <v>1075</v>
      </c>
      <c r="E35" s="31" t="s">
        <v>599</v>
      </c>
      <c r="F35" s="90">
        <v>201</v>
      </c>
      <c r="G35" s="32">
        <v>17.14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44455</v>
      </c>
      <c r="B36" s="32">
        <v>539767</v>
      </c>
      <c r="C36" s="31" t="s">
        <v>1073</v>
      </c>
      <c r="D36" s="31" t="s">
        <v>1076</v>
      </c>
      <c r="E36" s="31" t="s">
        <v>599</v>
      </c>
      <c r="F36" s="90">
        <v>34508</v>
      </c>
      <c r="G36" s="32">
        <v>16.97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44455</v>
      </c>
      <c r="B37" s="32">
        <v>540900</v>
      </c>
      <c r="C37" s="31" t="s">
        <v>1077</v>
      </c>
      <c r="D37" s="31" t="s">
        <v>1069</v>
      </c>
      <c r="E37" s="31" t="s">
        <v>598</v>
      </c>
      <c r="F37" s="90">
        <v>2678786</v>
      </c>
      <c r="G37" s="32">
        <v>607.85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44455</v>
      </c>
      <c r="B38" s="32">
        <v>540900</v>
      </c>
      <c r="C38" s="31" t="s">
        <v>1077</v>
      </c>
      <c r="D38" s="31" t="s">
        <v>1070</v>
      </c>
      <c r="E38" s="31" t="s">
        <v>599</v>
      </c>
      <c r="F38" s="90">
        <v>2678786</v>
      </c>
      <c r="G38" s="32">
        <v>607.85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44455</v>
      </c>
      <c r="B39" s="32">
        <v>540243</v>
      </c>
      <c r="C39" s="31" t="s">
        <v>1078</v>
      </c>
      <c r="D39" s="31" t="s">
        <v>1079</v>
      </c>
      <c r="E39" s="31" t="s">
        <v>599</v>
      </c>
      <c r="F39" s="90">
        <v>50102</v>
      </c>
      <c r="G39" s="32">
        <v>72.849999999999994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44455</v>
      </c>
      <c r="B40" s="32">
        <v>538019</v>
      </c>
      <c r="C40" s="31" t="s">
        <v>1080</v>
      </c>
      <c r="D40" s="31" t="s">
        <v>1081</v>
      </c>
      <c r="E40" s="31" t="s">
        <v>599</v>
      </c>
      <c r="F40" s="90">
        <v>90000</v>
      </c>
      <c r="G40" s="32">
        <v>3.25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44455</v>
      </c>
      <c r="B41" s="32">
        <v>538019</v>
      </c>
      <c r="C41" s="31" t="s">
        <v>1080</v>
      </c>
      <c r="D41" s="31" t="s">
        <v>1082</v>
      </c>
      <c r="E41" s="31" t="s">
        <v>598</v>
      </c>
      <c r="F41" s="90">
        <v>70000</v>
      </c>
      <c r="G41" s="32">
        <v>3.26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44455</v>
      </c>
      <c r="B42" s="32">
        <v>538860</v>
      </c>
      <c r="C42" s="31" t="s">
        <v>1083</v>
      </c>
      <c r="D42" s="31" t="s">
        <v>1084</v>
      </c>
      <c r="E42" s="31" t="s">
        <v>599</v>
      </c>
      <c r="F42" s="90">
        <v>702146</v>
      </c>
      <c r="G42" s="32">
        <v>0.33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44455</v>
      </c>
      <c r="B43" s="32">
        <v>543352</v>
      </c>
      <c r="C43" s="31" t="s">
        <v>1085</v>
      </c>
      <c r="D43" s="31" t="s">
        <v>1086</v>
      </c>
      <c r="E43" s="31" t="s">
        <v>598</v>
      </c>
      <c r="F43" s="90">
        <v>12000</v>
      </c>
      <c r="G43" s="32">
        <v>102.43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44455</v>
      </c>
      <c r="B44" s="32">
        <v>543352</v>
      </c>
      <c r="C44" s="31" t="s">
        <v>1085</v>
      </c>
      <c r="D44" s="31" t="s">
        <v>1087</v>
      </c>
      <c r="E44" s="31" t="s">
        <v>598</v>
      </c>
      <c r="F44" s="90">
        <v>14400</v>
      </c>
      <c r="G44" s="32">
        <v>104.9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44455</v>
      </c>
      <c r="B45" s="32">
        <v>536659</v>
      </c>
      <c r="C45" s="31" t="s">
        <v>1088</v>
      </c>
      <c r="D45" s="31" t="s">
        <v>1089</v>
      </c>
      <c r="E45" s="31" t="s">
        <v>599</v>
      </c>
      <c r="F45" s="90">
        <v>37886</v>
      </c>
      <c r="G45" s="32">
        <v>5.97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44455</v>
      </c>
      <c r="B46" s="32">
        <v>531437</v>
      </c>
      <c r="C46" s="31" t="s">
        <v>1090</v>
      </c>
      <c r="D46" s="31" t="s">
        <v>1091</v>
      </c>
      <c r="E46" s="31" t="s">
        <v>598</v>
      </c>
      <c r="F46" s="90">
        <v>74353</v>
      </c>
      <c r="G46" s="32">
        <v>52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44455</v>
      </c>
      <c r="B47" s="32">
        <v>500111</v>
      </c>
      <c r="C47" s="31" t="s">
        <v>1092</v>
      </c>
      <c r="D47" s="31" t="s">
        <v>1016</v>
      </c>
      <c r="E47" s="31" t="s">
        <v>598</v>
      </c>
      <c r="F47" s="90">
        <v>945285</v>
      </c>
      <c r="G47" s="32">
        <v>21.88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44455</v>
      </c>
      <c r="B48" s="32">
        <v>500111</v>
      </c>
      <c r="C48" s="31" t="s">
        <v>1092</v>
      </c>
      <c r="D48" s="31" t="s">
        <v>1016</v>
      </c>
      <c r="E48" s="31" t="s">
        <v>599</v>
      </c>
      <c r="F48" s="90">
        <v>1295101</v>
      </c>
      <c r="G48" s="32">
        <v>21.89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44455</v>
      </c>
      <c r="B49" s="32">
        <v>519191</v>
      </c>
      <c r="C49" s="31" t="s">
        <v>1093</v>
      </c>
      <c r="D49" s="31" t="s">
        <v>1094</v>
      </c>
      <c r="E49" s="31" t="s">
        <v>598</v>
      </c>
      <c r="F49" s="90">
        <v>35500</v>
      </c>
      <c r="G49" s="32">
        <v>26.98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44455</v>
      </c>
      <c r="B50" s="32">
        <v>519191</v>
      </c>
      <c r="C50" s="31" t="s">
        <v>1093</v>
      </c>
      <c r="D50" s="31" t="s">
        <v>1094</v>
      </c>
      <c r="E50" s="31" t="s">
        <v>599</v>
      </c>
      <c r="F50" s="90">
        <v>500</v>
      </c>
      <c r="G50" s="32">
        <v>27.2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44455</v>
      </c>
      <c r="B51" s="32">
        <v>519191</v>
      </c>
      <c r="C51" s="31" t="s">
        <v>1093</v>
      </c>
      <c r="D51" s="31" t="s">
        <v>1095</v>
      </c>
      <c r="E51" s="31" t="s">
        <v>599</v>
      </c>
      <c r="F51" s="90">
        <v>25820</v>
      </c>
      <c r="G51" s="32">
        <v>27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44455</v>
      </c>
      <c r="B52" s="32">
        <v>511672</v>
      </c>
      <c r="C52" s="31" t="s">
        <v>1096</v>
      </c>
      <c r="D52" s="31" t="s">
        <v>1097</v>
      </c>
      <c r="E52" s="31" t="s">
        <v>599</v>
      </c>
      <c r="F52" s="90">
        <v>300000</v>
      </c>
      <c r="G52" s="32">
        <v>49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44455</v>
      </c>
      <c r="B53" s="32">
        <v>511672</v>
      </c>
      <c r="C53" s="31" t="s">
        <v>1096</v>
      </c>
      <c r="D53" s="31" t="s">
        <v>1098</v>
      </c>
      <c r="E53" s="31" t="s">
        <v>598</v>
      </c>
      <c r="F53" s="90">
        <v>300000</v>
      </c>
      <c r="G53" s="32">
        <v>49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44455</v>
      </c>
      <c r="B54" s="32">
        <v>530525</v>
      </c>
      <c r="C54" s="31" t="s">
        <v>1099</v>
      </c>
      <c r="D54" s="31" t="s">
        <v>1100</v>
      </c>
      <c r="E54" s="31" t="s">
        <v>598</v>
      </c>
      <c r="F54" s="90">
        <v>93443</v>
      </c>
      <c r="G54" s="32">
        <v>9.19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44455</v>
      </c>
      <c r="B55" s="32">
        <v>530525</v>
      </c>
      <c r="C55" s="31" t="s">
        <v>1099</v>
      </c>
      <c r="D55" s="31" t="s">
        <v>1101</v>
      </c>
      <c r="E55" s="31" t="s">
        <v>598</v>
      </c>
      <c r="F55" s="90">
        <v>50000</v>
      </c>
      <c r="G55" s="32">
        <v>9.19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44455</v>
      </c>
      <c r="B56" s="32">
        <v>530525</v>
      </c>
      <c r="C56" s="31" t="s">
        <v>1099</v>
      </c>
      <c r="D56" s="31" t="s">
        <v>1102</v>
      </c>
      <c r="E56" s="31" t="s">
        <v>599</v>
      </c>
      <c r="F56" s="90">
        <v>40000</v>
      </c>
      <c r="G56" s="32">
        <v>9.19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44455</v>
      </c>
      <c r="B57" s="32">
        <v>530525</v>
      </c>
      <c r="C57" s="31" t="s">
        <v>1099</v>
      </c>
      <c r="D57" s="31" t="s">
        <v>1103</v>
      </c>
      <c r="E57" s="31" t="s">
        <v>599</v>
      </c>
      <c r="F57" s="90">
        <v>50000</v>
      </c>
      <c r="G57" s="32">
        <v>9.19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44455</v>
      </c>
      <c r="B58" s="32">
        <v>530525</v>
      </c>
      <c r="C58" s="31" t="s">
        <v>1099</v>
      </c>
      <c r="D58" s="31" t="s">
        <v>1104</v>
      </c>
      <c r="E58" s="31" t="s">
        <v>599</v>
      </c>
      <c r="F58" s="90">
        <v>45000</v>
      </c>
      <c r="G58" s="32">
        <v>9.19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44455</v>
      </c>
      <c r="B59" s="32">
        <v>530525</v>
      </c>
      <c r="C59" s="31" t="s">
        <v>1099</v>
      </c>
      <c r="D59" s="31" t="s">
        <v>1105</v>
      </c>
      <c r="E59" s="31" t="s">
        <v>598</v>
      </c>
      <c r="F59" s="90">
        <v>30000</v>
      </c>
      <c r="G59" s="32">
        <v>9.19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44455</v>
      </c>
      <c r="B60" s="32">
        <v>530525</v>
      </c>
      <c r="C60" s="31" t="s">
        <v>1099</v>
      </c>
      <c r="D60" s="31" t="s">
        <v>1106</v>
      </c>
      <c r="E60" s="31" t="s">
        <v>599</v>
      </c>
      <c r="F60" s="90">
        <v>70000</v>
      </c>
      <c r="G60" s="32">
        <v>9.19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44455</v>
      </c>
      <c r="B61" s="32">
        <v>530525</v>
      </c>
      <c r="C61" s="31" t="s">
        <v>1099</v>
      </c>
      <c r="D61" s="31" t="s">
        <v>1107</v>
      </c>
      <c r="E61" s="31" t="s">
        <v>599</v>
      </c>
      <c r="F61" s="90">
        <v>73500</v>
      </c>
      <c r="G61" s="32">
        <v>9.19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44455</v>
      </c>
      <c r="B62" s="32">
        <v>503804</v>
      </c>
      <c r="C62" s="20" t="s">
        <v>1108</v>
      </c>
      <c r="D62" s="20" t="s">
        <v>1109</v>
      </c>
      <c r="E62" s="31" t="s">
        <v>599</v>
      </c>
      <c r="F62" s="90">
        <v>62118</v>
      </c>
      <c r="G62" s="32">
        <v>623.91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44455</v>
      </c>
      <c r="B63" s="32">
        <v>513307</v>
      </c>
      <c r="C63" s="31" t="s">
        <v>1110</v>
      </c>
      <c r="D63" s="31" t="s">
        <v>1111</v>
      </c>
      <c r="E63" s="31" t="s">
        <v>599</v>
      </c>
      <c r="F63" s="90">
        <v>20908</v>
      </c>
      <c r="G63" s="32">
        <v>29.75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44455</v>
      </c>
      <c r="B64" s="32">
        <v>513307</v>
      </c>
      <c r="C64" s="31" t="s">
        <v>1110</v>
      </c>
      <c r="D64" s="31" t="s">
        <v>1112</v>
      </c>
      <c r="E64" s="31" t="s">
        <v>598</v>
      </c>
      <c r="F64" s="90">
        <v>20230</v>
      </c>
      <c r="G64" s="32">
        <v>29.75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44455</v>
      </c>
      <c r="B65" s="32">
        <v>533056</v>
      </c>
      <c r="C65" s="31" t="s">
        <v>1113</v>
      </c>
      <c r="D65" s="31" t="s">
        <v>1114</v>
      </c>
      <c r="E65" s="31" t="s">
        <v>599</v>
      </c>
      <c r="F65" s="90">
        <v>170501</v>
      </c>
      <c r="G65" s="32">
        <v>64.010000000000005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44455</v>
      </c>
      <c r="B66" s="32">
        <v>511012</v>
      </c>
      <c r="C66" s="31" t="s">
        <v>1115</v>
      </c>
      <c r="D66" s="31" t="s">
        <v>1116</v>
      </c>
      <c r="E66" s="31" t="s">
        <v>599</v>
      </c>
      <c r="F66" s="90">
        <v>4000000</v>
      </c>
      <c r="G66" s="32">
        <v>0.51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44455</v>
      </c>
      <c r="B67" s="32">
        <v>539963</v>
      </c>
      <c r="C67" s="31" t="s">
        <v>1117</v>
      </c>
      <c r="D67" s="31" t="s">
        <v>1118</v>
      </c>
      <c r="E67" s="31" t="s">
        <v>599</v>
      </c>
      <c r="F67" s="90">
        <v>74201</v>
      </c>
      <c r="G67" s="32">
        <v>84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44455</v>
      </c>
      <c r="B68" s="32" t="s">
        <v>1119</v>
      </c>
      <c r="C68" s="31" t="s">
        <v>1120</v>
      </c>
      <c r="D68" s="31" t="s">
        <v>1121</v>
      </c>
      <c r="E68" s="31" t="s">
        <v>598</v>
      </c>
      <c r="F68" s="90">
        <v>45888</v>
      </c>
      <c r="G68" s="32">
        <v>208.41</v>
      </c>
      <c r="H68" s="32" t="s">
        <v>600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44455</v>
      </c>
      <c r="B69" s="32" t="s">
        <v>995</v>
      </c>
      <c r="C69" s="31" t="s">
        <v>996</v>
      </c>
      <c r="D69" s="31" t="s">
        <v>1020</v>
      </c>
      <c r="E69" s="31" t="s">
        <v>598</v>
      </c>
      <c r="F69" s="90">
        <v>227724</v>
      </c>
      <c r="G69" s="32">
        <v>1286.33</v>
      </c>
      <c r="H69" s="32" t="s">
        <v>600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44455</v>
      </c>
      <c r="B70" s="32" t="s">
        <v>995</v>
      </c>
      <c r="C70" s="31" t="s">
        <v>996</v>
      </c>
      <c r="D70" s="31" t="s">
        <v>1122</v>
      </c>
      <c r="E70" s="31" t="s">
        <v>598</v>
      </c>
      <c r="F70" s="90">
        <v>326363</v>
      </c>
      <c r="G70" s="32">
        <v>1273.73</v>
      </c>
      <c r="H70" s="32" t="s">
        <v>600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44455</v>
      </c>
      <c r="B71" s="32" t="s">
        <v>1123</v>
      </c>
      <c r="C71" s="31" t="s">
        <v>1124</v>
      </c>
      <c r="D71" s="31" t="s">
        <v>1023</v>
      </c>
      <c r="E71" s="31" t="s">
        <v>598</v>
      </c>
      <c r="F71" s="90">
        <v>69863</v>
      </c>
      <c r="G71" s="32">
        <v>190.22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44455</v>
      </c>
      <c r="B72" s="32" t="s">
        <v>1125</v>
      </c>
      <c r="C72" s="31" t="s">
        <v>1126</v>
      </c>
      <c r="D72" s="31" t="s">
        <v>1127</v>
      </c>
      <c r="E72" s="31" t="s">
        <v>598</v>
      </c>
      <c r="F72" s="90">
        <v>60000</v>
      </c>
      <c r="G72" s="32">
        <v>133.94999999999999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44455</v>
      </c>
      <c r="B73" s="32" t="s">
        <v>1128</v>
      </c>
      <c r="C73" s="31" t="s">
        <v>1129</v>
      </c>
      <c r="D73" s="31" t="s">
        <v>1130</v>
      </c>
      <c r="E73" s="31" t="s">
        <v>598</v>
      </c>
      <c r="F73" s="90">
        <v>83200</v>
      </c>
      <c r="G73" s="32">
        <v>17.600000000000001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44455</v>
      </c>
      <c r="B74" s="32" t="s">
        <v>1021</v>
      </c>
      <c r="C74" s="31" t="s">
        <v>1022</v>
      </c>
      <c r="D74" s="31" t="s">
        <v>1131</v>
      </c>
      <c r="E74" s="31" t="s">
        <v>598</v>
      </c>
      <c r="F74" s="90">
        <v>48000</v>
      </c>
      <c r="G74" s="32">
        <v>35.22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44455</v>
      </c>
      <c r="B75" s="32" t="s">
        <v>1021</v>
      </c>
      <c r="C75" s="31" t="s">
        <v>1022</v>
      </c>
      <c r="D75" s="31" t="s">
        <v>1023</v>
      </c>
      <c r="E75" s="31" t="s">
        <v>598</v>
      </c>
      <c r="F75" s="90">
        <v>72000</v>
      </c>
      <c r="G75" s="32">
        <v>34.5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44455</v>
      </c>
      <c r="B76" s="32" t="s">
        <v>1021</v>
      </c>
      <c r="C76" s="31" t="s">
        <v>1022</v>
      </c>
      <c r="D76" s="31" t="s">
        <v>1132</v>
      </c>
      <c r="E76" s="31" t="s">
        <v>598</v>
      </c>
      <c r="F76" s="90">
        <v>54000</v>
      </c>
      <c r="G76" s="32">
        <v>34.6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44455</v>
      </c>
      <c r="B77" s="32" t="s">
        <v>1133</v>
      </c>
      <c r="C77" s="31" t="s">
        <v>1134</v>
      </c>
      <c r="D77" s="31" t="s">
        <v>1135</v>
      </c>
      <c r="E77" s="31" t="s">
        <v>598</v>
      </c>
      <c r="F77" s="90">
        <v>911688</v>
      </c>
      <c r="G77" s="32">
        <v>606.84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44455</v>
      </c>
      <c r="B78" s="32" t="s">
        <v>129</v>
      </c>
      <c r="C78" s="31" t="s">
        <v>1136</v>
      </c>
      <c r="D78" s="31" t="s">
        <v>1137</v>
      </c>
      <c r="E78" s="31" t="s">
        <v>598</v>
      </c>
      <c r="F78" s="90">
        <v>162869686</v>
      </c>
      <c r="G78" s="32">
        <v>10.6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44455</v>
      </c>
      <c r="B79" s="32" t="s">
        <v>129</v>
      </c>
      <c r="C79" s="31" t="s">
        <v>1136</v>
      </c>
      <c r="D79" s="31" t="s">
        <v>1138</v>
      </c>
      <c r="E79" s="31" t="s">
        <v>598</v>
      </c>
      <c r="F79" s="90">
        <v>150409909</v>
      </c>
      <c r="G79" s="32">
        <v>10.71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44455</v>
      </c>
      <c r="B80" s="32" t="s">
        <v>1139</v>
      </c>
      <c r="C80" s="31" t="s">
        <v>1140</v>
      </c>
      <c r="D80" s="31" t="s">
        <v>1141</v>
      </c>
      <c r="E80" s="31" t="s">
        <v>598</v>
      </c>
      <c r="F80" s="90">
        <v>24000</v>
      </c>
      <c r="G80" s="32">
        <v>160.30000000000001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44455</v>
      </c>
      <c r="B81" s="32" t="s">
        <v>1139</v>
      </c>
      <c r="C81" s="31" t="s">
        <v>1140</v>
      </c>
      <c r="D81" s="31" t="s">
        <v>1142</v>
      </c>
      <c r="E81" s="31" t="s">
        <v>598</v>
      </c>
      <c r="F81" s="90">
        <v>42400</v>
      </c>
      <c r="G81" s="32">
        <v>160.06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44455</v>
      </c>
      <c r="B82" s="32" t="s">
        <v>1139</v>
      </c>
      <c r="C82" s="31" t="s">
        <v>1140</v>
      </c>
      <c r="D82" s="31" t="s">
        <v>1143</v>
      </c>
      <c r="E82" s="31" t="s">
        <v>598</v>
      </c>
      <c r="F82" s="90">
        <v>50400</v>
      </c>
      <c r="G82" s="32">
        <v>160.75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44455</v>
      </c>
      <c r="B83" s="32" t="s">
        <v>900</v>
      </c>
      <c r="C83" s="31" t="s">
        <v>901</v>
      </c>
      <c r="D83" s="31" t="s">
        <v>1144</v>
      </c>
      <c r="E83" s="31" t="s">
        <v>598</v>
      </c>
      <c r="F83" s="90">
        <v>100000</v>
      </c>
      <c r="G83" s="32">
        <v>63.6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44455</v>
      </c>
      <c r="B84" s="32" t="s">
        <v>900</v>
      </c>
      <c r="C84" s="31" t="s">
        <v>901</v>
      </c>
      <c r="D84" s="31" t="s">
        <v>1145</v>
      </c>
      <c r="E84" s="31" t="s">
        <v>598</v>
      </c>
      <c r="F84" s="90">
        <v>80000</v>
      </c>
      <c r="G84" s="32">
        <v>63.08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44455</v>
      </c>
      <c r="B85" s="32" t="s">
        <v>1146</v>
      </c>
      <c r="C85" s="31" t="s">
        <v>1147</v>
      </c>
      <c r="D85" s="31" t="s">
        <v>1017</v>
      </c>
      <c r="E85" s="31" t="s">
        <v>598</v>
      </c>
      <c r="F85" s="90">
        <v>75000</v>
      </c>
      <c r="G85" s="32">
        <v>67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44455</v>
      </c>
      <c r="B86" s="32" t="s">
        <v>1092</v>
      </c>
      <c r="C86" s="31" t="s">
        <v>1148</v>
      </c>
      <c r="D86" s="31" t="s">
        <v>1149</v>
      </c>
      <c r="E86" s="31" t="s">
        <v>598</v>
      </c>
      <c r="F86" s="90">
        <v>1062979</v>
      </c>
      <c r="G86" s="32">
        <v>21.39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44455</v>
      </c>
      <c r="B87" s="32" t="s">
        <v>1092</v>
      </c>
      <c r="C87" s="31" t="s">
        <v>1148</v>
      </c>
      <c r="D87" s="31" t="s">
        <v>1150</v>
      </c>
      <c r="E87" s="31" t="s">
        <v>598</v>
      </c>
      <c r="F87" s="90">
        <v>2500000</v>
      </c>
      <c r="G87" s="32">
        <v>21.65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44455</v>
      </c>
      <c r="B88" s="32" t="s">
        <v>1151</v>
      </c>
      <c r="C88" s="31" t="s">
        <v>1152</v>
      </c>
      <c r="D88" s="31" t="s">
        <v>1153</v>
      </c>
      <c r="E88" s="31" t="s">
        <v>598</v>
      </c>
      <c r="F88" s="90">
        <v>36895</v>
      </c>
      <c r="G88" s="32">
        <v>150.35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44455</v>
      </c>
      <c r="B89" s="32" t="s">
        <v>1154</v>
      </c>
      <c r="C89" s="31" t="s">
        <v>1155</v>
      </c>
      <c r="D89" s="31" t="s">
        <v>1016</v>
      </c>
      <c r="E89" s="31" t="s">
        <v>598</v>
      </c>
      <c r="F89" s="90">
        <v>13272748</v>
      </c>
      <c r="G89" s="32">
        <v>10.82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44455</v>
      </c>
      <c r="B90" s="32" t="s">
        <v>1156</v>
      </c>
      <c r="C90" s="31" t="s">
        <v>1157</v>
      </c>
      <c r="D90" s="31" t="s">
        <v>1024</v>
      </c>
      <c r="E90" s="31" t="s">
        <v>598</v>
      </c>
      <c r="F90" s="90">
        <v>605366</v>
      </c>
      <c r="G90" s="32">
        <v>236.03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44455</v>
      </c>
      <c r="B91" s="32" t="s">
        <v>1158</v>
      </c>
      <c r="C91" s="31" t="s">
        <v>1159</v>
      </c>
      <c r="D91" s="31" t="s">
        <v>1160</v>
      </c>
      <c r="E91" s="31" t="s">
        <v>598</v>
      </c>
      <c r="F91" s="90">
        <v>74815</v>
      </c>
      <c r="G91" s="32">
        <v>102.83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44455</v>
      </c>
      <c r="B92" s="32" t="s">
        <v>1158</v>
      </c>
      <c r="C92" s="31" t="s">
        <v>1159</v>
      </c>
      <c r="D92" s="31" t="s">
        <v>1161</v>
      </c>
      <c r="E92" s="31" t="s">
        <v>598</v>
      </c>
      <c r="F92" s="90">
        <v>104306</v>
      </c>
      <c r="G92" s="32">
        <v>101.37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44455</v>
      </c>
      <c r="B93" s="32" t="s">
        <v>1158</v>
      </c>
      <c r="C93" s="31" t="s">
        <v>1159</v>
      </c>
      <c r="D93" s="31" t="s">
        <v>1024</v>
      </c>
      <c r="E93" s="31" t="s">
        <v>598</v>
      </c>
      <c r="F93" s="90">
        <v>67741</v>
      </c>
      <c r="G93" s="32">
        <v>101.94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44455</v>
      </c>
      <c r="B94" s="32" t="s">
        <v>1158</v>
      </c>
      <c r="C94" s="31" t="s">
        <v>1159</v>
      </c>
      <c r="D94" s="31" t="s">
        <v>861</v>
      </c>
      <c r="E94" s="31" t="s">
        <v>598</v>
      </c>
      <c r="F94" s="90">
        <v>65530</v>
      </c>
      <c r="G94" s="32">
        <v>101.63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44455</v>
      </c>
      <c r="B95" s="32" t="s">
        <v>1158</v>
      </c>
      <c r="C95" s="31" t="s">
        <v>1159</v>
      </c>
      <c r="D95" s="31" t="s">
        <v>1162</v>
      </c>
      <c r="E95" s="31" t="s">
        <v>598</v>
      </c>
      <c r="F95" s="90">
        <v>88509</v>
      </c>
      <c r="G95" s="32">
        <v>99.99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44455</v>
      </c>
      <c r="B96" s="32" t="s">
        <v>1163</v>
      </c>
      <c r="C96" s="31" t="s">
        <v>1164</v>
      </c>
      <c r="D96" s="31" t="s">
        <v>1023</v>
      </c>
      <c r="E96" s="31" t="s">
        <v>598</v>
      </c>
      <c r="F96" s="90">
        <v>305841</v>
      </c>
      <c r="G96" s="32">
        <v>148.18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44455</v>
      </c>
      <c r="B97" s="32" t="s">
        <v>1163</v>
      </c>
      <c r="C97" s="31" t="s">
        <v>1164</v>
      </c>
      <c r="D97" s="31" t="s">
        <v>1160</v>
      </c>
      <c r="E97" s="31" t="s">
        <v>598</v>
      </c>
      <c r="F97" s="90">
        <v>304030</v>
      </c>
      <c r="G97" s="32">
        <v>141.19999999999999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44455</v>
      </c>
      <c r="B98" s="32" t="s">
        <v>284</v>
      </c>
      <c r="C98" s="31" t="s">
        <v>1165</v>
      </c>
      <c r="D98" s="31" t="s">
        <v>1166</v>
      </c>
      <c r="E98" s="31" t="s">
        <v>598</v>
      </c>
      <c r="F98" s="90">
        <v>188923371</v>
      </c>
      <c r="G98" s="32">
        <v>14.01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44455</v>
      </c>
      <c r="B99" s="32" t="s">
        <v>1119</v>
      </c>
      <c r="C99" s="31" t="s">
        <v>1120</v>
      </c>
      <c r="D99" s="31" t="s">
        <v>1121</v>
      </c>
      <c r="E99" s="31" t="s">
        <v>599</v>
      </c>
      <c r="F99" s="90">
        <v>130234</v>
      </c>
      <c r="G99" s="32">
        <v>200.92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44455</v>
      </c>
      <c r="B100" s="32" t="s">
        <v>995</v>
      </c>
      <c r="C100" s="31" t="s">
        <v>996</v>
      </c>
      <c r="D100" s="31" t="s">
        <v>1020</v>
      </c>
      <c r="E100" s="31" t="s">
        <v>599</v>
      </c>
      <c r="F100" s="90">
        <v>227724</v>
      </c>
      <c r="G100" s="32">
        <v>1286.82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44455</v>
      </c>
      <c r="B101" s="32" t="s">
        <v>995</v>
      </c>
      <c r="C101" s="31" t="s">
        <v>996</v>
      </c>
      <c r="D101" s="31" t="s">
        <v>1122</v>
      </c>
      <c r="E101" s="31" t="s">
        <v>599</v>
      </c>
      <c r="F101" s="90">
        <v>326363</v>
      </c>
      <c r="G101" s="32">
        <v>1274.48</v>
      </c>
      <c r="H101" s="32" t="s">
        <v>600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44455</v>
      </c>
      <c r="B102" s="32" t="s">
        <v>1123</v>
      </c>
      <c r="C102" s="31" t="s">
        <v>1124</v>
      </c>
      <c r="D102" s="31" t="s">
        <v>1023</v>
      </c>
      <c r="E102" s="31" t="s">
        <v>599</v>
      </c>
      <c r="F102" s="90">
        <v>69863</v>
      </c>
      <c r="G102" s="32">
        <v>189.93</v>
      </c>
      <c r="H102" s="32" t="s">
        <v>600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44455</v>
      </c>
      <c r="B103" s="32" t="s">
        <v>1167</v>
      </c>
      <c r="C103" s="31" t="s">
        <v>1168</v>
      </c>
      <c r="D103" s="31" t="s">
        <v>1169</v>
      </c>
      <c r="E103" s="31" t="s">
        <v>599</v>
      </c>
      <c r="F103" s="90">
        <v>234926</v>
      </c>
      <c r="G103" s="32">
        <v>415.11</v>
      </c>
      <c r="H103" s="32" t="s">
        <v>600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44455</v>
      </c>
      <c r="B104" s="32" t="s">
        <v>1125</v>
      </c>
      <c r="C104" s="31" t="s">
        <v>1126</v>
      </c>
      <c r="D104" s="31" t="s">
        <v>1170</v>
      </c>
      <c r="E104" s="31" t="s">
        <v>599</v>
      </c>
      <c r="F104" s="90">
        <v>16000</v>
      </c>
      <c r="G104" s="32">
        <v>133.94999999999999</v>
      </c>
      <c r="H104" s="32" t="s">
        <v>600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44455</v>
      </c>
      <c r="B105" s="32" t="s">
        <v>1128</v>
      </c>
      <c r="C105" s="31" t="s">
        <v>1129</v>
      </c>
      <c r="D105" s="31" t="s">
        <v>1130</v>
      </c>
      <c r="E105" s="31" t="s">
        <v>599</v>
      </c>
      <c r="F105" s="90">
        <v>1967600</v>
      </c>
      <c r="G105" s="32">
        <v>17.66</v>
      </c>
      <c r="H105" s="32" t="s">
        <v>600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44455</v>
      </c>
      <c r="B106" s="32" t="s">
        <v>1021</v>
      </c>
      <c r="C106" s="31" t="s">
        <v>1022</v>
      </c>
      <c r="D106" s="31" t="s">
        <v>1023</v>
      </c>
      <c r="E106" s="31" t="s">
        <v>599</v>
      </c>
      <c r="F106" s="90">
        <v>72000</v>
      </c>
      <c r="G106" s="32">
        <v>34.6</v>
      </c>
      <c r="H106" s="32" t="s">
        <v>600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44455</v>
      </c>
      <c r="B107" s="32" t="s">
        <v>1021</v>
      </c>
      <c r="C107" s="31" t="s">
        <v>1022</v>
      </c>
      <c r="D107" s="31" t="s">
        <v>1171</v>
      </c>
      <c r="E107" s="31" t="s">
        <v>599</v>
      </c>
      <c r="F107" s="90">
        <v>48000</v>
      </c>
      <c r="G107" s="32">
        <v>34.5</v>
      </c>
      <c r="H107" s="32" t="s">
        <v>600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44455</v>
      </c>
      <c r="B108" s="32" t="s">
        <v>129</v>
      </c>
      <c r="C108" s="31" t="s">
        <v>1136</v>
      </c>
      <c r="D108" s="31" t="s">
        <v>1138</v>
      </c>
      <c r="E108" s="31" t="s">
        <v>599</v>
      </c>
      <c r="F108" s="90">
        <v>166770984</v>
      </c>
      <c r="G108" s="32">
        <v>10.74</v>
      </c>
      <c r="H108" s="32" t="s">
        <v>600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44455</v>
      </c>
      <c r="B109" s="32" t="s">
        <v>129</v>
      </c>
      <c r="C109" s="31" t="s">
        <v>1136</v>
      </c>
      <c r="D109" s="31" t="s">
        <v>1137</v>
      </c>
      <c r="E109" s="31" t="s">
        <v>599</v>
      </c>
      <c r="F109" s="90">
        <v>169244695</v>
      </c>
      <c r="G109" s="32">
        <v>10.58</v>
      </c>
      <c r="H109" s="32" t="s">
        <v>600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44455</v>
      </c>
      <c r="B110" s="32" t="s">
        <v>408</v>
      </c>
      <c r="C110" s="31" t="s">
        <v>1172</v>
      </c>
      <c r="D110" s="31" t="s">
        <v>1061</v>
      </c>
      <c r="E110" s="31" t="s">
        <v>599</v>
      </c>
      <c r="F110" s="90">
        <v>5000000</v>
      </c>
      <c r="G110" s="32">
        <v>295.47000000000003</v>
      </c>
      <c r="H110" s="32" t="s">
        <v>600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44455</v>
      </c>
      <c r="B111" s="32" t="s">
        <v>1139</v>
      </c>
      <c r="C111" s="31" t="s">
        <v>1140</v>
      </c>
      <c r="D111" s="31" t="s">
        <v>1173</v>
      </c>
      <c r="E111" s="31" t="s">
        <v>599</v>
      </c>
      <c r="F111" s="90">
        <v>28800</v>
      </c>
      <c r="G111" s="32">
        <v>161</v>
      </c>
      <c r="H111" s="32" t="s">
        <v>600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44455</v>
      </c>
      <c r="B112" s="32" t="s">
        <v>1139</v>
      </c>
      <c r="C112" s="31" t="s">
        <v>1140</v>
      </c>
      <c r="D112" s="31" t="s">
        <v>1174</v>
      </c>
      <c r="E112" s="31" t="s">
        <v>599</v>
      </c>
      <c r="F112" s="90">
        <v>40000</v>
      </c>
      <c r="G112" s="32">
        <v>160</v>
      </c>
      <c r="H112" s="32" t="s">
        <v>600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44455</v>
      </c>
      <c r="B113" s="32" t="s">
        <v>1139</v>
      </c>
      <c r="C113" s="31" t="s">
        <v>1140</v>
      </c>
      <c r="D113" s="31" t="s">
        <v>1175</v>
      </c>
      <c r="E113" s="31" t="s">
        <v>599</v>
      </c>
      <c r="F113" s="90">
        <v>24800</v>
      </c>
      <c r="G113" s="32">
        <v>160</v>
      </c>
      <c r="H113" s="32" t="s">
        <v>600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44455</v>
      </c>
      <c r="B114" s="32" t="s">
        <v>1176</v>
      </c>
      <c r="C114" s="31" t="s">
        <v>1177</v>
      </c>
      <c r="D114" s="31" t="s">
        <v>1153</v>
      </c>
      <c r="E114" s="31" t="s">
        <v>599</v>
      </c>
      <c r="F114" s="90">
        <v>135000</v>
      </c>
      <c r="G114" s="32">
        <v>121.35</v>
      </c>
      <c r="H114" s="32" t="s">
        <v>600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44455</v>
      </c>
      <c r="B115" s="32" t="s">
        <v>900</v>
      </c>
      <c r="C115" s="31" t="s">
        <v>901</v>
      </c>
      <c r="D115" s="31" t="s">
        <v>1178</v>
      </c>
      <c r="E115" s="31" t="s">
        <v>599</v>
      </c>
      <c r="F115" s="90">
        <v>200000</v>
      </c>
      <c r="G115" s="32">
        <v>63.6</v>
      </c>
      <c r="H115" s="32" t="s">
        <v>600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44455</v>
      </c>
      <c r="B116" s="32" t="s">
        <v>1146</v>
      </c>
      <c r="C116" s="31" t="s">
        <v>1147</v>
      </c>
      <c r="D116" s="31" t="s">
        <v>1179</v>
      </c>
      <c r="E116" s="31" t="s">
        <v>599</v>
      </c>
      <c r="F116" s="90">
        <v>75000</v>
      </c>
      <c r="G116" s="32">
        <v>67</v>
      </c>
      <c r="H116" s="32" t="s">
        <v>600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44455</v>
      </c>
      <c r="B117" s="32" t="s">
        <v>1092</v>
      </c>
      <c r="C117" s="31" t="s">
        <v>1148</v>
      </c>
      <c r="D117" s="31" t="s">
        <v>1149</v>
      </c>
      <c r="E117" s="31" t="s">
        <v>599</v>
      </c>
      <c r="F117" s="90">
        <v>1366935</v>
      </c>
      <c r="G117" s="32">
        <v>21.65</v>
      </c>
      <c r="H117" s="32" t="s">
        <v>600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44455</v>
      </c>
      <c r="B118" s="32" t="s">
        <v>1151</v>
      </c>
      <c r="C118" s="31" t="s">
        <v>1152</v>
      </c>
      <c r="D118" s="31" t="s">
        <v>1153</v>
      </c>
      <c r="E118" s="31" t="s">
        <v>599</v>
      </c>
      <c r="F118" s="90">
        <v>89642</v>
      </c>
      <c r="G118" s="32">
        <v>136.77000000000001</v>
      </c>
      <c r="H118" s="32" t="s">
        <v>600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44455</v>
      </c>
      <c r="B119" s="32" t="s">
        <v>1154</v>
      </c>
      <c r="C119" s="31" t="s">
        <v>1155</v>
      </c>
      <c r="D119" s="31" t="s">
        <v>1016</v>
      </c>
      <c r="E119" s="31" t="s">
        <v>599</v>
      </c>
      <c r="F119" s="90">
        <v>11772748</v>
      </c>
      <c r="G119" s="32">
        <v>10.77</v>
      </c>
      <c r="H119" s="32" t="s">
        <v>600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44455</v>
      </c>
      <c r="B120" s="32" t="s">
        <v>1156</v>
      </c>
      <c r="C120" s="31" t="s">
        <v>1157</v>
      </c>
      <c r="D120" s="31" t="s">
        <v>1024</v>
      </c>
      <c r="E120" s="31" t="s">
        <v>599</v>
      </c>
      <c r="F120" s="90">
        <v>605366</v>
      </c>
      <c r="G120" s="32">
        <v>236.02</v>
      </c>
      <c r="H120" s="32" t="s">
        <v>600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44455</v>
      </c>
      <c r="B121" s="32" t="s">
        <v>1158</v>
      </c>
      <c r="C121" s="31" t="s">
        <v>1159</v>
      </c>
      <c r="D121" s="31" t="s">
        <v>1161</v>
      </c>
      <c r="E121" s="31" t="s">
        <v>599</v>
      </c>
      <c r="F121" s="90">
        <v>104306</v>
      </c>
      <c r="G121" s="32">
        <v>103.69</v>
      </c>
      <c r="H121" s="32" t="s">
        <v>600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44455</v>
      </c>
      <c r="B122" s="32" t="s">
        <v>1158</v>
      </c>
      <c r="C122" s="31" t="s">
        <v>1159</v>
      </c>
      <c r="D122" s="31" t="s">
        <v>1162</v>
      </c>
      <c r="E122" s="31" t="s">
        <v>599</v>
      </c>
      <c r="F122" s="90">
        <v>88509</v>
      </c>
      <c r="G122" s="32">
        <v>100.05</v>
      </c>
      <c r="H122" s="32" t="s">
        <v>600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44455</v>
      </c>
      <c r="B123" s="32" t="s">
        <v>1158</v>
      </c>
      <c r="C123" s="31" t="s">
        <v>1159</v>
      </c>
      <c r="D123" s="31" t="s">
        <v>1160</v>
      </c>
      <c r="E123" s="31" t="s">
        <v>599</v>
      </c>
      <c r="F123" s="90">
        <v>74815</v>
      </c>
      <c r="G123" s="32">
        <v>102.74</v>
      </c>
      <c r="H123" s="32" t="s">
        <v>600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44455</v>
      </c>
      <c r="B124" s="32" t="s">
        <v>1158</v>
      </c>
      <c r="C124" s="31" t="s">
        <v>1159</v>
      </c>
      <c r="D124" s="31" t="s">
        <v>861</v>
      </c>
      <c r="E124" s="31" t="s">
        <v>599</v>
      </c>
      <c r="F124" s="90">
        <v>64555</v>
      </c>
      <c r="G124" s="32">
        <v>102.04</v>
      </c>
      <c r="H124" s="32" t="s">
        <v>600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44455</v>
      </c>
      <c r="B125" s="32" t="s">
        <v>1158</v>
      </c>
      <c r="C125" s="31" t="s">
        <v>1159</v>
      </c>
      <c r="D125" s="31" t="s">
        <v>1024</v>
      </c>
      <c r="E125" s="31" t="s">
        <v>599</v>
      </c>
      <c r="F125" s="90">
        <v>67741</v>
      </c>
      <c r="G125" s="32">
        <v>102.08</v>
      </c>
      <c r="H125" s="32" t="s">
        <v>600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44455</v>
      </c>
      <c r="B126" s="32" t="s">
        <v>1163</v>
      </c>
      <c r="C126" s="31" t="s">
        <v>1164</v>
      </c>
      <c r="D126" s="31" t="s">
        <v>1023</v>
      </c>
      <c r="E126" s="31" t="s">
        <v>599</v>
      </c>
      <c r="F126" s="90">
        <v>284092</v>
      </c>
      <c r="G126" s="32">
        <v>146.71</v>
      </c>
      <c r="H126" s="32" t="s">
        <v>600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44455</v>
      </c>
      <c r="B127" s="32" t="s">
        <v>1163</v>
      </c>
      <c r="C127" s="31" t="s">
        <v>1164</v>
      </c>
      <c r="D127" s="31" t="s">
        <v>1160</v>
      </c>
      <c r="E127" s="31" t="s">
        <v>599</v>
      </c>
      <c r="F127" s="90">
        <v>174030</v>
      </c>
      <c r="G127" s="32">
        <v>143.06</v>
      </c>
      <c r="H127" s="32" t="s">
        <v>600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44455</v>
      </c>
      <c r="B128" s="32" t="s">
        <v>979</v>
      </c>
      <c r="C128" s="31" t="s">
        <v>980</v>
      </c>
      <c r="D128" s="31" t="s">
        <v>981</v>
      </c>
      <c r="E128" s="31" t="s">
        <v>599</v>
      </c>
      <c r="F128" s="90">
        <v>395000</v>
      </c>
      <c r="G128" s="32">
        <v>57.56</v>
      </c>
      <c r="H128" s="32" t="s">
        <v>600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44455</v>
      </c>
      <c r="B129" s="32" t="s">
        <v>284</v>
      </c>
      <c r="C129" s="31" t="s">
        <v>1165</v>
      </c>
      <c r="D129" s="31" t="s">
        <v>1166</v>
      </c>
      <c r="E129" s="31" t="s">
        <v>599</v>
      </c>
      <c r="F129" s="90">
        <v>188923371</v>
      </c>
      <c r="G129" s="32">
        <v>14.03</v>
      </c>
      <c r="H129" s="32" t="s">
        <v>600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7"/>
  <sheetViews>
    <sheetView zoomScale="85" zoomScaleNormal="85" workbookViewId="0">
      <selection activeCell="J22" sqref="J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881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44456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84">
        <v>1</v>
      </c>
      <c r="B10" s="385">
        <v>44396</v>
      </c>
      <c r="C10" s="386"/>
      <c r="D10" s="387" t="s">
        <v>131</v>
      </c>
      <c r="E10" s="388" t="s">
        <v>616</v>
      </c>
      <c r="F10" s="389">
        <v>547.5</v>
      </c>
      <c r="G10" s="389">
        <v>510</v>
      </c>
      <c r="H10" s="388">
        <v>568</v>
      </c>
      <c r="I10" s="390" t="s">
        <v>846</v>
      </c>
      <c r="J10" s="104" t="s">
        <v>911</v>
      </c>
      <c r="K10" s="104">
        <f t="shared" ref="K10" si="0">H10-F10</f>
        <v>20.5</v>
      </c>
      <c r="L10" s="105">
        <f>(F10*-0.7)/100</f>
        <v>-3.8325</v>
      </c>
      <c r="M10" s="106">
        <f t="shared" ref="M10" si="1">(K10+L10)/F10</f>
        <v>3.0442922374429224E-2</v>
      </c>
      <c r="N10" s="104" t="s">
        <v>614</v>
      </c>
      <c r="O10" s="107">
        <v>44445</v>
      </c>
      <c r="P10" s="103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84">
        <v>2</v>
      </c>
      <c r="B11" s="385">
        <v>44397</v>
      </c>
      <c r="C11" s="386"/>
      <c r="D11" s="387" t="s">
        <v>137</v>
      </c>
      <c r="E11" s="388" t="s">
        <v>616</v>
      </c>
      <c r="F11" s="389">
        <v>104.5</v>
      </c>
      <c r="G11" s="389">
        <v>96.5</v>
      </c>
      <c r="H11" s="388">
        <v>111.5</v>
      </c>
      <c r="I11" s="390" t="s">
        <v>847</v>
      </c>
      <c r="J11" s="104" t="s">
        <v>852</v>
      </c>
      <c r="K11" s="104">
        <f t="shared" ref="K11" si="2">H11-F11</f>
        <v>7</v>
      </c>
      <c r="L11" s="105">
        <f>(F11*-0.8)/100</f>
        <v>-0.83600000000000008</v>
      </c>
      <c r="M11" s="106">
        <f t="shared" ref="M11" si="3">(K11+L11)/F11</f>
        <v>5.898564593301435E-2</v>
      </c>
      <c r="N11" s="104" t="s">
        <v>614</v>
      </c>
      <c r="O11" s="107">
        <v>44442</v>
      </c>
      <c r="P11" s="103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84">
        <v>3</v>
      </c>
      <c r="B12" s="385">
        <v>44407</v>
      </c>
      <c r="C12" s="386"/>
      <c r="D12" s="387" t="s">
        <v>51</v>
      </c>
      <c r="E12" s="388" t="s">
        <v>616</v>
      </c>
      <c r="F12" s="389">
        <v>715</v>
      </c>
      <c r="G12" s="389">
        <v>675</v>
      </c>
      <c r="H12" s="388">
        <v>730</v>
      </c>
      <c r="I12" s="390" t="s">
        <v>850</v>
      </c>
      <c r="J12" s="104" t="s">
        <v>929</v>
      </c>
      <c r="K12" s="104">
        <f t="shared" ref="K12:K13" si="4">H12-F12</f>
        <v>15</v>
      </c>
      <c r="L12" s="105">
        <f t="shared" ref="L12" si="5">(F12*-0.7)/100</f>
        <v>-5.004999999999999</v>
      </c>
      <c r="M12" s="106">
        <f t="shared" ref="M12:M13" si="6">(K12+L12)/F12</f>
        <v>1.3979020979020981E-2</v>
      </c>
      <c r="N12" s="104" t="s">
        <v>614</v>
      </c>
      <c r="O12" s="107">
        <v>44442</v>
      </c>
      <c r="P12" s="103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84">
        <v>4</v>
      </c>
      <c r="B13" s="385">
        <v>44421</v>
      </c>
      <c r="C13" s="386"/>
      <c r="D13" s="387" t="s">
        <v>471</v>
      </c>
      <c r="E13" s="388" t="s">
        <v>616</v>
      </c>
      <c r="F13" s="389">
        <v>1500</v>
      </c>
      <c r="G13" s="389">
        <v>1415</v>
      </c>
      <c r="H13" s="388">
        <v>1607.5</v>
      </c>
      <c r="I13" s="390" t="s">
        <v>858</v>
      </c>
      <c r="J13" s="104" t="s">
        <v>902</v>
      </c>
      <c r="K13" s="104">
        <f t="shared" si="4"/>
        <v>107.5</v>
      </c>
      <c r="L13" s="105">
        <f>(F13*-0.8)/100</f>
        <v>-12</v>
      </c>
      <c r="M13" s="106">
        <f t="shared" si="6"/>
        <v>6.3666666666666663E-2</v>
      </c>
      <c r="N13" s="104" t="s">
        <v>614</v>
      </c>
      <c r="O13" s="107">
        <v>44442</v>
      </c>
      <c r="P13" s="103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16">
        <v>5</v>
      </c>
      <c r="B14" s="109">
        <v>44442</v>
      </c>
      <c r="C14" s="117"/>
      <c r="D14" s="110" t="s">
        <v>302</v>
      </c>
      <c r="E14" s="111" t="s">
        <v>616</v>
      </c>
      <c r="F14" s="108" t="s">
        <v>904</v>
      </c>
      <c r="G14" s="108">
        <v>3900</v>
      </c>
      <c r="H14" s="111"/>
      <c r="I14" s="112" t="s">
        <v>905</v>
      </c>
      <c r="J14" s="113" t="s">
        <v>617</v>
      </c>
      <c r="K14" s="116"/>
      <c r="L14" s="109"/>
      <c r="M14" s="117"/>
      <c r="N14" s="110"/>
      <c r="O14" s="111"/>
      <c r="P14" s="103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84">
        <v>6</v>
      </c>
      <c r="B15" s="385">
        <v>44442</v>
      </c>
      <c r="C15" s="386"/>
      <c r="D15" s="387" t="s">
        <v>425</v>
      </c>
      <c r="E15" s="388" t="s">
        <v>616</v>
      </c>
      <c r="F15" s="389">
        <v>1670</v>
      </c>
      <c r="G15" s="389">
        <v>1570</v>
      </c>
      <c r="H15" s="388">
        <v>1785</v>
      </c>
      <c r="I15" s="390" t="s">
        <v>906</v>
      </c>
      <c r="J15" s="104" t="s">
        <v>926</v>
      </c>
      <c r="K15" s="104">
        <f t="shared" ref="K15:K16" si="7">H15-F15</f>
        <v>115</v>
      </c>
      <c r="L15" s="105">
        <f t="shared" ref="L15:L16" si="8">(F15*-0.7)/100</f>
        <v>-11.69</v>
      </c>
      <c r="M15" s="106">
        <f t="shared" ref="M15:M16" si="9">(K15+L15)/F15</f>
        <v>6.1862275449101799E-2</v>
      </c>
      <c r="N15" s="104" t="s">
        <v>614</v>
      </c>
      <c r="O15" s="107">
        <v>44446</v>
      </c>
      <c r="P15" s="103"/>
      <c r="Q15" s="1"/>
      <c r="R15" s="1" t="s">
        <v>615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84">
        <v>7</v>
      </c>
      <c r="B16" s="385">
        <v>44447</v>
      </c>
      <c r="C16" s="386"/>
      <c r="D16" s="387" t="s">
        <v>381</v>
      </c>
      <c r="E16" s="388" t="s">
        <v>616</v>
      </c>
      <c r="F16" s="389">
        <v>1500</v>
      </c>
      <c r="G16" s="389">
        <v>1395</v>
      </c>
      <c r="H16" s="388">
        <v>1600</v>
      </c>
      <c r="I16" s="390" t="s">
        <v>938</v>
      </c>
      <c r="J16" s="104" t="s">
        <v>1025</v>
      </c>
      <c r="K16" s="104">
        <f t="shared" si="7"/>
        <v>100</v>
      </c>
      <c r="L16" s="105">
        <f t="shared" si="8"/>
        <v>-10.5</v>
      </c>
      <c r="M16" s="106">
        <f t="shared" si="9"/>
        <v>5.9666666666666666E-2</v>
      </c>
      <c r="N16" s="104" t="s">
        <v>614</v>
      </c>
      <c r="O16" s="107">
        <v>44455</v>
      </c>
      <c r="P16" s="103"/>
      <c r="Q16" s="1"/>
      <c r="R16" s="1" t="s">
        <v>615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43">
        <v>8</v>
      </c>
      <c r="B17" s="444">
        <v>44452</v>
      </c>
      <c r="C17" s="445"/>
      <c r="D17" s="446" t="s">
        <v>117</v>
      </c>
      <c r="E17" s="447" t="s">
        <v>616</v>
      </c>
      <c r="F17" s="448">
        <v>3205</v>
      </c>
      <c r="G17" s="448">
        <v>3000</v>
      </c>
      <c r="H17" s="447">
        <v>3335</v>
      </c>
      <c r="I17" s="449" t="s">
        <v>960</v>
      </c>
      <c r="J17" s="450" t="s">
        <v>984</v>
      </c>
      <c r="K17" s="450">
        <f t="shared" ref="K17" si="10">H17-F17</f>
        <v>130</v>
      </c>
      <c r="L17" s="451">
        <f t="shared" ref="L17" si="11">(F17*-0.7)/100</f>
        <v>-22.434999999999999</v>
      </c>
      <c r="M17" s="452">
        <f t="shared" ref="M17" si="12">(K17+L17)/F17</f>
        <v>3.3561622464898598E-2</v>
      </c>
      <c r="N17" s="450" t="s">
        <v>614</v>
      </c>
      <c r="O17" s="453">
        <v>44453</v>
      </c>
      <c r="P17" s="103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16">
        <v>9</v>
      </c>
      <c r="B18" s="109">
        <v>44454</v>
      </c>
      <c r="C18" s="117"/>
      <c r="D18" s="110" t="s">
        <v>300</v>
      </c>
      <c r="E18" s="111" t="s">
        <v>616</v>
      </c>
      <c r="F18" s="108" t="s">
        <v>1008</v>
      </c>
      <c r="G18" s="108">
        <v>2080</v>
      </c>
      <c r="H18" s="111"/>
      <c r="I18" s="112" t="s">
        <v>1009</v>
      </c>
      <c r="J18" s="113" t="s">
        <v>617</v>
      </c>
      <c r="K18" s="116"/>
      <c r="L18" s="109"/>
      <c r="M18" s="117"/>
      <c r="N18" s="110"/>
      <c r="O18" s="111"/>
      <c r="P18" s="103"/>
      <c r="Q18" s="1"/>
      <c r="R18" s="1" t="s">
        <v>615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16"/>
      <c r="B19" s="109"/>
      <c r="C19" s="117"/>
      <c r="D19" s="110"/>
      <c r="E19" s="111"/>
      <c r="F19" s="108"/>
      <c r="G19" s="108"/>
      <c r="H19" s="111"/>
      <c r="I19" s="112"/>
      <c r="J19" s="113"/>
      <c r="K19" s="116"/>
      <c r="L19" s="109"/>
      <c r="M19" s="117"/>
      <c r="N19" s="110"/>
      <c r="O19" s="111"/>
      <c r="P19" s="10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16"/>
      <c r="B20" s="109"/>
      <c r="C20" s="117"/>
      <c r="D20" s="110"/>
      <c r="E20" s="111"/>
      <c r="F20" s="108"/>
      <c r="G20" s="108"/>
      <c r="H20" s="111"/>
      <c r="I20" s="112"/>
      <c r="J20" s="113"/>
      <c r="K20" s="116"/>
      <c r="L20" s="109"/>
      <c r="M20" s="117"/>
      <c r="N20" s="110"/>
      <c r="O20" s="111"/>
      <c r="P20" s="10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3"/>
      <c r="B21" s="124"/>
      <c r="C21" s="125"/>
      <c r="D21" s="126"/>
      <c r="E21" s="127"/>
      <c r="F21" s="127"/>
      <c r="H21" s="127"/>
      <c r="I21" s="128"/>
      <c r="J21" s="129"/>
      <c r="K21" s="129"/>
      <c r="L21" s="130"/>
      <c r="M21" s="131"/>
      <c r="N21" s="132"/>
      <c r="O21" s="133"/>
      <c r="P21" s="13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3"/>
      <c r="B22" s="124"/>
      <c r="C22" s="125"/>
      <c r="D22" s="126"/>
      <c r="E22" s="127"/>
      <c r="F22" s="127"/>
      <c r="G22" s="123"/>
      <c r="H22" s="127"/>
      <c r="I22" s="128"/>
      <c r="J22" s="129"/>
      <c r="K22" s="129"/>
      <c r="L22" s="130"/>
      <c r="M22" s="131"/>
      <c r="N22" s="132"/>
      <c r="O22" s="133"/>
      <c r="P22" s="13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5" t="s">
        <v>619</v>
      </c>
      <c r="B23" s="136"/>
      <c r="C23" s="137"/>
      <c r="D23" s="138"/>
      <c r="E23" s="139"/>
      <c r="F23" s="139"/>
      <c r="G23" s="139"/>
      <c r="H23" s="139"/>
      <c r="I23" s="139"/>
      <c r="J23" s="140"/>
      <c r="K23" s="139"/>
      <c r="L23" s="141"/>
      <c r="M23" s="59"/>
      <c r="N23" s="140"/>
      <c r="O23" s="137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42" t="s">
        <v>620</v>
      </c>
      <c r="B24" s="135"/>
      <c r="C24" s="135"/>
      <c r="D24" s="135"/>
      <c r="E24" s="44"/>
      <c r="F24" s="143" t="s">
        <v>621</v>
      </c>
      <c r="G24" s="6"/>
      <c r="H24" s="6"/>
      <c r="I24" s="6"/>
      <c r="J24" s="144"/>
      <c r="K24" s="145"/>
      <c r="L24" s="145"/>
      <c r="M24" s="146"/>
      <c r="N24" s="1"/>
      <c r="O24" s="147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5" t="s">
        <v>622</v>
      </c>
      <c r="B25" s="135"/>
      <c r="C25" s="135"/>
      <c r="D25" s="135"/>
      <c r="E25" s="6"/>
      <c r="F25" s="143" t="s">
        <v>623</v>
      </c>
      <c r="G25" s="6"/>
      <c r="H25" s="6"/>
      <c r="I25" s="6"/>
      <c r="J25" s="144"/>
      <c r="K25" s="145"/>
      <c r="L25" s="145"/>
      <c r="M25" s="146"/>
      <c r="N25" s="1"/>
      <c r="O25" s="147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5"/>
      <c r="B26" s="135"/>
      <c r="C26" s="135"/>
      <c r="D26" s="135"/>
      <c r="E26" s="6"/>
      <c r="F26" s="6"/>
      <c r="G26" s="6"/>
      <c r="H26" s="6"/>
      <c r="I26" s="6"/>
      <c r="J26" s="148"/>
      <c r="K26" s="145"/>
      <c r="L26" s="145"/>
      <c r="M26" s="6"/>
      <c r="N26" s="149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50" t="s">
        <v>624</v>
      </c>
      <c r="C27" s="150"/>
      <c r="D27" s="150"/>
      <c r="E27" s="150"/>
      <c r="F27" s="151"/>
      <c r="G27" s="6"/>
      <c r="H27" s="6"/>
      <c r="I27" s="152"/>
      <c r="J27" s="153"/>
      <c r="K27" s="154"/>
      <c r="L27" s="153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55" t="s">
        <v>590</v>
      </c>
      <c r="C28" s="102"/>
      <c r="D28" s="101" t="s">
        <v>602</v>
      </c>
      <c r="E28" s="100" t="s">
        <v>603</v>
      </c>
      <c r="F28" s="100" t="s">
        <v>604</v>
      </c>
      <c r="G28" s="100" t="s">
        <v>625</v>
      </c>
      <c r="H28" s="100" t="s">
        <v>606</v>
      </c>
      <c r="I28" s="100" t="s">
        <v>607</v>
      </c>
      <c r="J28" s="100" t="s">
        <v>608</v>
      </c>
      <c r="K28" s="100" t="s">
        <v>626</v>
      </c>
      <c r="L28" s="156" t="s">
        <v>610</v>
      </c>
      <c r="M28" s="102" t="s">
        <v>611</v>
      </c>
      <c r="N28" s="100" t="s">
        <v>612</v>
      </c>
      <c r="O28" s="101" t="s">
        <v>613</v>
      </c>
      <c r="P28" s="1"/>
      <c r="Q28" s="1"/>
      <c r="R28" s="59"/>
      <c r="S28" s="59"/>
      <c r="T28" s="59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91" customFormat="1" ht="15" customHeight="1">
      <c r="A29" s="420">
        <v>1</v>
      </c>
      <c r="B29" s="421">
        <v>44428</v>
      </c>
      <c r="C29" s="422"/>
      <c r="D29" s="423" t="s">
        <v>40</v>
      </c>
      <c r="E29" s="424" t="s">
        <v>616</v>
      </c>
      <c r="F29" s="424">
        <v>934</v>
      </c>
      <c r="G29" s="424">
        <v>899</v>
      </c>
      <c r="H29" s="424">
        <v>902.5</v>
      </c>
      <c r="I29" s="424" t="s">
        <v>859</v>
      </c>
      <c r="J29" s="425" t="s">
        <v>940</v>
      </c>
      <c r="K29" s="425">
        <f t="shared" ref="K29" si="13">H29-F29</f>
        <v>-31.5</v>
      </c>
      <c r="L29" s="426">
        <f t="shared" ref="L29" si="14">(F29*-0.7)/100</f>
        <v>-6.5379999999999994</v>
      </c>
      <c r="M29" s="427">
        <f t="shared" ref="M29" si="15">(K29+L29)/F29</f>
        <v>-4.0725910064239826E-2</v>
      </c>
      <c r="N29" s="425" t="s">
        <v>627</v>
      </c>
      <c r="O29" s="428">
        <v>44447</v>
      </c>
      <c r="P29" s="290"/>
      <c r="Q29" s="290"/>
      <c r="R29" s="397" t="s">
        <v>615</v>
      </c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</row>
    <row r="30" spans="1:38" s="291" customFormat="1" ht="15" customHeight="1">
      <c r="A30" s="326">
        <v>2</v>
      </c>
      <c r="B30" s="321">
        <v>44435</v>
      </c>
      <c r="C30" s="327"/>
      <c r="D30" s="285" t="s">
        <v>585</v>
      </c>
      <c r="E30" s="286" t="s">
        <v>616</v>
      </c>
      <c r="F30" s="286">
        <v>2305</v>
      </c>
      <c r="G30" s="286">
        <v>2240</v>
      </c>
      <c r="H30" s="286">
        <v>2390</v>
      </c>
      <c r="I30" s="286" t="s">
        <v>863</v>
      </c>
      <c r="J30" s="299" t="s">
        <v>870</v>
      </c>
      <c r="K30" s="299">
        <f t="shared" ref="K30:K31" si="16">H30-F30</f>
        <v>85</v>
      </c>
      <c r="L30" s="394">
        <f t="shared" ref="L30:L31" si="17">(F30*-0.7)/100</f>
        <v>-16.135000000000002</v>
      </c>
      <c r="M30" s="395">
        <f t="shared" ref="M30:M31" si="18">(K30+L30)/F30</f>
        <v>2.98763557483731E-2</v>
      </c>
      <c r="N30" s="299" t="s">
        <v>614</v>
      </c>
      <c r="O30" s="396">
        <v>44440</v>
      </c>
      <c r="R30" s="324" t="s">
        <v>618</v>
      </c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</row>
    <row r="31" spans="1:38" s="291" customFormat="1" ht="15" customHeight="1">
      <c r="A31" s="326">
        <v>3</v>
      </c>
      <c r="B31" s="321">
        <v>44438</v>
      </c>
      <c r="C31" s="327"/>
      <c r="D31" s="285" t="s">
        <v>175</v>
      </c>
      <c r="E31" s="286" t="s">
        <v>616</v>
      </c>
      <c r="F31" s="286">
        <v>2630</v>
      </c>
      <c r="G31" s="286">
        <v>2550</v>
      </c>
      <c r="H31" s="286">
        <v>2700</v>
      </c>
      <c r="I31" s="286" t="s">
        <v>864</v>
      </c>
      <c r="J31" s="104" t="s">
        <v>798</v>
      </c>
      <c r="K31" s="104">
        <f t="shared" si="16"/>
        <v>70</v>
      </c>
      <c r="L31" s="105">
        <f t="shared" si="17"/>
        <v>-18.409999999999997</v>
      </c>
      <c r="M31" s="106">
        <f t="shared" si="18"/>
        <v>1.9615969581749052E-2</v>
      </c>
      <c r="N31" s="104" t="s">
        <v>614</v>
      </c>
      <c r="O31" s="107">
        <v>44442</v>
      </c>
      <c r="R31" s="324" t="s">
        <v>618</v>
      </c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</row>
    <row r="32" spans="1:38" s="291" customFormat="1" ht="15" customHeight="1">
      <c r="A32" s="326">
        <v>4</v>
      </c>
      <c r="B32" s="321">
        <v>44441</v>
      </c>
      <c r="C32" s="327"/>
      <c r="D32" s="338" t="s">
        <v>899</v>
      </c>
      <c r="E32" s="286" t="s">
        <v>616</v>
      </c>
      <c r="F32" s="286">
        <v>158.75</v>
      </c>
      <c r="G32" s="286">
        <v>154.5</v>
      </c>
      <c r="H32" s="286">
        <v>163.4</v>
      </c>
      <c r="I32" s="286" t="s">
        <v>898</v>
      </c>
      <c r="J32" s="104" t="s">
        <v>903</v>
      </c>
      <c r="K32" s="104">
        <f t="shared" ref="K32:K33" si="19">H32-F32</f>
        <v>4.6500000000000057</v>
      </c>
      <c r="L32" s="105">
        <f t="shared" ref="L32:L33" si="20">(F32*-0.7)/100</f>
        <v>-1.1112500000000001</v>
      </c>
      <c r="M32" s="106">
        <f t="shared" ref="M32:M33" si="21">(K32+L32)/F32</f>
        <v>2.2291338582677202E-2</v>
      </c>
      <c r="N32" s="104" t="s">
        <v>614</v>
      </c>
      <c r="O32" s="107">
        <v>44442</v>
      </c>
      <c r="R32" s="324" t="s">
        <v>615</v>
      </c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</row>
    <row r="33" spans="1:38" s="291" customFormat="1" ht="15" customHeight="1">
      <c r="A33" s="326">
        <v>5</v>
      </c>
      <c r="B33" s="385">
        <v>44442</v>
      </c>
      <c r="C33" s="327"/>
      <c r="D33" s="408" t="s">
        <v>907</v>
      </c>
      <c r="E33" s="409" t="s">
        <v>616</v>
      </c>
      <c r="F33" s="409">
        <v>732.5</v>
      </c>
      <c r="G33" s="409">
        <v>714</v>
      </c>
      <c r="H33" s="409">
        <v>746</v>
      </c>
      <c r="I33" s="409" t="s">
        <v>908</v>
      </c>
      <c r="J33" s="104" t="s">
        <v>997</v>
      </c>
      <c r="K33" s="104">
        <f t="shared" si="19"/>
        <v>13.5</v>
      </c>
      <c r="L33" s="105">
        <f t="shared" si="20"/>
        <v>-5.1275000000000004</v>
      </c>
      <c r="M33" s="106">
        <f t="shared" si="21"/>
        <v>1.1430034129692832E-2</v>
      </c>
      <c r="N33" s="104" t="s">
        <v>614</v>
      </c>
      <c r="O33" s="107">
        <v>44454</v>
      </c>
      <c r="R33" s="324" t="s">
        <v>615</v>
      </c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</row>
    <row r="34" spans="1:38" s="291" customFormat="1" ht="15" customHeight="1">
      <c r="A34" s="326">
        <v>6</v>
      </c>
      <c r="B34" s="385">
        <v>44442</v>
      </c>
      <c r="C34" s="327"/>
      <c r="D34" s="408" t="s">
        <v>743</v>
      </c>
      <c r="E34" s="409" t="s">
        <v>616</v>
      </c>
      <c r="F34" s="409">
        <v>171.5</v>
      </c>
      <c r="G34" s="409">
        <v>166</v>
      </c>
      <c r="H34" s="409">
        <v>176.5</v>
      </c>
      <c r="I34" s="409">
        <v>182</v>
      </c>
      <c r="J34" s="104" t="s">
        <v>945</v>
      </c>
      <c r="K34" s="104">
        <f t="shared" ref="K34" si="22">H34-F34</f>
        <v>5</v>
      </c>
      <c r="L34" s="105">
        <f t="shared" ref="L34" si="23">(F34*-0.7)/100</f>
        <v>-1.2004999999999999</v>
      </c>
      <c r="M34" s="106">
        <f t="shared" ref="M34" si="24">(K34+L34)/F34</f>
        <v>2.2154518950437317E-2</v>
      </c>
      <c r="N34" s="104" t="s">
        <v>614</v>
      </c>
      <c r="O34" s="107">
        <v>44453</v>
      </c>
      <c r="R34" s="324" t="s">
        <v>618</v>
      </c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</row>
    <row r="35" spans="1:38" s="291" customFormat="1" ht="15" customHeight="1">
      <c r="A35" s="410">
        <v>7</v>
      </c>
      <c r="B35" s="411">
        <v>44446</v>
      </c>
      <c r="C35" s="412"/>
      <c r="D35" s="413" t="s">
        <v>927</v>
      </c>
      <c r="E35" s="414" t="s">
        <v>616</v>
      </c>
      <c r="F35" s="414">
        <v>1757.5</v>
      </c>
      <c r="G35" s="414">
        <v>1710</v>
      </c>
      <c r="H35" s="414">
        <v>1766</v>
      </c>
      <c r="I35" s="414" t="s">
        <v>928</v>
      </c>
      <c r="J35" s="415" t="s">
        <v>886</v>
      </c>
      <c r="K35" s="415">
        <f t="shared" ref="K35" si="25">H35-F35</f>
        <v>8.5</v>
      </c>
      <c r="L35" s="416">
        <f>(F35*-0.07)/100</f>
        <v>-1.2302500000000001</v>
      </c>
      <c r="M35" s="417">
        <f t="shared" ref="M35" si="26">(K35+L35)/F35</f>
        <v>4.1364153627311525E-3</v>
      </c>
      <c r="N35" s="415" t="s">
        <v>737</v>
      </c>
      <c r="O35" s="418">
        <v>44446</v>
      </c>
      <c r="R35" s="324" t="s">
        <v>615</v>
      </c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</row>
    <row r="36" spans="1:38" s="291" customFormat="1" ht="15" customHeight="1">
      <c r="A36" s="326">
        <v>8</v>
      </c>
      <c r="B36" s="321">
        <v>44446</v>
      </c>
      <c r="C36" s="327"/>
      <c r="D36" s="408" t="s">
        <v>425</v>
      </c>
      <c r="E36" s="409" t="s">
        <v>616</v>
      </c>
      <c r="F36" s="409">
        <v>1742.5</v>
      </c>
      <c r="G36" s="409">
        <v>1695</v>
      </c>
      <c r="H36" s="409">
        <v>1772.5</v>
      </c>
      <c r="I36" s="409" t="s">
        <v>928</v>
      </c>
      <c r="J36" s="104" t="s">
        <v>630</v>
      </c>
      <c r="K36" s="104">
        <f t="shared" ref="K36:K37" si="27">H36-F36</f>
        <v>30</v>
      </c>
      <c r="L36" s="105">
        <f>(F36*-0.07)/100</f>
        <v>-1.2197500000000001</v>
      </c>
      <c r="M36" s="106">
        <f t="shared" ref="M36:M37" si="28">(K36+L36)/F36</f>
        <v>1.6516642754662841E-2</v>
      </c>
      <c r="N36" s="104" t="s">
        <v>614</v>
      </c>
      <c r="O36" s="407">
        <v>44446</v>
      </c>
      <c r="R36" s="324" t="s">
        <v>615</v>
      </c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</row>
    <row r="37" spans="1:38" s="291" customFormat="1" ht="15" customHeight="1">
      <c r="A37" s="326">
        <v>9</v>
      </c>
      <c r="B37" s="321">
        <v>44447</v>
      </c>
      <c r="C37" s="327"/>
      <c r="D37" s="442" t="s">
        <v>120</v>
      </c>
      <c r="E37" s="409" t="s">
        <v>616</v>
      </c>
      <c r="F37" s="409">
        <v>2785</v>
      </c>
      <c r="G37" s="409">
        <v>2697</v>
      </c>
      <c r="H37" s="409">
        <v>2849</v>
      </c>
      <c r="I37" s="409" t="s">
        <v>939</v>
      </c>
      <c r="J37" s="104" t="s">
        <v>986</v>
      </c>
      <c r="K37" s="104">
        <f t="shared" si="27"/>
        <v>64</v>
      </c>
      <c r="L37" s="105">
        <f t="shared" ref="L37" si="29">(F37*-0.7)/100</f>
        <v>-19.494999999999997</v>
      </c>
      <c r="M37" s="106">
        <f t="shared" si="28"/>
        <v>1.5980251346499105E-2</v>
      </c>
      <c r="N37" s="104" t="s">
        <v>614</v>
      </c>
      <c r="O37" s="107">
        <v>44453</v>
      </c>
      <c r="R37" s="324" t="s">
        <v>615</v>
      </c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</row>
    <row r="38" spans="1:38" s="291" customFormat="1" ht="15" customHeight="1">
      <c r="A38" s="326">
        <v>10</v>
      </c>
      <c r="B38" s="321">
        <v>44448</v>
      </c>
      <c r="C38" s="327"/>
      <c r="D38" s="442" t="s">
        <v>40</v>
      </c>
      <c r="E38" s="409" t="s">
        <v>616</v>
      </c>
      <c r="F38" s="409">
        <v>904</v>
      </c>
      <c r="G38" s="409">
        <v>877</v>
      </c>
      <c r="H38" s="409">
        <v>930</v>
      </c>
      <c r="I38" s="409" t="s">
        <v>958</v>
      </c>
      <c r="J38" s="104" t="s">
        <v>961</v>
      </c>
      <c r="K38" s="104">
        <f t="shared" ref="K38" si="30">H38-F38</f>
        <v>26</v>
      </c>
      <c r="L38" s="105">
        <f t="shared" ref="L38" si="31">(F38*-0.7)/100</f>
        <v>-6.3279999999999994</v>
      </c>
      <c r="M38" s="106">
        <f t="shared" ref="M38" si="32">(K38+L38)/F38</f>
        <v>2.1761061946902655E-2</v>
      </c>
      <c r="N38" s="104" t="s">
        <v>614</v>
      </c>
      <c r="O38" s="107">
        <v>44452</v>
      </c>
      <c r="R38" s="437" t="s">
        <v>615</v>
      </c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</row>
    <row r="39" spans="1:38" s="291" customFormat="1" ht="15" customHeight="1">
      <c r="A39" s="326">
        <v>11</v>
      </c>
      <c r="B39" s="321">
        <v>44452</v>
      </c>
      <c r="C39" s="327"/>
      <c r="D39" s="442" t="s">
        <v>425</v>
      </c>
      <c r="E39" s="409" t="s">
        <v>616</v>
      </c>
      <c r="F39" s="409">
        <v>1737.5</v>
      </c>
      <c r="G39" s="409">
        <v>1690</v>
      </c>
      <c r="H39" s="409">
        <v>1767.5</v>
      </c>
      <c r="I39" s="409" t="s">
        <v>928</v>
      </c>
      <c r="J39" s="104" t="s">
        <v>630</v>
      </c>
      <c r="K39" s="104">
        <f t="shared" ref="K39" si="33">H39-F39</f>
        <v>30</v>
      </c>
      <c r="L39" s="105">
        <f>(F39*-0.07)/100</f>
        <v>-1.2162500000000001</v>
      </c>
      <c r="M39" s="106">
        <f t="shared" ref="M39" si="34">(K39+L39)/F39</f>
        <v>1.6566187050359713E-2</v>
      </c>
      <c r="N39" s="104" t="s">
        <v>614</v>
      </c>
      <c r="O39" s="407">
        <v>44452</v>
      </c>
      <c r="R39" s="437" t="s">
        <v>618</v>
      </c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</row>
    <row r="40" spans="1:38" s="291" customFormat="1" ht="15" customHeight="1">
      <c r="A40" s="326">
        <v>12</v>
      </c>
      <c r="B40" s="321">
        <v>44452</v>
      </c>
      <c r="C40" s="327"/>
      <c r="D40" s="442" t="s">
        <v>298</v>
      </c>
      <c r="E40" s="409" t="s">
        <v>616</v>
      </c>
      <c r="F40" s="409">
        <v>241</v>
      </c>
      <c r="G40" s="409">
        <v>234</v>
      </c>
      <c r="H40" s="409">
        <v>245.25</v>
      </c>
      <c r="I40" s="409">
        <v>255</v>
      </c>
      <c r="J40" s="104" t="s">
        <v>964</v>
      </c>
      <c r="K40" s="104">
        <f t="shared" ref="K40" si="35">H40-F40</f>
        <v>4.25</v>
      </c>
      <c r="L40" s="105">
        <f>(F40*-0.07)/100</f>
        <v>-0.16870000000000002</v>
      </c>
      <c r="M40" s="106">
        <f t="shared" ref="M40" si="36">(K40+L40)/F40</f>
        <v>1.6934854771784229E-2</v>
      </c>
      <c r="N40" s="104" t="s">
        <v>614</v>
      </c>
      <c r="O40" s="407">
        <v>44452</v>
      </c>
      <c r="R40" s="437" t="s">
        <v>615</v>
      </c>
      <c r="S40" s="290"/>
      <c r="T40" s="290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</row>
    <row r="41" spans="1:38" s="291" customFormat="1" ht="15" customHeight="1">
      <c r="A41" s="326">
        <v>13</v>
      </c>
      <c r="B41" s="321">
        <v>44452</v>
      </c>
      <c r="C41" s="327"/>
      <c r="D41" s="442" t="s">
        <v>558</v>
      </c>
      <c r="E41" s="409" t="s">
        <v>616</v>
      </c>
      <c r="F41" s="409">
        <v>1410</v>
      </c>
      <c r="G41" s="409">
        <v>1375</v>
      </c>
      <c r="H41" s="409">
        <v>1429</v>
      </c>
      <c r="I41" s="409" t="s">
        <v>962</v>
      </c>
      <c r="J41" s="104" t="s">
        <v>963</v>
      </c>
      <c r="K41" s="104">
        <f t="shared" ref="K41" si="37">H41-F41</f>
        <v>19</v>
      </c>
      <c r="L41" s="105">
        <f>(F41*-0.07)/100</f>
        <v>-0.98699999999999999</v>
      </c>
      <c r="M41" s="106">
        <f t="shared" ref="M41" si="38">(K41+L41)/F41</f>
        <v>1.277517730496454E-2</v>
      </c>
      <c r="N41" s="104" t="s">
        <v>614</v>
      </c>
      <c r="O41" s="407">
        <v>44452</v>
      </c>
      <c r="R41" s="437" t="s">
        <v>615</v>
      </c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</row>
    <row r="42" spans="1:38" s="291" customFormat="1" ht="15" customHeight="1">
      <c r="A42" s="313">
        <v>14</v>
      </c>
      <c r="B42" s="314">
        <v>44452</v>
      </c>
      <c r="C42" s="315"/>
      <c r="D42" s="316" t="s">
        <v>449</v>
      </c>
      <c r="E42" s="317" t="s">
        <v>616</v>
      </c>
      <c r="F42" s="317" t="s">
        <v>968</v>
      </c>
      <c r="G42" s="317">
        <v>590</v>
      </c>
      <c r="H42" s="317"/>
      <c r="I42" s="317" t="s">
        <v>969</v>
      </c>
      <c r="J42" s="313" t="s">
        <v>617</v>
      </c>
      <c r="K42" s="314"/>
      <c r="L42" s="315"/>
      <c r="M42" s="316"/>
      <c r="N42" s="317"/>
      <c r="O42" s="317"/>
      <c r="R42" s="437" t="s">
        <v>615</v>
      </c>
      <c r="S42" s="290"/>
      <c r="T42" s="290"/>
      <c r="U42" s="290"/>
      <c r="V42" s="290"/>
      <c r="W42" s="290"/>
      <c r="X42" s="290"/>
      <c r="Y42" s="290"/>
      <c r="Z42" s="290"/>
      <c r="AA42" s="290"/>
      <c r="AB42" s="290"/>
      <c r="AC42" s="290"/>
      <c r="AD42" s="290"/>
      <c r="AE42" s="290"/>
      <c r="AF42" s="290"/>
      <c r="AG42" s="290"/>
      <c r="AH42" s="290"/>
      <c r="AI42" s="290"/>
      <c r="AJ42" s="290"/>
      <c r="AK42" s="290"/>
      <c r="AL42" s="290"/>
    </row>
    <row r="43" spans="1:38" s="291" customFormat="1" ht="15" customHeight="1">
      <c r="A43" s="313">
        <v>15</v>
      </c>
      <c r="B43" s="314">
        <v>44453</v>
      </c>
      <c r="C43" s="315"/>
      <c r="D43" s="316" t="s">
        <v>425</v>
      </c>
      <c r="E43" s="317" t="s">
        <v>616</v>
      </c>
      <c r="F43" s="317" t="s">
        <v>985</v>
      </c>
      <c r="G43" s="317">
        <v>1690</v>
      </c>
      <c r="H43" s="317"/>
      <c r="I43" s="317" t="s">
        <v>928</v>
      </c>
      <c r="J43" s="313" t="s">
        <v>617</v>
      </c>
      <c r="K43" s="314"/>
      <c r="L43" s="315"/>
      <c r="M43" s="316"/>
      <c r="N43" s="317"/>
      <c r="O43" s="317"/>
      <c r="R43" s="324" t="s">
        <v>615</v>
      </c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0"/>
      <c r="AJ43" s="290"/>
      <c r="AK43" s="290"/>
      <c r="AL43" s="290"/>
    </row>
    <row r="44" spans="1:38" s="291" customFormat="1" ht="15" customHeight="1">
      <c r="A44" s="326">
        <v>16</v>
      </c>
      <c r="B44" s="321">
        <v>44454</v>
      </c>
      <c r="C44" s="327"/>
      <c r="D44" s="442" t="s">
        <v>69</v>
      </c>
      <c r="E44" s="409" t="s">
        <v>616</v>
      </c>
      <c r="F44" s="409">
        <v>80.3</v>
      </c>
      <c r="G44" s="409">
        <v>78</v>
      </c>
      <c r="H44" s="409">
        <v>81.849999999999994</v>
      </c>
      <c r="I44" s="409" t="s">
        <v>998</v>
      </c>
      <c r="J44" s="104" t="s">
        <v>999</v>
      </c>
      <c r="K44" s="104">
        <f t="shared" ref="K44" si="39">H44-F44</f>
        <v>1.5499999999999972</v>
      </c>
      <c r="L44" s="105">
        <f>(F44*-0.07)/100</f>
        <v>-5.6210000000000003E-2</v>
      </c>
      <c r="M44" s="106">
        <f t="shared" ref="M44" si="40">(K44+L44)/F44</f>
        <v>1.8602615193026115E-2</v>
      </c>
      <c r="N44" s="104" t="s">
        <v>614</v>
      </c>
      <c r="O44" s="407">
        <v>44454</v>
      </c>
      <c r="R44" s="324" t="s">
        <v>615</v>
      </c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</row>
    <row r="45" spans="1:38" s="291" customFormat="1" ht="15" customHeight="1">
      <c r="A45" s="326">
        <v>17</v>
      </c>
      <c r="B45" s="321">
        <v>44455</v>
      </c>
      <c r="C45" s="327"/>
      <c r="D45" s="442" t="s">
        <v>248</v>
      </c>
      <c r="E45" s="409" t="s">
        <v>616</v>
      </c>
      <c r="F45" s="409">
        <v>57.75</v>
      </c>
      <c r="G45" s="409">
        <v>55</v>
      </c>
      <c r="H45" s="409">
        <v>58.9</v>
      </c>
      <c r="I45" s="409" t="s">
        <v>1026</v>
      </c>
      <c r="J45" s="104" t="s">
        <v>1027</v>
      </c>
      <c r="K45" s="104">
        <f t="shared" ref="K45" si="41">H45-F45</f>
        <v>1.1499999999999986</v>
      </c>
      <c r="L45" s="105">
        <f>(F45*-0.07)/100</f>
        <v>-4.0425000000000003E-2</v>
      </c>
      <c r="M45" s="106">
        <f t="shared" ref="M45" si="42">(K45+L45)/F45</f>
        <v>1.9213419913419891E-2</v>
      </c>
      <c r="N45" s="104" t="s">
        <v>614</v>
      </c>
      <c r="O45" s="407">
        <v>44455</v>
      </c>
      <c r="R45" s="324" t="s">
        <v>615</v>
      </c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</row>
    <row r="46" spans="1:38" s="291" customFormat="1" ht="15" customHeight="1">
      <c r="A46" s="326">
        <v>18</v>
      </c>
      <c r="B46" s="321">
        <v>44455</v>
      </c>
      <c r="C46" s="327"/>
      <c r="D46" s="442" t="s">
        <v>1028</v>
      </c>
      <c r="E46" s="409" t="s">
        <v>616</v>
      </c>
      <c r="F46" s="409">
        <v>49.6</v>
      </c>
      <c r="G46" s="409">
        <v>48</v>
      </c>
      <c r="H46" s="409">
        <v>50.7</v>
      </c>
      <c r="I46" s="409">
        <v>52</v>
      </c>
      <c r="J46" s="104" t="s">
        <v>1032</v>
      </c>
      <c r="K46" s="104">
        <f t="shared" ref="K46:K47" si="43">H46-F46</f>
        <v>1.1000000000000014</v>
      </c>
      <c r="L46" s="105">
        <f t="shared" ref="L46:L47" si="44">(F46*-0.07)/100</f>
        <v>-3.4720000000000001E-2</v>
      </c>
      <c r="M46" s="106">
        <f t="shared" ref="M46:M47" si="45">(K46+L46)/F46</f>
        <v>2.1477419354838736E-2</v>
      </c>
      <c r="N46" s="104" t="s">
        <v>614</v>
      </c>
      <c r="O46" s="407">
        <v>44455</v>
      </c>
      <c r="R46" s="324" t="s">
        <v>615</v>
      </c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0"/>
      <c r="AJ46" s="290"/>
      <c r="AK46" s="290"/>
      <c r="AL46" s="290"/>
    </row>
    <row r="47" spans="1:38" s="291" customFormat="1" ht="15" customHeight="1">
      <c r="A47" s="326">
        <v>19</v>
      </c>
      <c r="B47" s="321">
        <v>44455</v>
      </c>
      <c r="C47" s="327"/>
      <c r="D47" s="442" t="s">
        <v>405</v>
      </c>
      <c r="E47" s="409" t="s">
        <v>616</v>
      </c>
      <c r="F47" s="409">
        <v>40.049999999999997</v>
      </c>
      <c r="G47" s="409">
        <v>38.799999999999997</v>
      </c>
      <c r="H47" s="409">
        <v>41.5</v>
      </c>
      <c r="I47" s="409" t="s">
        <v>1029</v>
      </c>
      <c r="J47" s="104" t="s">
        <v>1033</v>
      </c>
      <c r="K47" s="104">
        <f t="shared" si="43"/>
        <v>1.4500000000000028</v>
      </c>
      <c r="L47" s="105">
        <f t="shared" si="44"/>
        <v>-2.8035000000000001E-2</v>
      </c>
      <c r="M47" s="106">
        <f t="shared" si="45"/>
        <v>3.5504744069912685E-2</v>
      </c>
      <c r="N47" s="104" t="s">
        <v>614</v>
      </c>
      <c r="O47" s="407">
        <v>44455</v>
      </c>
      <c r="R47" s="324" t="s">
        <v>615</v>
      </c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</row>
    <row r="48" spans="1:38" s="291" customFormat="1" ht="15" customHeight="1">
      <c r="A48" s="313">
        <v>20</v>
      </c>
      <c r="B48" s="314">
        <v>44455</v>
      </c>
      <c r="C48" s="315"/>
      <c r="D48" s="316" t="s">
        <v>298</v>
      </c>
      <c r="E48" s="317" t="s">
        <v>616</v>
      </c>
      <c r="F48" s="317" t="s">
        <v>1030</v>
      </c>
      <c r="G48" s="317">
        <v>234</v>
      </c>
      <c r="H48" s="317"/>
      <c r="I48" s="317" t="s">
        <v>1031</v>
      </c>
      <c r="J48" s="313" t="s">
        <v>617</v>
      </c>
      <c r="K48" s="314"/>
      <c r="L48" s="315"/>
      <c r="M48" s="316"/>
      <c r="N48" s="317"/>
      <c r="O48" s="317"/>
      <c r="R48" s="324" t="s">
        <v>615</v>
      </c>
      <c r="S48" s="290"/>
      <c r="T48" s="290"/>
      <c r="U48" s="290"/>
      <c r="V48" s="290"/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</row>
    <row r="49" spans="1:38" s="291" customFormat="1" ht="15" customHeight="1">
      <c r="A49" s="313"/>
      <c r="B49" s="314"/>
      <c r="C49" s="315"/>
      <c r="D49" s="316"/>
      <c r="E49" s="317"/>
      <c r="F49" s="317"/>
      <c r="G49" s="317"/>
      <c r="H49" s="317"/>
      <c r="I49" s="317"/>
      <c r="J49" s="313"/>
      <c r="K49" s="314"/>
      <c r="L49" s="315"/>
      <c r="M49" s="316"/>
      <c r="N49" s="317"/>
      <c r="O49" s="317"/>
      <c r="R49" s="437"/>
      <c r="S49" s="290"/>
      <c r="T49" s="290"/>
      <c r="U49" s="290"/>
      <c r="V49" s="290"/>
      <c r="W49" s="290"/>
      <c r="X49" s="290"/>
      <c r="Y49" s="290"/>
      <c r="Z49" s="290"/>
      <c r="AA49" s="290"/>
      <c r="AB49" s="290"/>
      <c r="AC49" s="290"/>
      <c r="AD49" s="290"/>
      <c r="AE49" s="290"/>
      <c r="AF49" s="290"/>
      <c r="AG49" s="290"/>
      <c r="AH49" s="290"/>
      <c r="AI49" s="290"/>
      <c r="AJ49" s="290"/>
      <c r="AK49" s="290"/>
      <c r="AL49" s="290"/>
    </row>
    <row r="50" spans="1:38" s="291" customFormat="1" ht="15" customHeight="1">
      <c r="A50" s="313"/>
      <c r="B50" s="314"/>
      <c r="C50" s="315"/>
      <c r="D50" s="316"/>
      <c r="E50" s="317"/>
      <c r="F50" s="317"/>
      <c r="G50" s="317"/>
      <c r="H50" s="317"/>
      <c r="I50" s="317"/>
      <c r="J50" s="313"/>
      <c r="K50" s="314"/>
      <c r="L50" s="315"/>
      <c r="M50" s="316"/>
      <c r="N50" s="317"/>
      <c r="O50" s="317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  <c r="AJ50" s="290"/>
      <c r="AK50" s="290"/>
      <c r="AL50" s="290"/>
    </row>
    <row r="51" spans="1:38" ht="15" customHeight="1">
      <c r="A51" s="293"/>
      <c r="B51" s="294"/>
      <c r="C51" s="295"/>
      <c r="D51" s="296"/>
      <c r="E51" s="297"/>
      <c r="F51" s="297"/>
      <c r="G51" s="297"/>
      <c r="H51" s="297"/>
      <c r="I51" s="297"/>
      <c r="J51" s="318"/>
      <c r="K51" s="318"/>
      <c r="L51" s="298"/>
      <c r="M51" s="319"/>
      <c r="N51" s="318"/>
      <c r="O51" s="320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60"/>
      <c r="B53" s="124"/>
      <c r="C53" s="161"/>
      <c r="D53" s="162"/>
      <c r="E53" s="123"/>
      <c r="F53" s="123"/>
      <c r="G53" s="123"/>
      <c r="H53" s="123"/>
      <c r="I53" s="123"/>
      <c r="J53" s="163"/>
      <c r="K53" s="163"/>
      <c r="L53" s="164"/>
      <c r="M53" s="165"/>
      <c r="N53" s="129"/>
      <c r="O53" s="166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44.25" customHeight="1">
      <c r="A54" s="135" t="s">
        <v>619</v>
      </c>
      <c r="B54" s="161"/>
      <c r="C54" s="161"/>
      <c r="D54" s="1"/>
      <c r="E54" s="6"/>
      <c r="F54" s="6"/>
      <c r="G54" s="6"/>
      <c r="H54" s="6" t="s">
        <v>631</v>
      </c>
      <c r="I54" s="6"/>
      <c r="J54" s="6"/>
      <c r="K54" s="131"/>
      <c r="L54" s="165"/>
      <c r="M54" s="131"/>
      <c r="N54" s="132"/>
      <c r="O54" s="131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38" ht="12.75" customHeight="1">
      <c r="A55" s="142" t="s">
        <v>620</v>
      </c>
      <c r="B55" s="135"/>
      <c r="C55" s="135"/>
      <c r="D55" s="135"/>
      <c r="E55" s="44"/>
      <c r="F55" s="143" t="s">
        <v>621</v>
      </c>
      <c r="G55" s="59"/>
      <c r="H55" s="44"/>
      <c r="I55" s="59"/>
      <c r="J55" s="6"/>
      <c r="K55" s="167"/>
      <c r="L55" s="168"/>
      <c r="M55" s="6"/>
      <c r="N55" s="125"/>
      <c r="O55" s="169"/>
      <c r="P55" s="44"/>
      <c r="Q55" s="44"/>
      <c r="R55" s="6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ht="14.25" customHeight="1">
      <c r="A56" s="142"/>
      <c r="B56" s="135"/>
      <c r="C56" s="135"/>
      <c r="D56" s="135"/>
      <c r="E56" s="6"/>
      <c r="F56" s="143" t="s">
        <v>623</v>
      </c>
      <c r="G56" s="59"/>
      <c r="H56" s="44"/>
      <c r="I56" s="59"/>
      <c r="J56" s="6"/>
      <c r="K56" s="167"/>
      <c r="L56" s="168"/>
      <c r="M56" s="6"/>
      <c r="N56" s="125"/>
      <c r="O56" s="169"/>
      <c r="P56" s="44"/>
      <c r="Q56" s="44"/>
      <c r="R56" s="6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1:38" ht="14.25" customHeight="1">
      <c r="A57" s="135"/>
      <c r="B57" s="135"/>
      <c r="C57" s="135"/>
      <c r="D57" s="135"/>
      <c r="E57" s="6"/>
      <c r="F57" s="6"/>
      <c r="G57" s="6"/>
      <c r="H57" s="6"/>
      <c r="I57" s="6"/>
      <c r="J57" s="148"/>
      <c r="K57" s="145"/>
      <c r="L57" s="146"/>
      <c r="M57" s="6"/>
      <c r="N57" s="149"/>
      <c r="O57" s="1"/>
      <c r="P57" s="44"/>
      <c r="Q57" s="44"/>
      <c r="R57" s="6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ht="12.75" customHeight="1">
      <c r="A58" s="170" t="s">
        <v>632</v>
      </c>
      <c r="B58" s="170"/>
      <c r="C58" s="170"/>
      <c r="D58" s="170"/>
      <c r="E58" s="6"/>
      <c r="F58" s="6"/>
      <c r="G58" s="6"/>
      <c r="H58" s="6"/>
      <c r="I58" s="6"/>
      <c r="J58" s="6"/>
      <c r="K58" s="6"/>
      <c r="L58" s="6"/>
      <c r="M58" s="6"/>
      <c r="N58" s="6"/>
      <c r="O58" s="2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38.25" customHeight="1">
      <c r="A59" s="100" t="s">
        <v>16</v>
      </c>
      <c r="B59" s="100" t="s">
        <v>590</v>
      </c>
      <c r="C59" s="100"/>
      <c r="D59" s="101" t="s">
        <v>602</v>
      </c>
      <c r="E59" s="100" t="s">
        <v>603</v>
      </c>
      <c r="F59" s="100" t="s">
        <v>604</v>
      </c>
      <c r="G59" s="100" t="s">
        <v>625</v>
      </c>
      <c r="H59" s="100" t="s">
        <v>606</v>
      </c>
      <c r="I59" s="100" t="s">
        <v>607</v>
      </c>
      <c r="J59" s="99" t="s">
        <v>608</v>
      </c>
      <c r="K59" s="171" t="s">
        <v>633</v>
      </c>
      <c r="L59" s="102" t="s">
        <v>610</v>
      </c>
      <c r="M59" s="171" t="s">
        <v>634</v>
      </c>
      <c r="N59" s="100" t="s">
        <v>635</v>
      </c>
      <c r="O59" s="99" t="s">
        <v>612</v>
      </c>
      <c r="P59" s="101" t="s">
        <v>613</v>
      </c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s="300" customFormat="1" ht="13.5" customHeight="1">
      <c r="A60" s="286">
        <v>1</v>
      </c>
      <c r="B60" s="284">
        <v>44439</v>
      </c>
      <c r="C60" s="365"/>
      <c r="D60" s="338" t="s">
        <v>866</v>
      </c>
      <c r="E60" s="286" t="s">
        <v>616</v>
      </c>
      <c r="F60" s="286">
        <v>847</v>
      </c>
      <c r="G60" s="286">
        <v>834</v>
      </c>
      <c r="H60" s="353">
        <v>855.5</v>
      </c>
      <c r="I60" s="353">
        <v>870</v>
      </c>
      <c r="J60" s="104" t="s">
        <v>886</v>
      </c>
      <c r="K60" s="358">
        <f t="shared" ref="K60" si="46">H60-F60</f>
        <v>8.5</v>
      </c>
      <c r="L60" s="402">
        <f t="shared" ref="L60:L61" si="47">(H60*N60)*0.07%</f>
        <v>598.85000000000014</v>
      </c>
      <c r="M60" s="404">
        <f t="shared" ref="M60" si="48">(K60*N60)-L60</f>
        <v>7901.15</v>
      </c>
      <c r="N60" s="353">
        <v>1000</v>
      </c>
      <c r="O60" s="405" t="s">
        <v>614</v>
      </c>
      <c r="P60" s="406">
        <v>44441</v>
      </c>
      <c r="Q60" s="172"/>
      <c r="R60" s="6" t="s">
        <v>618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31"/>
      <c r="AG60" s="325"/>
      <c r="AH60" s="323"/>
      <c r="AI60" s="323"/>
      <c r="AJ60" s="331"/>
      <c r="AK60" s="331"/>
      <c r="AL60" s="331"/>
    </row>
    <row r="61" spans="1:38" s="300" customFormat="1" ht="13.5" customHeight="1">
      <c r="A61" s="366">
        <v>2</v>
      </c>
      <c r="B61" s="367">
        <v>44441</v>
      </c>
      <c r="C61" s="368"/>
      <c r="D61" s="369" t="s">
        <v>884</v>
      </c>
      <c r="E61" s="366" t="s">
        <v>855</v>
      </c>
      <c r="F61" s="366">
        <v>1703</v>
      </c>
      <c r="G61" s="366">
        <v>1724</v>
      </c>
      <c r="H61" s="370">
        <v>1689</v>
      </c>
      <c r="I61" s="360" t="s">
        <v>885</v>
      </c>
      <c r="J61" s="104" t="s">
        <v>854</v>
      </c>
      <c r="K61" s="363">
        <f>F61-H61</f>
        <v>14</v>
      </c>
      <c r="L61" s="364">
        <f t="shared" si="47"/>
        <v>679.8225000000001</v>
      </c>
      <c r="M61" s="359">
        <f t="shared" ref="M61" si="49">(K61*N61)-L61</f>
        <v>7370.1774999999998</v>
      </c>
      <c r="N61" s="360">
        <v>575</v>
      </c>
      <c r="O61" s="403" t="s">
        <v>614</v>
      </c>
      <c r="P61" s="362">
        <v>44441</v>
      </c>
      <c r="Q61" s="172"/>
      <c r="R61" s="6" t="s">
        <v>615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50"/>
      <c r="AG61" s="325"/>
      <c r="AH61" s="323"/>
      <c r="AI61" s="323"/>
      <c r="AJ61" s="350"/>
      <c r="AK61" s="350"/>
      <c r="AL61" s="350"/>
    </row>
    <row r="62" spans="1:38" s="300" customFormat="1" ht="13.5" customHeight="1">
      <c r="A62" s="280">
        <v>3</v>
      </c>
      <c r="B62" s="371">
        <v>44441</v>
      </c>
      <c r="C62" s="372"/>
      <c r="D62" s="339" t="s">
        <v>888</v>
      </c>
      <c r="E62" s="280" t="s">
        <v>855</v>
      </c>
      <c r="F62" s="280">
        <v>1796</v>
      </c>
      <c r="G62" s="280">
        <v>1824</v>
      </c>
      <c r="H62" s="373">
        <v>1821</v>
      </c>
      <c r="I62" s="374">
        <v>1750</v>
      </c>
      <c r="J62" s="375" t="s">
        <v>889</v>
      </c>
      <c r="K62" s="376">
        <f>F62-H62</f>
        <v>-25</v>
      </c>
      <c r="L62" s="377">
        <f t="shared" ref="L62" si="50">(H62*N62)*0.07%</f>
        <v>701.08500000000015</v>
      </c>
      <c r="M62" s="378">
        <f t="shared" ref="M62" si="51">(K62*N62)-L62</f>
        <v>-14451.085000000001</v>
      </c>
      <c r="N62" s="374">
        <v>550</v>
      </c>
      <c r="O62" s="379" t="s">
        <v>627</v>
      </c>
      <c r="P62" s="380">
        <v>44441</v>
      </c>
      <c r="Q62" s="172"/>
      <c r="R62" s="6" t="s">
        <v>615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50"/>
      <c r="AG62" s="325"/>
      <c r="AH62" s="323"/>
      <c r="AI62" s="323"/>
      <c r="AJ62" s="350"/>
      <c r="AK62" s="350"/>
      <c r="AL62" s="350"/>
    </row>
    <row r="63" spans="1:38" s="300" customFormat="1" ht="13.5" customHeight="1">
      <c r="A63" s="280">
        <v>4</v>
      </c>
      <c r="B63" s="371">
        <v>44441</v>
      </c>
      <c r="C63" s="391"/>
      <c r="D63" s="392" t="s">
        <v>890</v>
      </c>
      <c r="E63" s="393" t="s">
        <v>855</v>
      </c>
      <c r="F63" s="393">
        <v>17155</v>
      </c>
      <c r="G63" s="393">
        <v>17340</v>
      </c>
      <c r="H63" s="374">
        <v>17340</v>
      </c>
      <c r="I63" s="374">
        <v>16900</v>
      </c>
      <c r="J63" s="375" t="s">
        <v>910</v>
      </c>
      <c r="K63" s="376">
        <f>F63-H63</f>
        <v>-185</v>
      </c>
      <c r="L63" s="377">
        <f t="shared" ref="L63:L64" si="52">(H63*N63)*0.07%</f>
        <v>606.90000000000009</v>
      </c>
      <c r="M63" s="378">
        <f t="shared" ref="M63:M64" si="53">(K63*N63)-L63</f>
        <v>-9856.9</v>
      </c>
      <c r="N63" s="374">
        <v>50</v>
      </c>
      <c r="O63" s="379" t="s">
        <v>627</v>
      </c>
      <c r="P63" s="380">
        <v>44442</v>
      </c>
      <c r="Q63" s="172"/>
      <c r="R63" s="6" t="s">
        <v>615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31"/>
      <c r="AG63" s="325"/>
      <c r="AH63" s="323"/>
      <c r="AI63" s="323"/>
      <c r="AJ63" s="331"/>
      <c r="AK63" s="331"/>
      <c r="AL63" s="331"/>
    </row>
    <row r="64" spans="1:38" s="300" customFormat="1" ht="13.5" customHeight="1">
      <c r="A64" s="280">
        <v>5</v>
      </c>
      <c r="B64" s="371">
        <v>44441</v>
      </c>
      <c r="C64" s="391"/>
      <c r="D64" s="392" t="s">
        <v>891</v>
      </c>
      <c r="E64" s="393" t="s">
        <v>616</v>
      </c>
      <c r="F64" s="393">
        <v>923.5</v>
      </c>
      <c r="G64" s="393">
        <v>907</v>
      </c>
      <c r="H64" s="374">
        <v>907</v>
      </c>
      <c r="I64" s="374" t="s">
        <v>892</v>
      </c>
      <c r="J64" s="375" t="s">
        <v>936</v>
      </c>
      <c r="K64" s="376">
        <f t="shared" ref="K64" si="54">H64-F64</f>
        <v>-16.5</v>
      </c>
      <c r="L64" s="377">
        <f t="shared" si="52"/>
        <v>539.66500000000008</v>
      </c>
      <c r="M64" s="378">
        <f t="shared" si="53"/>
        <v>-14564.665000000001</v>
      </c>
      <c r="N64" s="374">
        <v>850</v>
      </c>
      <c r="O64" s="379" t="s">
        <v>627</v>
      </c>
      <c r="P64" s="380">
        <v>44446</v>
      </c>
      <c r="Q64" s="172"/>
      <c r="R64" s="6" t="s">
        <v>618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57"/>
      <c r="AG64" s="325"/>
      <c r="AH64" s="323"/>
      <c r="AI64" s="323"/>
      <c r="AJ64" s="357"/>
      <c r="AK64" s="357"/>
      <c r="AL64" s="357"/>
    </row>
    <row r="65" spans="1:38" s="300" customFormat="1" ht="13.5" customHeight="1">
      <c r="A65" s="286">
        <v>6</v>
      </c>
      <c r="B65" s="284">
        <v>44445</v>
      </c>
      <c r="C65" s="399"/>
      <c r="D65" s="400" t="s">
        <v>912</v>
      </c>
      <c r="E65" s="401" t="s">
        <v>855</v>
      </c>
      <c r="F65" s="401">
        <v>1716</v>
      </c>
      <c r="G65" s="401">
        <v>1737</v>
      </c>
      <c r="H65" s="360">
        <v>1699</v>
      </c>
      <c r="I65" s="360" t="s">
        <v>913</v>
      </c>
      <c r="J65" s="104" t="s">
        <v>914</v>
      </c>
      <c r="K65" s="363">
        <f>F65-H65</f>
        <v>17</v>
      </c>
      <c r="L65" s="364">
        <f t="shared" ref="L65:L66" si="55">(H65*N65)*0.07%</f>
        <v>683.84750000000008</v>
      </c>
      <c r="M65" s="359">
        <f t="shared" ref="M65:M66" si="56">(K65*N65)-L65</f>
        <v>9091.1525000000001</v>
      </c>
      <c r="N65" s="360">
        <v>575</v>
      </c>
      <c r="O65" s="361" t="s">
        <v>614</v>
      </c>
      <c r="P65" s="362">
        <v>44445</v>
      </c>
      <c r="Q65" s="172"/>
      <c r="R65" s="6" t="s">
        <v>615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8"/>
      <c r="AG65" s="325"/>
      <c r="AH65" s="323"/>
      <c r="AI65" s="323"/>
      <c r="AJ65" s="398"/>
      <c r="AK65" s="398"/>
      <c r="AL65" s="398"/>
    </row>
    <row r="66" spans="1:38" s="300" customFormat="1" ht="13.5" customHeight="1">
      <c r="A66" s="286">
        <v>7</v>
      </c>
      <c r="B66" s="284">
        <v>44445</v>
      </c>
      <c r="C66" s="399"/>
      <c r="D66" s="400" t="s">
        <v>919</v>
      </c>
      <c r="E66" s="401" t="s">
        <v>616</v>
      </c>
      <c r="F66" s="401">
        <v>3190</v>
      </c>
      <c r="G66" s="401">
        <v>3120</v>
      </c>
      <c r="H66" s="360">
        <v>3235</v>
      </c>
      <c r="I66" s="360" t="s">
        <v>920</v>
      </c>
      <c r="J66" s="104" t="s">
        <v>950</v>
      </c>
      <c r="K66" s="363">
        <f t="shared" ref="K66" si="57">H66-F66</f>
        <v>45</v>
      </c>
      <c r="L66" s="364">
        <f t="shared" si="55"/>
        <v>452.90000000000009</v>
      </c>
      <c r="M66" s="359">
        <f t="shared" si="56"/>
        <v>8547.1</v>
      </c>
      <c r="N66" s="360">
        <v>200</v>
      </c>
      <c r="O66" s="361" t="s">
        <v>614</v>
      </c>
      <c r="P66" s="362">
        <v>44447</v>
      </c>
      <c r="Q66" s="172"/>
      <c r="R66" s="6" t="s">
        <v>618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9"/>
      <c r="AG66" s="325"/>
      <c r="AH66" s="323"/>
      <c r="AI66" s="323"/>
      <c r="AJ66" s="419"/>
      <c r="AK66" s="419"/>
      <c r="AL66" s="419"/>
    </row>
    <row r="67" spans="1:38" s="300" customFormat="1" ht="13.5" customHeight="1">
      <c r="A67" s="429">
        <v>8</v>
      </c>
      <c r="B67" s="430">
        <v>44445</v>
      </c>
      <c r="C67" s="431"/>
      <c r="D67" s="432" t="s">
        <v>921</v>
      </c>
      <c r="E67" s="433" t="s">
        <v>616</v>
      </c>
      <c r="F67" s="433">
        <v>2251.5</v>
      </c>
      <c r="G67" s="433">
        <v>2205</v>
      </c>
      <c r="H67" s="433">
        <v>2205</v>
      </c>
      <c r="I67" s="433" t="s">
        <v>922</v>
      </c>
      <c r="J67" s="375" t="s">
        <v>941</v>
      </c>
      <c r="K67" s="376">
        <f t="shared" ref="K67" si="58">H67-F67</f>
        <v>-46.5</v>
      </c>
      <c r="L67" s="377">
        <f t="shared" ref="L67" si="59">(H67*N67)*0.07%</f>
        <v>424.46250000000003</v>
      </c>
      <c r="M67" s="378">
        <f t="shared" ref="M67" si="60">(K67*N67)-L67</f>
        <v>-13211.9625</v>
      </c>
      <c r="N67" s="374">
        <v>275</v>
      </c>
      <c r="O67" s="379" t="s">
        <v>627</v>
      </c>
      <c r="P67" s="380">
        <v>44447</v>
      </c>
      <c r="Q67" s="172"/>
      <c r="R67" s="6" t="s">
        <v>618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8"/>
      <c r="AG67" s="325"/>
      <c r="AH67" s="323"/>
      <c r="AI67" s="323"/>
      <c r="AJ67" s="398"/>
      <c r="AK67" s="398"/>
      <c r="AL67" s="398"/>
    </row>
    <row r="68" spans="1:38" s="300" customFormat="1" ht="13.5" customHeight="1">
      <c r="A68" s="280">
        <v>9</v>
      </c>
      <c r="B68" s="371">
        <v>44445</v>
      </c>
      <c r="C68" s="391"/>
      <c r="D68" s="392" t="s">
        <v>923</v>
      </c>
      <c r="E68" s="393" t="s">
        <v>616</v>
      </c>
      <c r="F68" s="393">
        <v>840</v>
      </c>
      <c r="G68" s="393">
        <v>827</v>
      </c>
      <c r="H68" s="374">
        <v>827</v>
      </c>
      <c r="I68" s="374">
        <v>865</v>
      </c>
      <c r="J68" s="375" t="s">
        <v>937</v>
      </c>
      <c r="K68" s="376">
        <f t="shared" ref="K68" si="61">H68-F68</f>
        <v>-13</v>
      </c>
      <c r="L68" s="377">
        <f t="shared" ref="L68:L70" si="62">(H68*N68)*0.07%</f>
        <v>578.90000000000009</v>
      </c>
      <c r="M68" s="378">
        <f t="shared" ref="M68:M70" si="63">(K68*N68)-L68</f>
        <v>-13578.9</v>
      </c>
      <c r="N68" s="374">
        <v>1000</v>
      </c>
      <c r="O68" s="379" t="s">
        <v>627</v>
      </c>
      <c r="P68" s="380">
        <v>44446</v>
      </c>
      <c r="Q68" s="172"/>
      <c r="R68" s="6" t="s">
        <v>618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8"/>
      <c r="AG68" s="325"/>
      <c r="AH68" s="323"/>
      <c r="AI68" s="323"/>
      <c r="AJ68" s="398"/>
      <c r="AK68" s="398"/>
      <c r="AL68" s="398"/>
    </row>
    <row r="69" spans="1:38" s="300" customFormat="1" ht="13.5" customHeight="1">
      <c r="A69" s="286">
        <v>10</v>
      </c>
      <c r="B69" s="367">
        <v>44446</v>
      </c>
      <c r="C69" s="399"/>
      <c r="D69" s="441" t="s">
        <v>932</v>
      </c>
      <c r="E69" s="401" t="s">
        <v>855</v>
      </c>
      <c r="F69" s="401">
        <v>3848</v>
      </c>
      <c r="G69" s="401">
        <v>3890</v>
      </c>
      <c r="H69" s="360">
        <v>3812.5</v>
      </c>
      <c r="I69" s="360">
        <v>3770</v>
      </c>
      <c r="J69" s="104" t="s">
        <v>942</v>
      </c>
      <c r="K69" s="363">
        <f>F69-H69</f>
        <v>35.5</v>
      </c>
      <c r="L69" s="364">
        <f t="shared" si="62"/>
        <v>800.62500000000011</v>
      </c>
      <c r="M69" s="359">
        <f t="shared" si="63"/>
        <v>9849.375</v>
      </c>
      <c r="N69" s="360">
        <v>300</v>
      </c>
      <c r="O69" s="361" t="s">
        <v>614</v>
      </c>
      <c r="P69" s="362">
        <v>44447</v>
      </c>
      <c r="Q69" s="172"/>
      <c r="R69" s="6" t="s">
        <v>615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8"/>
      <c r="AG69" s="325"/>
      <c r="AH69" s="323"/>
      <c r="AI69" s="323"/>
      <c r="AJ69" s="398"/>
      <c r="AK69" s="398"/>
      <c r="AL69" s="398"/>
    </row>
    <row r="70" spans="1:38" s="300" customFormat="1" ht="13.5" customHeight="1">
      <c r="A70" s="286">
        <v>11</v>
      </c>
      <c r="B70" s="367">
        <v>44447</v>
      </c>
      <c r="C70" s="399"/>
      <c r="D70" s="400" t="s">
        <v>943</v>
      </c>
      <c r="E70" s="401" t="s">
        <v>616</v>
      </c>
      <c r="F70" s="401">
        <v>212.25</v>
      </c>
      <c r="G70" s="401">
        <v>209</v>
      </c>
      <c r="H70" s="360">
        <v>215</v>
      </c>
      <c r="I70" s="360" t="s">
        <v>944</v>
      </c>
      <c r="J70" s="104" t="s">
        <v>965</v>
      </c>
      <c r="K70" s="363">
        <f t="shared" ref="K70" si="64">H70-F70</f>
        <v>2.75</v>
      </c>
      <c r="L70" s="364">
        <f t="shared" si="62"/>
        <v>481.60000000000008</v>
      </c>
      <c r="M70" s="359">
        <f t="shared" si="63"/>
        <v>8318.4</v>
      </c>
      <c r="N70" s="360">
        <v>3200</v>
      </c>
      <c r="O70" s="361" t="s">
        <v>614</v>
      </c>
      <c r="P70" s="362">
        <v>44452</v>
      </c>
      <c r="Q70" s="172"/>
      <c r="R70" s="6" t="s">
        <v>615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8"/>
      <c r="AG70" s="325"/>
      <c r="AH70" s="323"/>
      <c r="AI70" s="323"/>
      <c r="AJ70" s="398"/>
      <c r="AK70" s="398"/>
      <c r="AL70" s="398"/>
    </row>
    <row r="71" spans="1:38" s="300" customFormat="1" ht="13.5" customHeight="1">
      <c r="A71" s="286">
        <v>12</v>
      </c>
      <c r="B71" s="367">
        <v>44447</v>
      </c>
      <c r="C71" s="399"/>
      <c r="D71" s="441" t="s">
        <v>946</v>
      </c>
      <c r="E71" s="401" t="s">
        <v>616</v>
      </c>
      <c r="F71" s="401">
        <v>1708</v>
      </c>
      <c r="G71" s="401">
        <v>1670</v>
      </c>
      <c r="H71" s="360">
        <v>1732</v>
      </c>
      <c r="I71" s="360" t="s">
        <v>947</v>
      </c>
      <c r="J71" s="104" t="s">
        <v>877</v>
      </c>
      <c r="K71" s="363">
        <f t="shared" ref="K71" si="65">H71-F71</f>
        <v>24</v>
      </c>
      <c r="L71" s="364">
        <f t="shared" ref="L71" si="66">(H71*N71)*0.07%</f>
        <v>424.34000000000009</v>
      </c>
      <c r="M71" s="359">
        <f t="shared" ref="M71" si="67">(K71*N71)-L71</f>
        <v>7975.66</v>
      </c>
      <c r="N71" s="360">
        <v>350</v>
      </c>
      <c r="O71" s="361" t="s">
        <v>614</v>
      </c>
      <c r="P71" s="362">
        <v>44448</v>
      </c>
      <c r="Q71" s="172"/>
      <c r="R71" s="6" t="s">
        <v>618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57"/>
      <c r="AG71" s="325"/>
      <c r="AH71" s="323"/>
      <c r="AI71" s="323"/>
      <c r="AJ71" s="357"/>
      <c r="AK71" s="357"/>
      <c r="AL71" s="357"/>
    </row>
    <row r="72" spans="1:38" s="300" customFormat="1" ht="13.5" customHeight="1">
      <c r="A72" s="297">
        <v>13</v>
      </c>
      <c r="B72" s="325">
        <v>44452</v>
      </c>
      <c r="C72" s="335"/>
      <c r="D72" s="176" t="s">
        <v>946</v>
      </c>
      <c r="E72" s="439" t="s">
        <v>616</v>
      </c>
      <c r="F72" s="439" t="s">
        <v>966</v>
      </c>
      <c r="G72" s="435">
        <v>1695</v>
      </c>
      <c r="H72" s="436"/>
      <c r="I72" s="440" t="s">
        <v>967</v>
      </c>
      <c r="J72" s="328" t="s">
        <v>617</v>
      </c>
      <c r="K72" s="318"/>
      <c r="L72" s="298"/>
      <c r="M72" s="329"/>
      <c r="N72" s="436"/>
      <c r="O72" s="434"/>
      <c r="P72" s="178"/>
      <c r="Q72" s="172"/>
      <c r="R72" s="6" t="s">
        <v>618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35"/>
      <c r="AG72" s="325"/>
      <c r="AH72" s="323"/>
      <c r="AI72" s="323"/>
      <c r="AJ72" s="435"/>
      <c r="AK72" s="435"/>
      <c r="AL72" s="435"/>
    </row>
    <row r="73" spans="1:38" s="300" customFormat="1" ht="13.5" customHeight="1">
      <c r="A73" s="280">
        <v>14</v>
      </c>
      <c r="B73" s="371">
        <v>44454</v>
      </c>
      <c r="C73" s="391"/>
      <c r="D73" s="392" t="s">
        <v>884</v>
      </c>
      <c r="E73" s="393" t="s">
        <v>855</v>
      </c>
      <c r="F73" s="393">
        <v>1705.5</v>
      </c>
      <c r="G73" s="393">
        <v>1730</v>
      </c>
      <c r="H73" s="374">
        <v>1722</v>
      </c>
      <c r="I73" s="374" t="s">
        <v>1000</v>
      </c>
      <c r="J73" s="375" t="s">
        <v>936</v>
      </c>
      <c r="K73" s="376">
        <f>F73-H73</f>
        <v>-16.5</v>
      </c>
      <c r="L73" s="377">
        <f t="shared" ref="L73:L74" si="68">(H73*N73)*0.07%</f>
        <v>693.10500000000013</v>
      </c>
      <c r="M73" s="378">
        <f t="shared" ref="M73:M74" si="69">(K73*N73)-L73</f>
        <v>-10180.605</v>
      </c>
      <c r="N73" s="374">
        <v>575</v>
      </c>
      <c r="O73" s="379" t="s">
        <v>627</v>
      </c>
      <c r="P73" s="380">
        <v>44454</v>
      </c>
      <c r="Q73" s="172"/>
      <c r="R73" s="6" t="s">
        <v>615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55"/>
      <c r="AG73" s="325"/>
      <c r="AH73" s="323"/>
      <c r="AI73" s="323"/>
      <c r="AJ73" s="455"/>
      <c r="AK73" s="455"/>
      <c r="AL73" s="455"/>
    </row>
    <row r="74" spans="1:38" s="300" customFormat="1" ht="13.5" customHeight="1">
      <c r="A74" s="286">
        <v>15</v>
      </c>
      <c r="B74" s="367">
        <v>44454</v>
      </c>
      <c r="C74" s="399"/>
      <c r="D74" s="400" t="s">
        <v>1001</v>
      </c>
      <c r="E74" s="401" t="s">
        <v>616</v>
      </c>
      <c r="F74" s="401">
        <v>1031.5</v>
      </c>
      <c r="G74" s="401">
        <v>1018</v>
      </c>
      <c r="H74" s="360">
        <v>1041.5</v>
      </c>
      <c r="I74" s="360" t="s">
        <v>1002</v>
      </c>
      <c r="J74" s="104" t="s">
        <v>1006</v>
      </c>
      <c r="K74" s="363">
        <f t="shared" ref="K74" si="70">H74-F74</f>
        <v>10</v>
      </c>
      <c r="L74" s="364">
        <f t="shared" si="68"/>
        <v>656.1450000000001</v>
      </c>
      <c r="M74" s="359">
        <f t="shared" si="69"/>
        <v>8343.8549999999996</v>
      </c>
      <c r="N74" s="360">
        <v>900</v>
      </c>
      <c r="O74" s="361" t="s">
        <v>614</v>
      </c>
      <c r="P74" s="362">
        <v>44448</v>
      </c>
      <c r="Q74" s="172"/>
      <c r="R74" s="6" t="s">
        <v>615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55"/>
      <c r="AG74" s="325"/>
      <c r="AH74" s="323"/>
      <c r="AI74" s="323"/>
      <c r="AJ74" s="455"/>
      <c r="AK74" s="455"/>
      <c r="AL74" s="455"/>
    </row>
    <row r="75" spans="1:38" s="300" customFormat="1" ht="13.5" customHeight="1">
      <c r="A75" s="297">
        <v>16</v>
      </c>
      <c r="B75" s="325">
        <v>44454</v>
      </c>
      <c r="C75" s="335"/>
      <c r="D75" s="176" t="s">
        <v>1003</v>
      </c>
      <c r="E75" s="455" t="s">
        <v>616</v>
      </c>
      <c r="F75" s="455" t="s">
        <v>1004</v>
      </c>
      <c r="G75" s="455">
        <v>1522</v>
      </c>
      <c r="H75" s="456"/>
      <c r="I75" s="456" t="s">
        <v>1005</v>
      </c>
      <c r="J75" s="328" t="s">
        <v>617</v>
      </c>
      <c r="K75" s="318"/>
      <c r="L75" s="298"/>
      <c r="M75" s="329"/>
      <c r="N75" s="456"/>
      <c r="O75" s="454"/>
      <c r="P75" s="178"/>
      <c r="Q75" s="172"/>
      <c r="R75" s="6" t="s">
        <v>615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55"/>
      <c r="AG75" s="325"/>
      <c r="AH75" s="323"/>
      <c r="AI75" s="323"/>
      <c r="AJ75" s="455"/>
      <c r="AK75" s="455"/>
      <c r="AL75" s="455"/>
    </row>
    <row r="76" spans="1:38" s="300" customFormat="1" ht="13.5" customHeight="1">
      <c r="A76" s="297"/>
      <c r="B76" s="325"/>
      <c r="C76" s="335"/>
      <c r="D76" s="176"/>
      <c r="E76" s="458"/>
      <c r="F76" s="458"/>
      <c r="G76" s="458"/>
      <c r="H76" s="459"/>
      <c r="I76" s="459"/>
      <c r="J76" s="328"/>
      <c r="K76" s="318"/>
      <c r="L76" s="298"/>
      <c r="M76" s="329"/>
      <c r="N76" s="459"/>
      <c r="O76" s="457"/>
      <c r="P76" s="178"/>
      <c r="Q76" s="172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58"/>
      <c r="AG76" s="325"/>
      <c r="AH76" s="323"/>
      <c r="AI76" s="323"/>
      <c r="AJ76" s="458"/>
      <c r="AK76" s="458"/>
      <c r="AL76" s="458"/>
    </row>
    <row r="77" spans="1:38" s="300" customFormat="1" ht="13.5" customHeight="1">
      <c r="A77" s="297"/>
      <c r="B77" s="325"/>
      <c r="C77" s="335"/>
      <c r="D77" s="176"/>
      <c r="E77" s="458"/>
      <c r="F77" s="458"/>
      <c r="G77" s="458"/>
      <c r="H77" s="459"/>
      <c r="I77" s="459"/>
      <c r="J77" s="328"/>
      <c r="K77" s="318"/>
      <c r="L77" s="298"/>
      <c r="M77" s="329"/>
      <c r="N77" s="459"/>
      <c r="O77" s="457"/>
      <c r="P77" s="178"/>
      <c r="Q77" s="172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58"/>
      <c r="AG77" s="325"/>
      <c r="AH77" s="323"/>
      <c r="AI77" s="323"/>
      <c r="AJ77" s="458"/>
      <c r="AK77" s="458"/>
      <c r="AL77" s="458"/>
    </row>
    <row r="78" spans="1:38" s="300" customFormat="1" ht="13.5" customHeight="1">
      <c r="A78" s="297"/>
      <c r="B78" s="325"/>
      <c r="C78" s="335"/>
      <c r="D78" s="176"/>
      <c r="E78" s="455"/>
      <c r="F78" s="455"/>
      <c r="G78" s="455"/>
      <c r="H78" s="456"/>
      <c r="I78" s="456"/>
      <c r="J78" s="328"/>
      <c r="K78" s="318"/>
      <c r="L78" s="298"/>
      <c r="M78" s="329"/>
      <c r="N78" s="456"/>
      <c r="O78" s="454"/>
      <c r="P78" s="178"/>
      <c r="Q78" s="172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55"/>
      <c r="AG78" s="325"/>
      <c r="AH78" s="323"/>
      <c r="AI78" s="323"/>
      <c r="AJ78" s="455"/>
      <c r="AK78" s="455"/>
      <c r="AL78" s="455"/>
    </row>
    <row r="79" spans="1:38" s="300" customFormat="1" ht="13.5" customHeight="1">
      <c r="A79" s="297"/>
      <c r="B79" s="325"/>
      <c r="C79" s="335"/>
      <c r="D79" s="176"/>
      <c r="E79" s="439"/>
      <c r="F79" s="439"/>
      <c r="G79" s="439"/>
      <c r="H79" s="440"/>
      <c r="I79" s="440"/>
      <c r="J79" s="328"/>
      <c r="K79" s="318"/>
      <c r="L79" s="298"/>
      <c r="M79" s="329"/>
      <c r="N79" s="440"/>
      <c r="O79" s="438"/>
      <c r="P79" s="178"/>
      <c r="Q79" s="172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39"/>
      <c r="AG79" s="325"/>
      <c r="AH79" s="323"/>
      <c r="AI79" s="323"/>
      <c r="AJ79" s="439"/>
      <c r="AK79" s="439"/>
      <c r="AL79" s="439"/>
    </row>
    <row r="80" spans="1:38" s="300" customFormat="1" ht="13.5" customHeight="1">
      <c r="A80" s="297"/>
      <c r="B80" s="292"/>
      <c r="C80" s="349"/>
      <c r="D80" s="176"/>
      <c r="E80" s="108"/>
      <c r="F80" s="108"/>
      <c r="G80" s="108"/>
      <c r="H80" s="113"/>
      <c r="I80" s="173"/>
      <c r="J80" s="328"/>
      <c r="K80" s="318"/>
      <c r="L80" s="298"/>
      <c r="M80" s="329"/>
      <c r="N80" s="173"/>
      <c r="O80" s="177"/>
      <c r="P80" s="178"/>
      <c r="Q80" s="172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75"/>
      <c r="AG80" s="292"/>
      <c r="AH80" s="176"/>
      <c r="AI80" s="176"/>
      <c r="AJ80" s="108"/>
      <c r="AK80" s="108"/>
      <c r="AL80" s="108"/>
    </row>
    <row r="81" spans="1:38" ht="13.5" customHeight="1">
      <c r="A81" s="483"/>
      <c r="B81" s="485"/>
      <c r="C81" s="110"/>
      <c r="D81" s="176"/>
      <c r="E81" s="108"/>
      <c r="F81" s="108"/>
      <c r="G81" s="108"/>
      <c r="H81" s="108"/>
      <c r="I81" s="113"/>
      <c r="J81" s="487"/>
      <c r="K81" s="298"/>
      <c r="L81" s="298"/>
      <c r="M81" s="489"/>
      <c r="N81" s="491"/>
      <c r="O81" s="479"/>
      <c r="P81" s="481"/>
      <c r="Q81" s="172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484"/>
      <c r="B82" s="486"/>
      <c r="C82" s="110"/>
      <c r="D82" s="176"/>
      <c r="E82" s="108"/>
      <c r="F82" s="108"/>
      <c r="G82" s="108"/>
      <c r="H82" s="108"/>
      <c r="I82" s="113"/>
      <c r="J82" s="488"/>
      <c r="K82" s="336"/>
      <c r="L82" s="337"/>
      <c r="M82" s="490"/>
      <c r="N82" s="488"/>
      <c r="O82" s="480"/>
      <c r="P82" s="482"/>
      <c r="Q82" s="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123"/>
      <c r="B83" s="124"/>
      <c r="C83" s="161"/>
      <c r="D83" s="179"/>
      <c r="E83" s="180"/>
      <c r="F83" s="123"/>
      <c r="G83" s="123"/>
      <c r="H83" s="123"/>
      <c r="I83" s="163"/>
      <c r="J83" s="163"/>
      <c r="K83" s="163"/>
      <c r="L83" s="163"/>
      <c r="M83" s="163"/>
      <c r="N83" s="163"/>
      <c r="O83" s="163"/>
      <c r="P83" s="163"/>
      <c r="Q83" s="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>
      <c r="A84" s="181"/>
      <c r="B84" s="124"/>
      <c r="C84" s="125"/>
      <c r="D84" s="182"/>
      <c r="E84" s="128"/>
      <c r="F84" s="128"/>
      <c r="G84" s="128"/>
      <c r="H84" s="128"/>
      <c r="I84" s="128"/>
      <c r="J84" s="6"/>
      <c r="K84" s="128"/>
      <c r="L84" s="128"/>
      <c r="M84" s="6"/>
      <c r="N84" s="1"/>
      <c r="O84" s="125"/>
      <c r="P84" s="44"/>
      <c r="Q84" s="44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4"/>
      <c r="AG84" s="44"/>
      <c r="AH84" s="44"/>
      <c r="AI84" s="44"/>
      <c r="AJ84" s="44"/>
      <c r="AK84" s="44"/>
      <c r="AL84" s="44"/>
    </row>
    <row r="85" spans="1:38" ht="12.75" customHeight="1">
      <c r="A85" s="183" t="s">
        <v>637</v>
      </c>
      <c r="B85" s="183"/>
      <c r="C85" s="183"/>
      <c r="D85" s="183"/>
      <c r="E85" s="184"/>
      <c r="F85" s="128"/>
      <c r="G85" s="128"/>
      <c r="H85" s="128"/>
      <c r="I85" s="128"/>
      <c r="J85" s="1"/>
      <c r="K85" s="6"/>
      <c r="L85" s="6"/>
      <c r="M85" s="6"/>
      <c r="N85" s="1"/>
      <c r="O85" s="1"/>
      <c r="P85" s="44"/>
      <c r="Q85" s="44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4"/>
      <c r="AG85" s="44"/>
      <c r="AH85" s="44"/>
      <c r="AI85" s="44"/>
      <c r="AJ85" s="44"/>
      <c r="AK85" s="44"/>
      <c r="AL85" s="44"/>
    </row>
    <row r="86" spans="1:38" ht="38.25" customHeight="1">
      <c r="A86" s="100" t="s">
        <v>16</v>
      </c>
      <c r="B86" s="100" t="s">
        <v>590</v>
      </c>
      <c r="C86" s="100"/>
      <c r="D86" s="101" t="s">
        <v>602</v>
      </c>
      <c r="E86" s="100" t="s">
        <v>603</v>
      </c>
      <c r="F86" s="100" t="s">
        <v>604</v>
      </c>
      <c r="G86" s="100" t="s">
        <v>625</v>
      </c>
      <c r="H86" s="100" t="s">
        <v>606</v>
      </c>
      <c r="I86" s="100" t="s">
        <v>607</v>
      </c>
      <c r="J86" s="99" t="s">
        <v>608</v>
      </c>
      <c r="K86" s="99" t="s">
        <v>638</v>
      </c>
      <c r="L86" s="102" t="s">
        <v>610</v>
      </c>
      <c r="M86" s="171" t="s">
        <v>634</v>
      </c>
      <c r="N86" s="100" t="s">
        <v>635</v>
      </c>
      <c r="O86" s="100" t="s">
        <v>612</v>
      </c>
      <c r="P86" s="101" t="s">
        <v>613</v>
      </c>
      <c r="Q86" s="44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4"/>
      <c r="AG86" s="44"/>
      <c r="AH86" s="44"/>
      <c r="AI86" s="44"/>
      <c r="AJ86" s="44"/>
      <c r="AK86" s="44"/>
      <c r="AL86" s="44"/>
    </row>
    <row r="87" spans="1:38" s="291" customFormat="1" ht="12.75" customHeight="1">
      <c r="A87" s="354">
        <v>1</v>
      </c>
      <c r="B87" s="281">
        <v>44438</v>
      </c>
      <c r="C87" s="355"/>
      <c r="D87" s="339" t="s">
        <v>865</v>
      </c>
      <c r="E87" s="356" t="s">
        <v>616</v>
      </c>
      <c r="F87" s="280">
        <v>135</v>
      </c>
      <c r="G87" s="280">
        <v>0</v>
      </c>
      <c r="H87" s="280">
        <v>0</v>
      </c>
      <c r="I87" s="282" t="s">
        <v>851</v>
      </c>
      <c r="J87" s="283" t="s">
        <v>882</v>
      </c>
      <c r="K87" s="308">
        <f t="shared" ref="K87" si="71">H87-F87</f>
        <v>-135</v>
      </c>
      <c r="L87" s="308">
        <v>100</v>
      </c>
      <c r="M87" s="283">
        <f t="shared" ref="M87" si="72">(K87*N87)-100</f>
        <v>-3475</v>
      </c>
      <c r="N87" s="283">
        <v>25</v>
      </c>
      <c r="O87" s="383" t="s">
        <v>627</v>
      </c>
      <c r="P87" s="309">
        <v>44441</v>
      </c>
      <c r="Q87" s="306"/>
      <c r="R87" s="307" t="s">
        <v>618</v>
      </c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</row>
    <row r="88" spans="1:38" s="291" customFormat="1" ht="12.75" customHeight="1">
      <c r="A88" s="332">
        <v>2</v>
      </c>
      <c r="B88" s="284">
        <v>44439</v>
      </c>
      <c r="C88" s="351"/>
      <c r="D88" s="338" t="s">
        <v>867</v>
      </c>
      <c r="E88" s="352" t="s">
        <v>616</v>
      </c>
      <c r="F88" s="286">
        <v>38</v>
      </c>
      <c r="G88" s="286">
        <v>19</v>
      </c>
      <c r="H88" s="286">
        <v>45</v>
      </c>
      <c r="I88" s="353" t="s">
        <v>868</v>
      </c>
      <c r="J88" s="299" t="s">
        <v>852</v>
      </c>
      <c r="K88" s="381">
        <f t="shared" ref="K88" si="73">H88-F88</f>
        <v>7</v>
      </c>
      <c r="L88" s="381">
        <v>100</v>
      </c>
      <c r="M88" s="382">
        <f t="shared" ref="M88" si="74">(K88*N88)-100</f>
        <v>1650</v>
      </c>
      <c r="N88" s="382">
        <v>250</v>
      </c>
      <c r="O88" s="301" t="s">
        <v>614</v>
      </c>
      <c r="P88" s="312">
        <v>44440</v>
      </c>
      <c r="Q88" s="306"/>
      <c r="R88" s="307" t="s">
        <v>618</v>
      </c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  <c r="AK88" s="290"/>
      <c r="AL88" s="290"/>
    </row>
    <row r="89" spans="1:38" s="291" customFormat="1" ht="12.75" customHeight="1">
      <c r="A89" s="354">
        <v>3</v>
      </c>
      <c r="B89" s="281">
        <v>44439</v>
      </c>
      <c r="C89" s="355"/>
      <c r="D89" s="339" t="s">
        <v>869</v>
      </c>
      <c r="E89" s="356" t="s">
        <v>616</v>
      </c>
      <c r="F89" s="280">
        <v>67.5</v>
      </c>
      <c r="G89" s="280">
        <v>20</v>
      </c>
      <c r="H89" s="280">
        <v>20</v>
      </c>
      <c r="I89" s="282" t="s">
        <v>862</v>
      </c>
      <c r="J89" s="287" t="s">
        <v>878</v>
      </c>
      <c r="K89" s="308">
        <f t="shared" ref="K89" si="75">H89-F89</f>
        <v>-47.5</v>
      </c>
      <c r="L89" s="308">
        <v>100</v>
      </c>
      <c r="M89" s="283">
        <f t="shared" ref="M89" si="76">(K89*N89)-100</f>
        <v>-2475</v>
      </c>
      <c r="N89" s="283">
        <v>50</v>
      </c>
      <c r="O89" s="288" t="s">
        <v>627</v>
      </c>
      <c r="P89" s="309">
        <v>44440</v>
      </c>
      <c r="Q89" s="306"/>
      <c r="R89" s="307" t="s">
        <v>618</v>
      </c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  <c r="AK89" s="290"/>
      <c r="AL89" s="290"/>
    </row>
    <row r="90" spans="1:38" s="291" customFormat="1" ht="12.75" customHeight="1">
      <c r="A90" s="332">
        <v>4</v>
      </c>
      <c r="B90" s="284">
        <v>44440</v>
      </c>
      <c r="C90" s="351"/>
      <c r="D90" s="338" t="s">
        <v>871</v>
      </c>
      <c r="E90" s="352" t="s">
        <v>855</v>
      </c>
      <c r="F90" s="286">
        <v>86</v>
      </c>
      <c r="G90" s="286">
        <v>124</v>
      </c>
      <c r="H90" s="286">
        <v>62</v>
      </c>
      <c r="I90" s="353">
        <v>0.1</v>
      </c>
      <c r="J90" s="299" t="s">
        <v>877</v>
      </c>
      <c r="K90" s="310">
        <f>F90-H90</f>
        <v>24</v>
      </c>
      <c r="L90" s="310">
        <v>100</v>
      </c>
      <c r="M90" s="311">
        <f t="shared" ref="M90:M94" si="77">(K90*N90)-100</f>
        <v>1100</v>
      </c>
      <c r="N90" s="311">
        <v>50</v>
      </c>
      <c r="O90" s="301" t="s">
        <v>614</v>
      </c>
      <c r="P90" s="322">
        <v>44440</v>
      </c>
      <c r="Q90" s="306"/>
      <c r="R90" s="307" t="s">
        <v>615</v>
      </c>
      <c r="S90" s="290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0"/>
      <c r="AG90" s="290"/>
      <c r="AH90" s="290"/>
      <c r="AI90" s="290"/>
      <c r="AJ90" s="290"/>
      <c r="AK90" s="290"/>
      <c r="AL90" s="290"/>
    </row>
    <row r="91" spans="1:38" s="291" customFormat="1" ht="12.75" customHeight="1">
      <c r="A91" s="332">
        <v>5</v>
      </c>
      <c r="B91" s="284">
        <v>44440</v>
      </c>
      <c r="C91" s="351"/>
      <c r="D91" s="338" t="s">
        <v>872</v>
      </c>
      <c r="E91" s="352" t="s">
        <v>616</v>
      </c>
      <c r="F91" s="286">
        <v>53.5</v>
      </c>
      <c r="G91" s="286">
        <v>14</v>
      </c>
      <c r="H91" s="286">
        <v>67.5</v>
      </c>
      <c r="I91" s="353" t="s">
        <v>873</v>
      </c>
      <c r="J91" s="299" t="s">
        <v>854</v>
      </c>
      <c r="K91" s="310">
        <f t="shared" ref="K91:K94" si="78">H91-F91</f>
        <v>14</v>
      </c>
      <c r="L91" s="310">
        <v>100</v>
      </c>
      <c r="M91" s="311">
        <f t="shared" si="77"/>
        <v>600</v>
      </c>
      <c r="N91" s="311">
        <v>50</v>
      </c>
      <c r="O91" s="301" t="s">
        <v>614</v>
      </c>
      <c r="P91" s="322">
        <v>44440</v>
      </c>
      <c r="Q91" s="306"/>
      <c r="R91" s="307" t="s">
        <v>615</v>
      </c>
      <c r="S91" s="290"/>
      <c r="T91" s="290"/>
      <c r="U91" s="290"/>
      <c r="V91" s="290"/>
      <c r="W91" s="290"/>
      <c r="X91" s="290"/>
      <c r="Y91" s="290"/>
      <c r="Z91" s="290"/>
      <c r="AA91" s="290"/>
      <c r="AB91" s="290"/>
      <c r="AC91" s="290"/>
      <c r="AD91" s="290"/>
      <c r="AE91" s="290"/>
      <c r="AF91" s="290"/>
      <c r="AG91" s="290"/>
      <c r="AH91" s="290"/>
      <c r="AI91" s="290"/>
      <c r="AJ91" s="290"/>
      <c r="AK91" s="290"/>
      <c r="AL91" s="290"/>
    </row>
    <row r="92" spans="1:38" s="291" customFormat="1" ht="12.75" customHeight="1">
      <c r="A92" s="332">
        <v>6</v>
      </c>
      <c r="B92" s="284">
        <v>44440</v>
      </c>
      <c r="C92" s="351"/>
      <c r="D92" s="338" t="s">
        <v>872</v>
      </c>
      <c r="E92" s="352" t="s">
        <v>616</v>
      </c>
      <c r="F92" s="286">
        <v>50</v>
      </c>
      <c r="G92" s="286">
        <v>14</v>
      </c>
      <c r="H92" s="286">
        <v>67.5</v>
      </c>
      <c r="I92" s="353" t="s">
        <v>873</v>
      </c>
      <c r="J92" s="299" t="s">
        <v>879</v>
      </c>
      <c r="K92" s="310">
        <f t="shared" si="78"/>
        <v>17.5</v>
      </c>
      <c r="L92" s="310">
        <v>100</v>
      </c>
      <c r="M92" s="311">
        <f t="shared" si="77"/>
        <v>775</v>
      </c>
      <c r="N92" s="311">
        <v>50</v>
      </c>
      <c r="O92" s="301" t="s">
        <v>614</v>
      </c>
      <c r="P92" s="322">
        <v>44440</v>
      </c>
      <c r="Q92" s="306"/>
      <c r="R92" s="307" t="s">
        <v>615</v>
      </c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0"/>
      <c r="AH92" s="290"/>
      <c r="AI92" s="290"/>
      <c r="AJ92" s="290"/>
      <c r="AK92" s="290"/>
      <c r="AL92" s="290"/>
    </row>
    <row r="93" spans="1:38" s="291" customFormat="1" ht="12.75" customHeight="1">
      <c r="A93" s="332">
        <v>7</v>
      </c>
      <c r="B93" s="284">
        <v>44440</v>
      </c>
      <c r="C93" s="351"/>
      <c r="D93" s="338" t="s">
        <v>874</v>
      </c>
      <c r="E93" s="352" t="s">
        <v>616</v>
      </c>
      <c r="F93" s="286">
        <v>63.5</v>
      </c>
      <c r="G93" s="286">
        <v>14</v>
      </c>
      <c r="H93" s="286">
        <v>80</v>
      </c>
      <c r="I93" s="353" t="s">
        <v>853</v>
      </c>
      <c r="J93" s="299" t="s">
        <v>880</v>
      </c>
      <c r="K93" s="310">
        <f t="shared" si="78"/>
        <v>16.5</v>
      </c>
      <c r="L93" s="310">
        <v>100</v>
      </c>
      <c r="M93" s="311">
        <f t="shared" si="77"/>
        <v>725</v>
      </c>
      <c r="N93" s="311">
        <v>50</v>
      </c>
      <c r="O93" s="301" t="s">
        <v>614</v>
      </c>
      <c r="P93" s="322">
        <v>44440</v>
      </c>
      <c r="Q93" s="306"/>
      <c r="R93" s="307" t="s">
        <v>615</v>
      </c>
      <c r="S93" s="290"/>
      <c r="T93" s="290"/>
      <c r="U93" s="290"/>
      <c r="V93" s="290"/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0"/>
      <c r="AJ93" s="290"/>
      <c r="AK93" s="290"/>
      <c r="AL93" s="290"/>
    </row>
    <row r="94" spans="1:38" s="291" customFormat="1" ht="12.75" customHeight="1">
      <c r="A94" s="354">
        <v>8</v>
      </c>
      <c r="B94" s="281">
        <v>44440</v>
      </c>
      <c r="C94" s="355"/>
      <c r="D94" s="339" t="s">
        <v>875</v>
      </c>
      <c r="E94" s="356" t="s">
        <v>616</v>
      </c>
      <c r="F94" s="280">
        <v>3.45</v>
      </c>
      <c r="G94" s="280">
        <v>2</v>
      </c>
      <c r="H94" s="280">
        <v>2.35</v>
      </c>
      <c r="I94" s="282" t="s">
        <v>876</v>
      </c>
      <c r="J94" s="287" t="s">
        <v>883</v>
      </c>
      <c r="K94" s="308">
        <f t="shared" si="78"/>
        <v>-1.1000000000000001</v>
      </c>
      <c r="L94" s="308">
        <v>100</v>
      </c>
      <c r="M94" s="283">
        <f t="shared" si="77"/>
        <v>-4060.0000000000005</v>
      </c>
      <c r="N94" s="283">
        <v>3600</v>
      </c>
      <c r="O94" s="288" t="s">
        <v>627</v>
      </c>
      <c r="P94" s="309">
        <v>44441</v>
      </c>
      <c r="Q94" s="306"/>
      <c r="R94" s="307" t="s">
        <v>615</v>
      </c>
      <c r="S94" s="290"/>
      <c r="T94" s="290"/>
      <c r="U94" s="290"/>
      <c r="V94" s="290"/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0"/>
      <c r="AI94" s="290"/>
      <c r="AJ94" s="290"/>
      <c r="AK94" s="290"/>
      <c r="AL94" s="290"/>
    </row>
    <row r="95" spans="1:38" s="291" customFormat="1" ht="12.75" customHeight="1">
      <c r="A95" s="332">
        <v>9</v>
      </c>
      <c r="B95" s="367">
        <v>44441</v>
      </c>
      <c r="C95" s="351"/>
      <c r="D95" s="338" t="s">
        <v>874</v>
      </c>
      <c r="E95" s="352" t="s">
        <v>616</v>
      </c>
      <c r="F95" s="286">
        <v>56.5</v>
      </c>
      <c r="G95" s="286">
        <v>14</v>
      </c>
      <c r="H95" s="286">
        <v>69</v>
      </c>
      <c r="I95" s="353" t="s">
        <v>853</v>
      </c>
      <c r="J95" s="299" t="s">
        <v>887</v>
      </c>
      <c r="K95" s="310">
        <f t="shared" ref="K95:K96" si="79">H95-F95</f>
        <v>12.5</v>
      </c>
      <c r="L95" s="310">
        <v>100</v>
      </c>
      <c r="M95" s="311">
        <f t="shared" ref="M95:M96" si="80">(K95*N95)-100</f>
        <v>525</v>
      </c>
      <c r="N95" s="311">
        <v>50</v>
      </c>
      <c r="O95" s="301" t="s">
        <v>614</v>
      </c>
      <c r="P95" s="322">
        <v>44441</v>
      </c>
      <c r="Q95" s="306"/>
      <c r="R95" s="307" t="s">
        <v>615</v>
      </c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90"/>
      <c r="AH95" s="290"/>
      <c r="AI95" s="290"/>
      <c r="AJ95" s="290"/>
      <c r="AK95" s="290"/>
      <c r="AL95" s="290"/>
    </row>
    <row r="96" spans="1:38" s="291" customFormat="1" ht="12.75" customHeight="1">
      <c r="A96" s="354">
        <v>10</v>
      </c>
      <c r="B96" s="371">
        <v>44441</v>
      </c>
      <c r="C96" s="355"/>
      <c r="D96" s="339" t="s">
        <v>893</v>
      </c>
      <c r="E96" s="356" t="s">
        <v>616</v>
      </c>
      <c r="F96" s="280">
        <v>47</v>
      </c>
      <c r="G96" s="280">
        <v>14</v>
      </c>
      <c r="H96" s="280">
        <v>14</v>
      </c>
      <c r="I96" s="282" t="s">
        <v>894</v>
      </c>
      <c r="J96" s="287" t="s">
        <v>895</v>
      </c>
      <c r="K96" s="308">
        <f t="shared" si="79"/>
        <v>-33</v>
      </c>
      <c r="L96" s="308">
        <v>100</v>
      </c>
      <c r="M96" s="283">
        <f t="shared" si="80"/>
        <v>-1750</v>
      </c>
      <c r="N96" s="283">
        <v>50</v>
      </c>
      <c r="O96" s="288" t="s">
        <v>627</v>
      </c>
      <c r="P96" s="309">
        <v>44441</v>
      </c>
      <c r="Q96" s="306"/>
      <c r="R96" s="307" t="s">
        <v>615</v>
      </c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/>
      <c r="AK96" s="290"/>
      <c r="AL96" s="290"/>
    </row>
    <row r="97" spans="1:38" s="291" customFormat="1" ht="12.75" customHeight="1">
      <c r="A97" s="354">
        <v>11</v>
      </c>
      <c r="B97" s="371">
        <v>44441</v>
      </c>
      <c r="C97" s="355"/>
      <c r="D97" s="339" t="s">
        <v>896</v>
      </c>
      <c r="E97" s="356" t="s">
        <v>616</v>
      </c>
      <c r="F97" s="280">
        <v>31</v>
      </c>
      <c r="G97" s="280">
        <v>15</v>
      </c>
      <c r="H97" s="280">
        <v>17</v>
      </c>
      <c r="I97" s="282" t="s">
        <v>897</v>
      </c>
      <c r="J97" s="287" t="s">
        <v>935</v>
      </c>
      <c r="K97" s="308">
        <f t="shared" ref="K97" si="81">H97-F97</f>
        <v>-14</v>
      </c>
      <c r="L97" s="308">
        <v>100</v>
      </c>
      <c r="M97" s="283">
        <f t="shared" ref="M97:M98" si="82">(K97*N97)-100</f>
        <v>-4300</v>
      </c>
      <c r="N97" s="283">
        <v>300</v>
      </c>
      <c r="O97" s="288" t="s">
        <v>627</v>
      </c>
      <c r="P97" s="309">
        <v>44446</v>
      </c>
      <c r="Q97" s="306"/>
      <c r="R97" s="307" t="s">
        <v>618</v>
      </c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0"/>
      <c r="AJ97" s="290"/>
      <c r="AK97" s="290"/>
      <c r="AL97" s="290"/>
    </row>
    <row r="98" spans="1:38" s="291" customFormat="1" ht="12.75" customHeight="1">
      <c r="A98" s="332">
        <v>12</v>
      </c>
      <c r="B98" s="284">
        <v>44442</v>
      </c>
      <c r="C98" s="351"/>
      <c r="D98" s="338" t="s">
        <v>909</v>
      </c>
      <c r="E98" s="352" t="s">
        <v>855</v>
      </c>
      <c r="F98" s="286">
        <v>127.5</v>
      </c>
      <c r="G98" s="286">
        <v>210</v>
      </c>
      <c r="H98" s="286">
        <v>100</v>
      </c>
      <c r="I98" s="353">
        <v>0.1</v>
      </c>
      <c r="J98" s="299" t="s">
        <v>959</v>
      </c>
      <c r="K98" s="310">
        <f>F98-H98</f>
        <v>27.5</v>
      </c>
      <c r="L98" s="310">
        <v>100</v>
      </c>
      <c r="M98" s="311">
        <f t="shared" si="82"/>
        <v>1275</v>
      </c>
      <c r="N98" s="311">
        <v>50</v>
      </c>
      <c r="O98" s="301" t="s">
        <v>614</v>
      </c>
      <c r="P98" s="312">
        <v>44452</v>
      </c>
      <c r="Q98" s="306"/>
      <c r="R98" s="307" t="s">
        <v>615</v>
      </c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  <c r="AJ98" s="290"/>
      <c r="AK98" s="290"/>
      <c r="AL98" s="290"/>
    </row>
    <row r="99" spans="1:38" s="291" customFormat="1" ht="12.75" customHeight="1">
      <c r="A99" s="332">
        <v>13</v>
      </c>
      <c r="B99" s="284">
        <v>44445</v>
      </c>
      <c r="C99" s="351"/>
      <c r="D99" s="338" t="s">
        <v>915</v>
      </c>
      <c r="E99" s="352" t="s">
        <v>616</v>
      </c>
      <c r="F99" s="286">
        <v>61</v>
      </c>
      <c r="G99" s="286">
        <v>14</v>
      </c>
      <c r="H99" s="286">
        <v>75</v>
      </c>
      <c r="I99" s="353" t="s">
        <v>916</v>
      </c>
      <c r="J99" s="299" t="s">
        <v>854</v>
      </c>
      <c r="K99" s="310">
        <f t="shared" ref="K99" si="83">H99-F99</f>
        <v>14</v>
      </c>
      <c r="L99" s="310">
        <v>100</v>
      </c>
      <c r="M99" s="311">
        <f t="shared" ref="M99" si="84">(K99*N99)-100</f>
        <v>600</v>
      </c>
      <c r="N99" s="311">
        <v>50</v>
      </c>
      <c r="O99" s="301" t="s">
        <v>614</v>
      </c>
      <c r="P99" s="322">
        <v>44445</v>
      </c>
      <c r="Q99" s="306"/>
      <c r="R99" s="307" t="s">
        <v>615</v>
      </c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90"/>
      <c r="AE99" s="290"/>
      <c r="AF99" s="290"/>
      <c r="AG99" s="290"/>
      <c r="AH99" s="290"/>
      <c r="AI99" s="290"/>
      <c r="AJ99" s="290"/>
      <c r="AK99" s="290"/>
      <c r="AL99" s="290"/>
    </row>
    <row r="100" spans="1:38" s="291" customFormat="1" ht="12.75" customHeight="1">
      <c r="A100" s="332">
        <v>14</v>
      </c>
      <c r="B100" s="284">
        <v>44445</v>
      </c>
      <c r="C100" s="351"/>
      <c r="D100" s="338" t="s">
        <v>917</v>
      </c>
      <c r="E100" s="352" t="s">
        <v>616</v>
      </c>
      <c r="F100" s="286">
        <v>15</v>
      </c>
      <c r="G100" s="286">
        <v>8</v>
      </c>
      <c r="H100" s="286">
        <v>18.149999999999999</v>
      </c>
      <c r="I100" s="353" t="s">
        <v>918</v>
      </c>
      <c r="J100" s="299" t="s">
        <v>976</v>
      </c>
      <c r="K100" s="310">
        <f t="shared" ref="K100" si="85">H100-F100</f>
        <v>3.1499999999999986</v>
      </c>
      <c r="L100" s="310">
        <v>100</v>
      </c>
      <c r="M100" s="311">
        <f t="shared" ref="M100" si="86">(K100*N100)-100</f>
        <v>2104.9999999999991</v>
      </c>
      <c r="N100" s="311">
        <v>700</v>
      </c>
      <c r="O100" s="301" t="s">
        <v>614</v>
      </c>
      <c r="P100" s="312">
        <v>44452</v>
      </c>
      <c r="Q100" s="306"/>
      <c r="R100" s="307" t="s">
        <v>615</v>
      </c>
      <c r="S100" s="290"/>
      <c r="T100" s="290"/>
      <c r="U100" s="290"/>
      <c r="V100" s="290"/>
      <c r="W100" s="290"/>
      <c r="X100" s="290"/>
      <c r="Y100" s="290"/>
      <c r="Z100" s="290"/>
      <c r="AA100" s="290"/>
      <c r="AB100" s="290"/>
      <c r="AC100" s="290"/>
      <c r="AD100" s="290"/>
      <c r="AE100" s="290"/>
      <c r="AF100" s="290"/>
      <c r="AG100" s="290"/>
      <c r="AH100" s="290"/>
      <c r="AI100" s="290"/>
      <c r="AJ100" s="290"/>
      <c r="AK100" s="290"/>
      <c r="AL100" s="290"/>
    </row>
    <row r="101" spans="1:38" s="291" customFormat="1" ht="12.75" customHeight="1">
      <c r="A101" s="354">
        <v>15</v>
      </c>
      <c r="B101" s="281">
        <v>44445</v>
      </c>
      <c r="C101" s="355"/>
      <c r="D101" s="339" t="s">
        <v>924</v>
      </c>
      <c r="E101" s="356" t="s">
        <v>855</v>
      </c>
      <c r="F101" s="280">
        <v>18</v>
      </c>
      <c r="G101" s="280">
        <v>26</v>
      </c>
      <c r="H101" s="280">
        <v>25.5</v>
      </c>
      <c r="I101" s="282">
        <v>0.1</v>
      </c>
      <c r="J101" s="287" t="s">
        <v>925</v>
      </c>
      <c r="K101" s="308">
        <f>F101-H101</f>
        <v>-7.5</v>
      </c>
      <c r="L101" s="308">
        <v>100</v>
      </c>
      <c r="M101" s="283">
        <f t="shared" ref="M101:M102" si="87">(K101*N101)-100</f>
        <v>-4600</v>
      </c>
      <c r="N101" s="283">
        <v>600</v>
      </c>
      <c r="O101" s="288" t="s">
        <v>627</v>
      </c>
      <c r="P101" s="309">
        <v>44445</v>
      </c>
      <c r="Q101" s="306"/>
      <c r="R101" s="307" t="s">
        <v>615</v>
      </c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0"/>
      <c r="AH101" s="290"/>
      <c r="AI101" s="290"/>
      <c r="AJ101" s="290"/>
      <c r="AK101" s="290"/>
      <c r="AL101" s="290"/>
    </row>
    <row r="102" spans="1:38" s="291" customFormat="1" ht="12.75" customHeight="1">
      <c r="A102" s="332">
        <v>16</v>
      </c>
      <c r="B102" s="284">
        <v>44445</v>
      </c>
      <c r="C102" s="351"/>
      <c r="D102" s="338" t="s">
        <v>915</v>
      </c>
      <c r="E102" s="352" t="s">
        <v>616</v>
      </c>
      <c r="F102" s="286">
        <v>59.5</v>
      </c>
      <c r="G102" s="286">
        <v>14</v>
      </c>
      <c r="H102" s="286">
        <v>70</v>
      </c>
      <c r="I102" s="353" t="s">
        <v>916</v>
      </c>
      <c r="J102" s="299" t="s">
        <v>951</v>
      </c>
      <c r="K102" s="310">
        <f t="shared" ref="K102" si="88">H102-F102</f>
        <v>10.5</v>
      </c>
      <c r="L102" s="310">
        <v>100</v>
      </c>
      <c r="M102" s="311">
        <f t="shared" si="87"/>
        <v>425</v>
      </c>
      <c r="N102" s="311">
        <v>50</v>
      </c>
      <c r="O102" s="301" t="s">
        <v>614</v>
      </c>
      <c r="P102" s="312">
        <v>44446</v>
      </c>
      <c r="Q102" s="306"/>
      <c r="R102" s="307" t="s">
        <v>615</v>
      </c>
      <c r="S102" s="290"/>
      <c r="T102" s="290"/>
      <c r="U102" s="290"/>
      <c r="V102" s="290"/>
      <c r="W102" s="290"/>
      <c r="X102" s="290"/>
      <c r="Y102" s="290"/>
      <c r="Z102" s="290"/>
      <c r="AA102" s="290"/>
      <c r="AB102" s="290"/>
      <c r="AC102" s="290"/>
      <c r="AD102" s="290"/>
      <c r="AE102" s="290"/>
      <c r="AF102" s="290"/>
      <c r="AG102" s="290"/>
      <c r="AH102" s="290"/>
      <c r="AI102" s="290"/>
      <c r="AJ102" s="290"/>
      <c r="AK102" s="290"/>
      <c r="AL102" s="290"/>
    </row>
    <row r="103" spans="1:38" s="291" customFormat="1" ht="12.75" customHeight="1">
      <c r="A103" s="332">
        <v>17</v>
      </c>
      <c r="B103" s="367">
        <v>44446</v>
      </c>
      <c r="C103" s="351"/>
      <c r="D103" s="338" t="s">
        <v>931</v>
      </c>
      <c r="E103" s="352" t="s">
        <v>616</v>
      </c>
      <c r="F103" s="286">
        <v>310</v>
      </c>
      <c r="G103" s="286">
        <v>130</v>
      </c>
      <c r="H103" s="286">
        <v>365</v>
      </c>
      <c r="I103" s="353">
        <v>650</v>
      </c>
      <c r="J103" s="299" t="s">
        <v>754</v>
      </c>
      <c r="K103" s="310">
        <f t="shared" ref="K103:K105" si="89">H103-F103</f>
        <v>55</v>
      </c>
      <c r="L103" s="310">
        <v>100</v>
      </c>
      <c r="M103" s="311">
        <f t="shared" ref="M103:M105" si="90">(K103*N103)-100</f>
        <v>1275</v>
      </c>
      <c r="N103" s="311">
        <v>25</v>
      </c>
      <c r="O103" s="301" t="s">
        <v>614</v>
      </c>
      <c r="P103" s="322">
        <v>44446</v>
      </c>
      <c r="Q103" s="306"/>
      <c r="R103" s="307" t="s">
        <v>615</v>
      </c>
      <c r="S103" s="290"/>
      <c r="T103" s="290"/>
      <c r="U103" s="290"/>
      <c r="V103" s="290"/>
      <c r="W103" s="290"/>
      <c r="X103" s="290"/>
      <c r="Y103" s="290"/>
      <c r="Z103" s="290"/>
      <c r="AA103" s="290"/>
      <c r="AB103" s="290"/>
      <c r="AC103" s="290"/>
      <c r="AD103" s="290"/>
      <c r="AE103" s="290"/>
      <c r="AF103" s="290"/>
      <c r="AG103" s="290"/>
      <c r="AH103" s="290"/>
      <c r="AI103" s="290"/>
      <c r="AJ103" s="290"/>
      <c r="AK103" s="290"/>
      <c r="AL103" s="290"/>
    </row>
    <row r="104" spans="1:38" s="291" customFormat="1" ht="12.75" customHeight="1">
      <c r="A104" s="332">
        <v>18</v>
      </c>
      <c r="B104" s="367">
        <v>44446</v>
      </c>
      <c r="C104" s="351"/>
      <c r="D104" s="338" t="s">
        <v>933</v>
      </c>
      <c r="E104" s="352" t="s">
        <v>616</v>
      </c>
      <c r="F104" s="286">
        <v>47</v>
      </c>
      <c r="G104" s="286">
        <v>27</v>
      </c>
      <c r="H104" s="286">
        <v>52</v>
      </c>
      <c r="I104" s="353" t="s">
        <v>934</v>
      </c>
      <c r="J104" s="299" t="s">
        <v>945</v>
      </c>
      <c r="K104" s="310">
        <f t="shared" si="89"/>
        <v>5</v>
      </c>
      <c r="L104" s="310">
        <v>100</v>
      </c>
      <c r="M104" s="311">
        <f t="shared" si="90"/>
        <v>1150</v>
      </c>
      <c r="N104" s="311">
        <v>250</v>
      </c>
      <c r="O104" s="301" t="s">
        <v>614</v>
      </c>
      <c r="P104" s="312">
        <v>44447</v>
      </c>
      <c r="Q104" s="306"/>
      <c r="R104" s="307" t="s">
        <v>615</v>
      </c>
      <c r="S104" s="290"/>
      <c r="T104" s="290"/>
      <c r="U104" s="290"/>
      <c r="V104" s="290"/>
      <c r="W104" s="290"/>
      <c r="X104" s="290"/>
      <c r="Y104" s="290"/>
      <c r="Z104" s="290"/>
      <c r="AA104" s="290"/>
      <c r="AB104" s="290"/>
      <c r="AC104" s="290"/>
      <c r="AD104" s="290"/>
      <c r="AE104" s="290"/>
      <c r="AF104" s="290"/>
      <c r="AG104" s="290"/>
      <c r="AH104" s="290"/>
      <c r="AI104" s="290"/>
      <c r="AJ104" s="290"/>
      <c r="AK104" s="290"/>
      <c r="AL104" s="290"/>
    </row>
    <row r="105" spans="1:38" s="291" customFormat="1" ht="12.75" customHeight="1">
      <c r="A105" s="332">
        <v>19</v>
      </c>
      <c r="B105" s="367">
        <v>44446</v>
      </c>
      <c r="C105" s="351"/>
      <c r="D105" s="338" t="s">
        <v>915</v>
      </c>
      <c r="E105" s="352" t="s">
        <v>616</v>
      </c>
      <c r="F105" s="286">
        <v>55</v>
      </c>
      <c r="G105" s="286">
        <v>14</v>
      </c>
      <c r="H105" s="286">
        <v>72</v>
      </c>
      <c r="I105" s="353" t="s">
        <v>916</v>
      </c>
      <c r="J105" s="299" t="s">
        <v>914</v>
      </c>
      <c r="K105" s="310">
        <f t="shared" si="89"/>
        <v>17</v>
      </c>
      <c r="L105" s="310">
        <v>100</v>
      </c>
      <c r="M105" s="311">
        <f t="shared" si="90"/>
        <v>750</v>
      </c>
      <c r="N105" s="311">
        <v>50</v>
      </c>
      <c r="O105" s="301" t="s">
        <v>614</v>
      </c>
      <c r="P105" s="312">
        <v>44447</v>
      </c>
      <c r="Q105" s="306"/>
      <c r="R105" s="307" t="s">
        <v>615</v>
      </c>
      <c r="S105" s="290"/>
      <c r="T105" s="290"/>
      <c r="U105" s="290"/>
      <c r="V105" s="290"/>
      <c r="W105" s="290"/>
      <c r="X105" s="290"/>
      <c r="Y105" s="290"/>
      <c r="Z105" s="290"/>
      <c r="AA105" s="290"/>
      <c r="AB105" s="290"/>
      <c r="AC105" s="290"/>
      <c r="AD105" s="290"/>
      <c r="AE105" s="290"/>
      <c r="AF105" s="290"/>
      <c r="AG105" s="290"/>
      <c r="AH105" s="290"/>
      <c r="AI105" s="290"/>
      <c r="AJ105" s="290"/>
      <c r="AK105" s="290"/>
      <c r="AL105" s="290"/>
    </row>
    <row r="106" spans="1:38" s="291" customFormat="1" ht="12.75" customHeight="1">
      <c r="A106" s="332">
        <v>20</v>
      </c>
      <c r="B106" s="367">
        <v>44447</v>
      </c>
      <c r="C106" s="351"/>
      <c r="D106" s="338" t="s">
        <v>948</v>
      </c>
      <c r="E106" s="352" t="s">
        <v>616</v>
      </c>
      <c r="F106" s="286">
        <v>39</v>
      </c>
      <c r="G106" s="286">
        <v>27</v>
      </c>
      <c r="H106" s="286">
        <v>45</v>
      </c>
      <c r="I106" s="353" t="s">
        <v>949</v>
      </c>
      <c r="J106" s="299" t="s">
        <v>983</v>
      </c>
      <c r="K106" s="310">
        <f t="shared" ref="K106" si="91">H106-F106</f>
        <v>6</v>
      </c>
      <c r="L106" s="310">
        <v>100</v>
      </c>
      <c r="M106" s="311">
        <f t="shared" ref="M106" si="92">(K106*N106)-100</f>
        <v>2300</v>
      </c>
      <c r="N106" s="311">
        <v>400</v>
      </c>
      <c r="O106" s="301" t="s">
        <v>614</v>
      </c>
      <c r="P106" s="312">
        <v>44448</v>
      </c>
      <c r="Q106" s="306"/>
      <c r="R106" s="307" t="s">
        <v>615</v>
      </c>
      <c r="S106" s="290"/>
      <c r="T106" s="290"/>
      <c r="U106" s="290"/>
      <c r="V106" s="290"/>
      <c r="W106" s="290"/>
      <c r="X106" s="290"/>
      <c r="Y106" s="290"/>
      <c r="Z106" s="290"/>
      <c r="AA106" s="290"/>
      <c r="AB106" s="290"/>
      <c r="AC106" s="290"/>
      <c r="AD106" s="290"/>
      <c r="AE106" s="290"/>
      <c r="AF106" s="290"/>
      <c r="AG106" s="290"/>
      <c r="AH106" s="290"/>
      <c r="AI106" s="290"/>
      <c r="AJ106" s="290"/>
      <c r="AK106" s="290"/>
      <c r="AL106" s="290"/>
    </row>
    <row r="107" spans="1:38" s="291" customFormat="1" ht="12.75" customHeight="1">
      <c r="A107" s="332">
        <v>21</v>
      </c>
      <c r="B107" s="367">
        <v>44448</v>
      </c>
      <c r="C107" s="351"/>
      <c r="D107" s="338" t="s">
        <v>952</v>
      </c>
      <c r="E107" s="352" t="s">
        <v>616</v>
      </c>
      <c r="F107" s="286">
        <v>40</v>
      </c>
      <c r="G107" s="286"/>
      <c r="H107" s="286">
        <v>52</v>
      </c>
      <c r="I107" s="353">
        <v>100</v>
      </c>
      <c r="J107" s="299" t="s">
        <v>955</v>
      </c>
      <c r="K107" s="310">
        <f t="shared" ref="K107" si="93">H107-F107</f>
        <v>12</v>
      </c>
      <c r="L107" s="310">
        <v>100</v>
      </c>
      <c r="M107" s="311">
        <f t="shared" ref="M107" si="94">(K107*N107)-100</f>
        <v>500</v>
      </c>
      <c r="N107" s="311">
        <v>50</v>
      </c>
      <c r="O107" s="301" t="s">
        <v>614</v>
      </c>
      <c r="P107" s="322">
        <v>44448</v>
      </c>
      <c r="Q107" s="306"/>
      <c r="R107" s="307" t="s">
        <v>615</v>
      </c>
      <c r="S107" s="290"/>
      <c r="T107" s="290"/>
      <c r="U107" s="290"/>
      <c r="V107" s="290"/>
      <c r="W107" s="290"/>
      <c r="X107" s="290"/>
      <c r="Y107" s="290"/>
      <c r="Z107" s="290"/>
      <c r="AA107" s="290"/>
      <c r="AB107" s="290"/>
      <c r="AC107" s="290"/>
      <c r="AD107" s="290"/>
      <c r="AE107" s="290"/>
      <c r="AF107" s="290"/>
      <c r="AG107" s="290"/>
      <c r="AH107" s="290"/>
      <c r="AI107" s="290"/>
      <c r="AJ107" s="290"/>
      <c r="AK107" s="290"/>
      <c r="AL107" s="290"/>
    </row>
    <row r="108" spans="1:38" s="291" customFormat="1" ht="12.75" customHeight="1">
      <c r="A108" s="332">
        <v>22</v>
      </c>
      <c r="B108" s="367">
        <v>44448</v>
      </c>
      <c r="C108" s="351"/>
      <c r="D108" s="338" t="s">
        <v>953</v>
      </c>
      <c r="E108" s="352" t="s">
        <v>616</v>
      </c>
      <c r="F108" s="286">
        <v>72.5</v>
      </c>
      <c r="G108" s="286"/>
      <c r="H108" s="286">
        <v>115</v>
      </c>
      <c r="I108" s="353">
        <v>150</v>
      </c>
      <c r="J108" s="299" t="s">
        <v>982</v>
      </c>
      <c r="K108" s="310">
        <f t="shared" ref="K108" si="95">H108-F108</f>
        <v>42.5</v>
      </c>
      <c r="L108" s="310">
        <v>100</v>
      </c>
      <c r="M108" s="311">
        <f t="shared" ref="M108" si="96">(K108*N108)-100</f>
        <v>962.5</v>
      </c>
      <c r="N108" s="311">
        <v>25</v>
      </c>
      <c r="O108" s="301" t="s">
        <v>614</v>
      </c>
      <c r="P108" s="322">
        <v>44448</v>
      </c>
      <c r="Q108" s="306"/>
      <c r="R108" s="307" t="s">
        <v>618</v>
      </c>
      <c r="S108" s="290"/>
      <c r="T108" s="290"/>
      <c r="U108" s="290"/>
      <c r="V108" s="290"/>
      <c r="W108" s="290"/>
      <c r="X108" s="290"/>
      <c r="Y108" s="290"/>
      <c r="Z108" s="290"/>
      <c r="AA108" s="290"/>
      <c r="AB108" s="290"/>
      <c r="AC108" s="290"/>
      <c r="AD108" s="290"/>
      <c r="AE108" s="290"/>
      <c r="AF108" s="290"/>
      <c r="AG108" s="290"/>
      <c r="AH108" s="290"/>
      <c r="AI108" s="290"/>
      <c r="AJ108" s="290"/>
      <c r="AK108" s="290"/>
      <c r="AL108" s="290"/>
    </row>
    <row r="109" spans="1:38" s="291" customFormat="1" ht="12.75" customHeight="1">
      <c r="A109" s="332">
        <v>23</v>
      </c>
      <c r="B109" s="284">
        <v>44448</v>
      </c>
      <c r="C109" s="351"/>
      <c r="D109" s="338" t="s">
        <v>952</v>
      </c>
      <c r="E109" s="352" t="s">
        <v>616</v>
      </c>
      <c r="F109" s="286">
        <v>40</v>
      </c>
      <c r="G109" s="286"/>
      <c r="H109" s="286">
        <v>51</v>
      </c>
      <c r="I109" s="353">
        <v>100</v>
      </c>
      <c r="J109" s="299" t="s">
        <v>956</v>
      </c>
      <c r="K109" s="310">
        <f t="shared" ref="K109:K110" si="97">H109-F109</f>
        <v>11</v>
      </c>
      <c r="L109" s="310">
        <v>100</v>
      </c>
      <c r="M109" s="311">
        <f t="shared" ref="M109:M110" si="98">(K109*N109)-100</f>
        <v>450</v>
      </c>
      <c r="N109" s="311">
        <v>50</v>
      </c>
      <c r="O109" s="301" t="s">
        <v>614</v>
      </c>
      <c r="P109" s="322">
        <v>44448</v>
      </c>
      <c r="Q109" s="306"/>
      <c r="R109" s="307" t="s">
        <v>615</v>
      </c>
      <c r="S109" s="290"/>
      <c r="T109" s="290"/>
      <c r="U109" s="290"/>
      <c r="V109" s="290"/>
      <c r="W109" s="290"/>
      <c r="X109" s="290"/>
      <c r="Y109" s="290"/>
      <c r="Z109" s="290"/>
      <c r="AA109" s="290"/>
      <c r="AB109" s="290"/>
      <c r="AC109" s="290"/>
      <c r="AD109" s="290"/>
      <c r="AE109" s="290"/>
      <c r="AF109" s="290"/>
      <c r="AG109" s="290"/>
      <c r="AH109" s="290"/>
      <c r="AI109" s="290"/>
      <c r="AJ109" s="290"/>
      <c r="AK109" s="290"/>
      <c r="AL109" s="290"/>
    </row>
    <row r="110" spans="1:38" s="291" customFormat="1" ht="12.75" customHeight="1">
      <c r="A110" s="332">
        <v>24</v>
      </c>
      <c r="B110" s="284">
        <v>44448</v>
      </c>
      <c r="C110" s="351"/>
      <c r="D110" s="338" t="s">
        <v>953</v>
      </c>
      <c r="E110" s="352" t="s">
        <v>616</v>
      </c>
      <c r="F110" s="286">
        <v>32.5</v>
      </c>
      <c r="G110" s="286"/>
      <c r="H110" s="286">
        <v>52.5</v>
      </c>
      <c r="I110" s="353">
        <v>80</v>
      </c>
      <c r="J110" s="299" t="s">
        <v>957</v>
      </c>
      <c r="K110" s="310">
        <f t="shared" si="97"/>
        <v>20</v>
      </c>
      <c r="L110" s="310">
        <v>100</v>
      </c>
      <c r="M110" s="311">
        <f t="shared" si="98"/>
        <v>400</v>
      </c>
      <c r="N110" s="311">
        <v>25</v>
      </c>
      <c r="O110" s="301" t="s">
        <v>614</v>
      </c>
      <c r="P110" s="322">
        <v>44448</v>
      </c>
      <c r="Q110" s="306"/>
      <c r="R110" s="307" t="s">
        <v>618</v>
      </c>
      <c r="S110" s="290"/>
      <c r="T110" s="290"/>
      <c r="U110" s="290"/>
      <c r="V110" s="290"/>
      <c r="W110" s="290"/>
      <c r="X110" s="290"/>
      <c r="Y110" s="290"/>
      <c r="Z110" s="290"/>
      <c r="AA110" s="290"/>
      <c r="AB110" s="290"/>
      <c r="AC110" s="290"/>
      <c r="AD110" s="290"/>
      <c r="AE110" s="290"/>
      <c r="AF110" s="290"/>
      <c r="AG110" s="290"/>
      <c r="AH110" s="290"/>
      <c r="AI110" s="290"/>
      <c r="AJ110" s="290"/>
      <c r="AK110" s="290"/>
      <c r="AL110" s="290"/>
    </row>
    <row r="111" spans="1:38" s="291" customFormat="1" ht="12.75" customHeight="1">
      <c r="A111" s="354">
        <v>25</v>
      </c>
      <c r="B111" s="281">
        <v>44448</v>
      </c>
      <c r="C111" s="355"/>
      <c r="D111" s="339" t="s">
        <v>952</v>
      </c>
      <c r="E111" s="356" t="s">
        <v>616</v>
      </c>
      <c r="F111" s="280">
        <v>26.5</v>
      </c>
      <c r="G111" s="280"/>
      <c r="H111" s="280">
        <v>13.5</v>
      </c>
      <c r="I111" s="282">
        <v>70</v>
      </c>
      <c r="J111" s="287" t="s">
        <v>937</v>
      </c>
      <c r="K111" s="308">
        <f t="shared" ref="K111:K112" si="99">H111-F111</f>
        <v>-13</v>
      </c>
      <c r="L111" s="308">
        <v>100</v>
      </c>
      <c r="M111" s="283">
        <f t="shared" ref="M111:M112" si="100">(K111*N111)-100</f>
        <v>-750</v>
      </c>
      <c r="N111" s="283">
        <v>50</v>
      </c>
      <c r="O111" s="288" t="s">
        <v>627</v>
      </c>
      <c r="P111" s="309">
        <v>44448</v>
      </c>
      <c r="Q111" s="306"/>
      <c r="R111" s="307" t="s">
        <v>615</v>
      </c>
      <c r="S111" s="290"/>
      <c r="T111" s="290"/>
      <c r="U111" s="290"/>
      <c r="V111" s="290"/>
      <c r="W111" s="290"/>
      <c r="X111" s="290"/>
      <c r="Y111" s="290"/>
      <c r="Z111" s="290"/>
      <c r="AA111" s="290"/>
      <c r="AB111" s="290"/>
      <c r="AC111" s="290"/>
      <c r="AD111" s="290"/>
      <c r="AE111" s="290"/>
      <c r="AF111" s="290"/>
      <c r="AG111" s="290"/>
      <c r="AH111" s="290"/>
      <c r="AI111" s="290"/>
      <c r="AJ111" s="290"/>
      <c r="AK111" s="290"/>
      <c r="AL111" s="290"/>
    </row>
    <row r="112" spans="1:38" s="291" customFormat="1" ht="12.75" customHeight="1">
      <c r="A112" s="332">
        <v>26</v>
      </c>
      <c r="B112" s="284">
        <v>44448</v>
      </c>
      <c r="C112" s="351"/>
      <c r="D112" s="338" t="s">
        <v>954</v>
      </c>
      <c r="E112" s="352" t="s">
        <v>616</v>
      </c>
      <c r="F112" s="286">
        <v>34</v>
      </c>
      <c r="G112" s="286">
        <v>19</v>
      </c>
      <c r="H112" s="286">
        <v>42</v>
      </c>
      <c r="I112" s="353">
        <v>55</v>
      </c>
      <c r="J112" s="299" t="s">
        <v>977</v>
      </c>
      <c r="K112" s="310">
        <f t="shared" si="99"/>
        <v>8</v>
      </c>
      <c r="L112" s="310">
        <v>100</v>
      </c>
      <c r="M112" s="311">
        <f t="shared" si="100"/>
        <v>3100</v>
      </c>
      <c r="N112" s="311">
        <v>400</v>
      </c>
      <c r="O112" s="301" t="s">
        <v>614</v>
      </c>
      <c r="P112" s="312">
        <v>44452</v>
      </c>
      <c r="Q112" s="306"/>
      <c r="R112" s="307" t="s">
        <v>615</v>
      </c>
      <c r="S112" s="290"/>
      <c r="T112" s="290"/>
      <c r="U112" s="290"/>
      <c r="V112" s="290"/>
      <c r="W112" s="290"/>
      <c r="X112" s="290"/>
      <c r="Y112" s="290"/>
      <c r="Z112" s="290"/>
      <c r="AA112" s="290"/>
      <c r="AB112" s="290"/>
      <c r="AC112" s="290"/>
      <c r="AD112" s="290"/>
      <c r="AE112" s="290"/>
      <c r="AF112" s="290"/>
      <c r="AG112" s="290"/>
      <c r="AH112" s="290"/>
      <c r="AI112" s="290"/>
      <c r="AJ112" s="290"/>
      <c r="AK112" s="290"/>
      <c r="AL112" s="290"/>
    </row>
    <row r="113" spans="1:38" s="291" customFormat="1" ht="12.75" customHeight="1">
      <c r="A113" s="354">
        <v>27</v>
      </c>
      <c r="B113" s="281">
        <v>44452</v>
      </c>
      <c r="C113" s="355"/>
      <c r="D113" s="339" t="s">
        <v>970</v>
      </c>
      <c r="E113" s="356" t="s">
        <v>616</v>
      </c>
      <c r="F113" s="280">
        <v>38</v>
      </c>
      <c r="G113" s="280">
        <v>25</v>
      </c>
      <c r="H113" s="280">
        <v>25</v>
      </c>
      <c r="I113" s="282" t="s">
        <v>971</v>
      </c>
      <c r="J113" s="287" t="s">
        <v>937</v>
      </c>
      <c r="K113" s="308">
        <f t="shared" ref="K113:K115" si="101">H113-F113</f>
        <v>-13</v>
      </c>
      <c r="L113" s="308">
        <v>100</v>
      </c>
      <c r="M113" s="283">
        <f t="shared" ref="M113:M115" si="102">(K113*N113)-100</f>
        <v>-5300</v>
      </c>
      <c r="N113" s="283">
        <v>400</v>
      </c>
      <c r="O113" s="288" t="s">
        <v>627</v>
      </c>
      <c r="P113" s="309">
        <v>44453</v>
      </c>
      <c r="Q113" s="306"/>
      <c r="R113" s="307" t="s">
        <v>615</v>
      </c>
      <c r="S113" s="290"/>
      <c r="T113" s="290"/>
      <c r="U113" s="290"/>
      <c r="V113" s="290"/>
      <c r="W113" s="290"/>
      <c r="X113" s="290"/>
      <c r="Y113" s="290"/>
      <c r="Z113" s="290"/>
      <c r="AA113" s="290"/>
      <c r="AB113" s="290"/>
      <c r="AC113" s="290"/>
      <c r="AD113" s="290"/>
      <c r="AE113" s="290"/>
      <c r="AF113" s="290"/>
      <c r="AG113" s="290"/>
      <c r="AH113" s="290"/>
      <c r="AI113" s="290"/>
      <c r="AJ113" s="290"/>
      <c r="AK113" s="290"/>
      <c r="AL113" s="290"/>
    </row>
    <row r="114" spans="1:38" s="291" customFormat="1" ht="12.75" customHeight="1">
      <c r="A114" s="354">
        <v>28</v>
      </c>
      <c r="B114" s="281">
        <v>44452</v>
      </c>
      <c r="C114" s="355"/>
      <c r="D114" s="339" t="s">
        <v>972</v>
      </c>
      <c r="E114" s="356" t="s">
        <v>616</v>
      </c>
      <c r="F114" s="280">
        <v>25.5</v>
      </c>
      <c r="G114" s="280">
        <v>15</v>
      </c>
      <c r="H114" s="280">
        <v>15</v>
      </c>
      <c r="I114" s="282" t="s">
        <v>973</v>
      </c>
      <c r="J114" s="287" t="s">
        <v>988</v>
      </c>
      <c r="K114" s="308">
        <f t="shared" si="101"/>
        <v>-10.5</v>
      </c>
      <c r="L114" s="308">
        <v>100</v>
      </c>
      <c r="M114" s="283">
        <f t="shared" si="102"/>
        <v>-4300</v>
      </c>
      <c r="N114" s="283">
        <v>400</v>
      </c>
      <c r="O114" s="288" t="s">
        <v>627</v>
      </c>
      <c r="P114" s="309">
        <v>44453</v>
      </c>
      <c r="Q114" s="306"/>
      <c r="R114" s="307" t="s">
        <v>618</v>
      </c>
      <c r="S114" s="290"/>
      <c r="T114" s="290"/>
      <c r="U114" s="290"/>
      <c r="V114" s="290"/>
      <c r="W114" s="290"/>
      <c r="X114" s="290"/>
      <c r="Y114" s="290"/>
      <c r="Z114" s="290"/>
      <c r="AA114" s="290"/>
      <c r="AB114" s="290"/>
      <c r="AC114" s="290"/>
      <c r="AD114" s="290"/>
      <c r="AE114" s="290"/>
      <c r="AF114" s="290"/>
      <c r="AG114" s="290"/>
      <c r="AH114" s="290"/>
      <c r="AI114" s="290"/>
      <c r="AJ114" s="290"/>
      <c r="AK114" s="290"/>
      <c r="AL114" s="290"/>
    </row>
    <row r="115" spans="1:38" s="291" customFormat="1" ht="12.75" customHeight="1">
      <c r="A115" s="354">
        <v>29</v>
      </c>
      <c r="B115" s="281">
        <v>44452</v>
      </c>
      <c r="C115" s="355"/>
      <c r="D115" s="339" t="s">
        <v>974</v>
      </c>
      <c r="E115" s="356" t="s">
        <v>616</v>
      </c>
      <c r="F115" s="280">
        <v>56</v>
      </c>
      <c r="G115" s="280">
        <v>17</v>
      </c>
      <c r="H115" s="280">
        <v>17</v>
      </c>
      <c r="I115" s="282" t="s">
        <v>975</v>
      </c>
      <c r="J115" s="287" t="s">
        <v>1007</v>
      </c>
      <c r="K115" s="308">
        <f t="shared" si="101"/>
        <v>-39</v>
      </c>
      <c r="L115" s="308">
        <v>100</v>
      </c>
      <c r="M115" s="283">
        <f t="shared" si="102"/>
        <v>-2050</v>
      </c>
      <c r="N115" s="283">
        <v>50</v>
      </c>
      <c r="O115" s="288" t="s">
        <v>627</v>
      </c>
      <c r="P115" s="309">
        <v>44454</v>
      </c>
      <c r="Q115" s="306"/>
      <c r="R115" s="307" t="s">
        <v>615</v>
      </c>
      <c r="S115" s="290"/>
      <c r="T115" s="290"/>
      <c r="U115" s="290"/>
      <c r="V115" s="290"/>
      <c r="W115" s="290"/>
      <c r="X115" s="290"/>
      <c r="Y115" s="290"/>
      <c r="Z115" s="290"/>
      <c r="AA115" s="290"/>
      <c r="AB115" s="290"/>
      <c r="AC115" s="290"/>
      <c r="AD115" s="290"/>
      <c r="AE115" s="290"/>
      <c r="AF115" s="290"/>
      <c r="AG115" s="290"/>
      <c r="AH115" s="290"/>
      <c r="AI115" s="290"/>
      <c r="AJ115" s="290"/>
      <c r="AK115" s="290"/>
      <c r="AL115" s="290"/>
    </row>
    <row r="116" spans="1:38" s="291" customFormat="1" ht="12.75" customHeight="1">
      <c r="A116" s="332">
        <v>30</v>
      </c>
      <c r="B116" s="284">
        <v>44453</v>
      </c>
      <c r="C116" s="351"/>
      <c r="D116" s="338" t="s">
        <v>909</v>
      </c>
      <c r="E116" s="352" t="s">
        <v>855</v>
      </c>
      <c r="F116" s="286">
        <v>124</v>
      </c>
      <c r="G116" s="286">
        <v>210</v>
      </c>
      <c r="H116" s="286">
        <v>108</v>
      </c>
      <c r="I116" s="353">
        <v>0.1</v>
      </c>
      <c r="J116" s="299" t="s">
        <v>987</v>
      </c>
      <c r="K116" s="310">
        <f>F116-H116</f>
        <v>16</v>
      </c>
      <c r="L116" s="310">
        <v>100</v>
      </c>
      <c r="M116" s="311">
        <f t="shared" ref="M116:M117" si="103">(K116*N116)-100</f>
        <v>700</v>
      </c>
      <c r="N116" s="311">
        <v>50</v>
      </c>
      <c r="O116" s="301" t="s">
        <v>614</v>
      </c>
      <c r="P116" s="322">
        <v>44453</v>
      </c>
      <c r="Q116" s="306"/>
      <c r="R116" s="307" t="s">
        <v>615</v>
      </c>
      <c r="S116" s="290"/>
      <c r="T116" s="290"/>
      <c r="U116" s="290"/>
      <c r="V116" s="290"/>
      <c r="W116" s="290"/>
      <c r="X116" s="290"/>
      <c r="Y116" s="290"/>
      <c r="Z116" s="290"/>
      <c r="AA116" s="290"/>
      <c r="AB116" s="290"/>
      <c r="AC116" s="290"/>
      <c r="AD116" s="290"/>
      <c r="AE116" s="290"/>
      <c r="AF116" s="290"/>
      <c r="AG116" s="290"/>
      <c r="AH116" s="290"/>
      <c r="AI116" s="290"/>
      <c r="AJ116" s="290"/>
      <c r="AK116" s="290"/>
      <c r="AL116" s="290"/>
    </row>
    <row r="117" spans="1:38" s="291" customFormat="1" ht="12.75" customHeight="1">
      <c r="A117" s="332">
        <v>31</v>
      </c>
      <c r="B117" s="284">
        <v>44453</v>
      </c>
      <c r="C117" s="351"/>
      <c r="D117" s="338" t="s">
        <v>989</v>
      </c>
      <c r="E117" s="352" t="s">
        <v>616</v>
      </c>
      <c r="F117" s="286">
        <v>27</v>
      </c>
      <c r="G117" s="286">
        <v>18</v>
      </c>
      <c r="H117" s="286">
        <v>31</v>
      </c>
      <c r="I117" s="353" t="s">
        <v>990</v>
      </c>
      <c r="J117" s="299" t="s">
        <v>1015</v>
      </c>
      <c r="K117" s="310">
        <f t="shared" ref="K117" si="104">H117-F117</f>
        <v>4</v>
      </c>
      <c r="L117" s="310">
        <v>100</v>
      </c>
      <c r="M117" s="311">
        <f t="shared" si="103"/>
        <v>2200</v>
      </c>
      <c r="N117" s="311">
        <v>575</v>
      </c>
      <c r="O117" s="301" t="s">
        <v>614</v>
      </c>
      <c r="P117" s="322">
        <v>44453</v>
      </c>
      <c r="Q117" s="306"/>
      <c r="R117" s="307" t="s">
        <v>618</v>
      </c>
      <c r="S117" s="290"/>
      <c r="T117" s="290"/>
      <c r="U117" s="290"/>
      <c r="V117" s="290"/>
      <c r="W117" s="290"/>
      <c r="X117" s="290"/>
      <c r="Y117" s="290"/>
      <c r="Z117" s="290"/>
      <c r="AA117" s="290"/>
      <c r="AB117" s="290"/>
      <c r="AC117" s="290"/>
      <c r="AD117" s="290"/>
      <c r="AE117" s="290"/>
      <c r="AF117" s="290"/>
      <c r="AG117" s="290"/>
      <c r="AH117" s="290"/>
      <c r="AI117" s="290"/>
      <c r="AJ117" s="290"/>
      <c r="AK117" s="290"/>
      <c r="AL117" s="290"/>
    </row>
    <row r="118" spans="1:38" s="291" customFormat="1" ht="12.75" customHeight="1">
      <c r="A118" s="332">
        <v>32</v>
      </c>
      <c r="B118" s="284">
        <v>44453</v>
      </c>
      <c r="C118" s="351"/>
      <c r="D118" s="338" t="s">
        <v>991</v>
      </c>
      <c r="E118" s="352" t="s">
        <v>616</v>
      </c>
      <c r="F118" s="286">
        <v>155</v>
      </c>
      <c r="G118" s="286">
        <v>60</v>
      </c>
      <c r="H118" s="286">
        <v>215</v>
      </c>
      <c r="I118" s="353" t="s">
        <v>992</v>
      </c>
      <c r="J118" s="299" t="s">
        <v>825</v>
      </c>
      <c r="K118" s="310">
        <f t="shared" ref="K118" si="105">H118-F118</f>
        <v>60</v>
      </c>
      <c r="L118" s="310">
        <v>100</v>
      </c>
      <c r="M118" s="311">
        <f t="shared" ref="M118:M119" si="106">(K118*N118)-100</f>
        <v>1400</v>
      </c>
      <c r="N118" s="311">
        <v>25</v>
      </c>
      <c r="O118" s="301" t="s">
        <v>614</v>
      </c>
      <c r="P118" s="322">
        <v>44453</v>
      </c>
      <c r="Q118" s="306"/>
      <c r="R118" s="307" t="s">
        <v>615</v>
      </c>
      <c r="S118" s="290"/>
      <c r="T118" s="290"/>
      <c r="U118" s="290"/>
      <c r="V118" s="290"/>
      <c r="W118" s="290"/>
      <c r="X118" s="290"/>
      <c r="Y118" s="290"/>
      <c r="Z118" s="290"/>
      <c r="AA118" s="290"/>
      <c r="AB118" s="290"/>
      <c r="AC118" s="290"/>
      <c r="AD118" s="290"/>
      <c r="AE118" s="290"/>
      <c r="AF118" s="290"/>
      <c r="AG118" s="290"/>
      <c r="AH118" s="290"/>
      <c r="AI118" s="290"/>
      <c r="AJ118" s="290"/>
      <c r="AK118" s="290"/>
      <c r="AL118" s="290"/>
    </row>
    <row r="119" spans="1:38" s="291" customFormat="1" ht="12.75" customHeight="1">
      <c r="A119" s="354">
        <v>33</v>
      </c>
      <c r="B119" s="281">
        <v>44453</v>
      </c>
      <c r="C119" s="355"/>
      <c r="D119" s="339" t="s">
        <v>993</v>
      </c>
      <c r="E119" s="356" t="s">
        <v>855</v>
      </c>
      <c r="F119" s="280">
        <v>1.55</v>
      </c>
      <c r="G119" s="280">
        <v>2.7</v>
      </c>
      <c r="H119" s="280">
        <v>2.7</v>
      </c>
      <c r="I119" s="282">
        <v>0.1</v>
      </c>
      <c r="J119" s="287" t="s">
        <v>1046</v>
      </c>
      <c r="K119" s="308">
        <f>F119-H119</f>
        <v>-1.1500000000000001</v>
      </c>
      <c r="L119" s="308">
        <v>100</v>
      </c>
      <c r="M119" s="283">
        <f t="shared" si="106"/>
        <v>-4700.0000000000009</v>
      </c>
      <c r="N119" s="283">
        <v>4000</v>
      </c>
      <c r="O119" s="288" t="s">
        <v>627</v>
      </c>
      <c r="P119" s="309">
        <v>44455</v>
      </c>
      <c r="Q119" s="306"/>
      <c r="R119" s="307" t="s">
        <v>618</v>
      </c>
      <c r="S119" s="290"/>
      <c r="T119" s="290"/>
      <c r="U119" s="290"/>
      <c r="V119" s="290"/>
      <c r="W119" s="290"/>
      <c r="X119" s="290"/>
      <c r="Y119" s="290"/>
      <c r="Z119" s="290"/>
      <c r="AA119" s="290"/>
      <c r="AB119" s="290"/>
      <c r="AC119" s="290"/>
      <c r="AD119" s="290"/>
      <c r="AE119" s="290"/>
      <c r="AF119" s="290"/>
      <c r="AG119" s="290"/>
      <c r="AH119" s="290"/>
      <c r="AI119" s="290"/>
      <c r="AJ119" s="290"/>
      <c r="AK119" s="290"/>
      <c r="AL119" s="290"/>
    </row>
    <row r="120" spans="1:38" s="291" customFormat="1" ht="12.75" customHeight="1">
      <c r="A120" s="354">
        <v>34</v>
      </c>
      <c r="B120" s="281">
        <v>44454</v>
      </c>
      <c r="C120" s="355"/>
      <c r="D120" s="339" t="s">
        <v>991</v>
      </c>
      <c r="E120" s="356" t="s">
        <v>616</v>
      </c>
      <c r="F120" s="280">
        <v>135</v>
      </c>
      <c r="G120" s="280">
        <v>30</v>
      </c>
      <c r="H120" s="280">
        <v>47.5</v>
      </c>
      <c r="I120" s="282">
        <v>300</v>
      </c>
      <c r="J120" s="287" t="s">
        <v>1014</v>
      </c>
      <c r="K120" s="308">
        <f t="shared" ref="K120:K121" si="107">H120-F120</f>
        <v>-87.5</v>
      </c>
      <c r="L120" s="308">
        <v>100</v>
      </c>
      <c r="M120" s="283">
        <f t="shared" ref="M120:M123" si="108">(K120*N120)-100</f>
        <v>-2287.5</v>
      </c>
      <c r="N120" s="283">
        <v>25</v>
      </c>
      <c r="O120" s="288" t="s">
        <v>627</v>
      </c>
      <c r="P120" s="309">
        <v>44454</v>
      </c>
      <c r="Q120" s="306"/>
      <c r="R120" s="307" t="s">
        <v>618</v>
      </c>
      <c r="S120" s="290"/>
      <c r="T120" s="290"/>
      <c r="U120" s="290"/>
      <c r="V120" s="290"/>
      <c r="W120" s="290"/>
      <c r="X120" s="290"/>
      <c r="Y120" s="290"/>
      <c r="Z120" s="290"/>
      <c r="AA120" s="290"/>
      <c r="AB120" s="290"/>
      <c r="AC120" s="290"/>
      <c r="AD120" s="290"/>
      <c r="AE120" s="290"/>
      <c r="AF120" s="290"/>
      <c r="AG120" s="290"/>
      <c r="AH120" s="290"/>
      <c r="AI120" s="290"/>
      <c r="AJ120" s="290"/>
      <c r="AK120" s="290"/>
      <c r="AL120" s="290"/>
    </row>
    <row r="121" spans="1:38" s="291" customFormat="1" ht="12.75" customHeight="1">
      <c r="A121" s="332">
        <v>35</v>
      </c>
      <c r="B121" s="284">
        <v>44454</v>
      </c>
      <c r="C121" s="351"/>
      <c r="D121" s="338" t="s">
        <v>1010</v>
      </c>
      <c r="E121" s="352" t="s">
        <v>616</v>
      </c>
      <c r="F121" s="286">
        <v>84</v>
      </c>
      <c r="G121" s="286">
        <v>60</v>
      </c>
      <c r="H121" s="286">
        <v>95</v>
      </c>
      <c r="I121" s="353">
        <v>120</v>
      </c>
      <c r="J121" s="299" t="s">
        <v>956</v>
      </c>
      <c r="K121" s="310">
        <f t="shared" si="107"/>
        <v>11</v>
      </c>
      <c r="L121" s="310">
        <v>100</v>
      </c>
      <c r="M121" s="311">
        <f t="shared" si="108"/>
        <v>2100</v>
      </c>
      <c r="N121" s="311">
        <v>200</v>
      </c>
      <c r="O121" s="301" t="s">
        <v>614</v>
      </c>
      <c r="P121" s="322">
        <v>44454</v>
      </c>
      <c r="Q121" s="306"/>
      <c r="R121" s="307" t="s">
        <v>618</v>
      </c>
      <c r="S121" s="290"/>
      <c r="T121" s="290"/>
      <c r="U121" s="290"/>
      <c r="V121" s="290"/>
      <c r="W121" s="290"/>
      <c r="X121" s="290"/>
      <c r="Y121" s="290"/>
      <c r="Z121" s="290"/>
      <c r="AA121" s="290"/>
      <c r="AB121" s="290"/>
      <c r="AC121" s="290"/>
      <c r="AD121" s="290"/>
      <c r="AE121" s="290"/>
      <c r="AF121" s="290"/>
      <c r="AG121" s="290"/>
      <c r="AH121" s="290"/>
      <c r="AI121" s="290"/>
      <c r="AJ121" s="290"/>
      <c r="AK121" s="290"/>
      <c r="AL121" s="290"/>
    </row>
    <row r="122" spans="1:38" s="291" customFormat="1" ht="12.75" customHeight="1">
      <c r="A122" s="354">
        <v>36</v>
      </c>
      <c r="B122" s="281">
        <v>44454</v>
      </c>
      <c r="C122" s="355"/>
      <c r="D122" s="339" t="s">
        <v>1011</v>
      </c>
      <c r="E122" s="356" t="s">
        <v>855</v>
      </c>
      <c r="F122" s="280">
        <v>99.5</v>
      </c>
      <c r="G122" s="280">
        <v>170</v>
      </c>
      <c r="H122" s="280">
        <v>170</v>
      </c>
      <c r="I122" s="282">
        <v>0.1</v>
      </c>
      <c r="J122" s="287" t="s">
        <v>1044</v>
      </c>
      <c r="K122" s="308">
        <f>F122-H122</f>
        <v>-70.5</v>
      </c>
      <c r="L122" s="308">
        <v>100</v>
      </c>
      <c r="M122" s="283">
        <f t="shared" si="108"/>
        <v>-3625</v>
      </c>
      <c r="N122" s="283">
        <v>50</v>
      </c>
      <c r="O122" s="288" t="s">
        <v>627</v>
      </c>
      <c r="P122" s="309">
        <v>44455</v>
      </c>
      <c r="Q122" s="306"/>
      <c r="R122" s="307" t="s">
        <v>615</v>
      </c>
      <c r="S122" s="290"/>
      <c r="T122" s="290"/>
      <c r="U122" s="290"/>
      <c r="V122" s="290"/>
      <c r="W122" s="290"/>
      <c r="X122" s="290"/>
      <c r="Y122" s="290"/>
      <c r="Z122" s="290"/>
      <c r="AA122" s="290"/>
      <c r="AB122" s="290"/>
      <c r="AC122" s="290"/>
      <c r="AD122" s="290"/>
      <c r="AE122" s="290"/>
      <c r="AF122" s="290"/>
      <c r="AG122" s="290"/>
      <c r="AH122" s="290"/>
      <c r="AI122" s="290"/>
      <c r="AJ122" s="290"/>
      <c r="AK122" s="290"/>
      <c r="AL122" s="290"/>
    </row>
    <row r="123" spans="1:38" s="291" customFormat="1" ht="12.75" customHeight="1">
      <c r="A123" s="332">
        <v>37</v>
      </c>
      <c r="B123" s="284">
        <v>44454</v>
      </c>
      <c r="C123" s="351"/>
      <c r="D123" s="338" t="s">
        <v>1012</v>
      </c>
      <c r="E123" s="352" t="s">
        <v>616</v>
      </c>
      <c r="F123" s="286">
        <v>45.5</v>
      </c>
      <c r="G123" s="286">
        <v>30</v>
      </c>
      <c r="H123" s="286">
        <v>54.5</v>
      </c>
      <c r="I123" s="353" t="s">
        <v>934</v>
      </c>
      <c r="J123" s="299" t="s">
        <v>977</v>
      </c>
      <c r="K123" s="310">
        <f t="shared" ref="K123" si="109">H123-F123</f>
        <v>9</v>
      </c>
      <c r="L123" s="310">
        <v>100</v>
      </c>
      <c r="M123" s="311">
        <f t="shared" si="108"/>
        <v>2600</v>
      </c>
      <c r="N123" s="311">
        <v>300</v>
      </c>
      <c r="O123" s="301" t="s">
        <v>614</v>
      </c>
      <c r="P123" s="312">
        <v>44455</v>
      </c>
      <c r="Q123" s="306"/>
      <c r="R123" s="307" t="s">
        <v>618</v>
      </c>
      <c r="S123" s="290"/>
      <c r="T123" s="290"/>
      <c r="U123" s="290"/>
      <c r="V123" s="290"/>
      <c r="W123" s="290"/>
      <c r="X123" s="290"/>
      <c r="Y123" s="290"/>
      <c r="Z123" s="290"/>
      <c r="AA123" s="290"/>
      <c r="AB123" s="290"/>
      <c r="AC123" s="290"/>
      <c r="AD123" s="290"/>
      <c r="AE123" s="290"/>
      <c r="AF123" s="290"/>
      <c r="AG123" s="290"/>
      <c r="AH123" s="290"/>
      <c r="AI123" s="290"/>
      <c r="AJ123" s="290"/>
      <c r="AK123" s="290"/>
      <c r="AL123" s="290"/>
    </row>
    <row r="124" spans="1:38" s="291" customFormat="1" ht="12.75" customHeight="1">
      <c r="A124" s="330">
        <v>38</v>
      </c>
      <c r="B124" s="314">
        <v>44455</v>
      </c>
      <c r="C124" s="345"/>
      <c r="D124" s="334" t="s">
        <v>1034</v>
      </c>
      <c r="E124" s="347" t="s">
        <v>616</v>
      </c>
      <c r="F124" s="333" t="s">
        <v>1035</v>
      </c>
      <c r="G124" s="333">
        <v>16</v>
      </c>
      <c r="H124" s="333"/>
      <c r="I124" s="343" t="s">
        <v>1036</v>
      </c>
      <c r="J124" s="341" t="s">
        <v>617</v>
      </c>
      <c r="K124" s="302"/>
      <c r="L124" s="302"/>
      <c r="M124" s="289"/>
      <c r="N124" s="303"/>
      <c r="O124" s="304"/>
      <c r="P124" s="305"/>
      <c r="Q124" s="306"/>
      <c r="R124" s="307" t="s">
        <v>618</v>
      </c>
      <c r="S124" s="290"/>
      <c r="T124" s="290"/>
      <c r="U124" s="290"/>
      <c r="V124" s="290"/>
      <c r="W124" s="290"/>
      <c r="X124" s="290"/>
      <c r="Y124" s="290"/>
      <c r="Z124" s="290"/>
      <c r="AA124" s="290"/>
      <c r="AB124" s="290"/>
      <c r="AC124" s="290"/>
      <c r="AD124" s="290"/>
      <c r="AE124" s="290"/>
      <c r="AF124" s="290"/>
      <c r="AG124" s="290"/>
      <c r="AH124" s="290"/>
      <c r="AI124" s="290"/>
      <c r="AJ124" s="290"/>
      <c r="AK124" s="290"/>
      <c r="AL124" s="290"/>
    </row>
    <row r="125" spans="1:38" s="291" customFormat="1" ht="12.75" customHeight="1">
      <c r="A125" s="354">
        <v>39</v>
      </c>
      <c r="B125" s="421">
        <v>44455</v>
      </c>
      <c r="C125" s="465"/>
      <c r="D125" s="339" t="s">
        <v>1037</v>
      </c>
      <c r="E125" s="356" t="s">
        <v>616</v>
      </c>
      <c r="F125" s="280">
        <v>35</v>
      </c>
      <c r="G125" s="280"/>
      <c r="H125" s="280">
        <v>0</v>
      </c>
      <c r="I125" s="282">
        <v>80</v>
      </c>
      <c r="J125" s="287" t="s">
        <v>1045</v>
      </c>
      <c r="K125" s="308">
        <f t="shared" ref="K125" si="110">H125-F125</f>
        <v>-35</v>
      </c>
      <c r="L125" s="308">
        <v>100</v>
      </c>
      <c r="M125" s="283">
        <f t="shared" ref="M125" si="111">(K125*N125)-100</f>
        <v>-1850</v>
      </c>
      <c r="N125" s="283">
        <v>50</v>
      </c>
      <c r="O125" s="288" t="s">
        <v>627</v>
      </c>
      <c r="P125" s="309">
        <v>44455</v>
      </c>
      <c r="Q125" s="306"/>
      <c r="R125" s="307" t="s">
        <v>618</v>
      </c>
      <c r="S125" s="290"/>
      <c r="T125" s="290"/>
      <c r="U125" s="290"/>
      <c r="V125" s="290"/>
      <c r="W125" s="290"/>
      <c r="X125" s="290"/>
      <c r="Y125" s="290"/>
      <c r="Z125" s="290"/>
      <c r="AA125" s="290"/>
      <c r="AB125" s="290"/>
      <c r="AC125" s="290"/>
      <c r="AD125" s="290"/>
      <c r="AE125" s="290"/>
      <c r="AF125" s="290"/>
      <c r="AG125" s="290"/>
      <c r="AH125" s="290"/>
      <c r="AI125" s="290"/>
      <c r="AJ125" s="290"/>
      <c r="AK125" s="290"/>
      <c r="AL125" s="290"/>
    </row>
    <row r="126" spans="1:38" s="291" customFormat="1" ht="12.75" customHeight="1">
      <c r="A126" s="496">
        <v>40</v>
      </c>
      <c r="B126" s="498">
        <v>44455</v>
      </c>
      <c r="C126" s="460"/>
      <c r="D126" s="400" t="s">
        <v>1038</v>
      </c>
      <c r="E126" s="389" t="s">
        <v>616</v>
      </c>
      <c r="F126" s="389">
        <v>385</v>
      </c>
      <c r="G126" s="389">
        <v>199</v>
      </c>
      <c r="H126" s="389">
        <v>460</v>
      </c>
      <c r="I126" s="461" t="s">
        <v>1040</v>
      </c>
      <c r="J126" s="500" t="s">
        <v>1041</v>
      </c>
      <c r="K126" s="462">
        <f>H126-F126</f>
        <v>75</v>
      </c>
      <c r="L126" s="462">
        <v>100</v>
      </c>
      <c r="M126" s="502">
        <f>(80*25)-200</f>
        <v>1800</v>
      </c>
      <c r="N126" s="504">
        <v>25</v>
      </c>
      <c r="O126" s="492" t="s">
        <v>614</v>
      </c>
      <c r="P126" s="494">
        <v>44455</v>
      </c>
      <c r="Q126" s="306"/>
      <c r="R126" s="307" t="s">
        <v>615</v>
      </c>
      <c r="S126" s="290"/>
      <c r="T126" s="290"/>
      <c r="U126" s="290"/>
      <c r="V126" s="290"/>
      <c r="W126" s="290"/>
      <c r="X126" s="290"/>
      <c r="Y126" s="290"/>
      <c r="Z126" s="290"/>
      <c r="AA126" s="290"/>
      <c r="AB126" s="290"/>
      <c r="AC126" s="290"/>
      <c r="AD126" s="290"/>
      <c r="AE126" s="290"/>
      <c r="AF126" s="290"/>
      <c r="AG126" s="290"/>
      <c r="AH126" s="290"/>
      <c r="AI126" s="290"/>
      <c r="AJ126" s="290"/>
      <c r="AK126" s="290"/>
      <c r="AL126" s="290"/>
    </row>
    <row r="127" spans="1:38" s="291" customFormat="1" ht="12.75" customHeight="1">
      <c r="A127" s="497"/>
      <c r="B127" s="499"/>
      <c r="C127" s="460"/>
      <c r="D127" s="400" t="s">
        <v>1039</v>
      </c>
      <c r="E127" s="389" t="s">
        <v>855</v>
      </c>
      <c r="F127" s="389">
        <v>50</v>
      </c>
      <c r="G127" s="389"/>
      <c r="H127" s="389">
        <v>45</v>
      </c>
      <c r="I127" s="461"/>
      <c r="J127" s="501"/>
      <c r="K127" s="463">
        <f>F127-H127</f>
        <v>5</v>
      </c>
      <c r="L127" s="464">
        <v>100</v>
      </c>
      <c r="M127" s="503"/>
      <c r="N127" s="501"/>
      <c r="O127" s="493"/>
      <c r="P127" s="495"/>
      <c r="Q127" s="306"/>
      <c r="R127" s="307" t="s">
        <v>615</v>
      </c>
      <c r="S127" s="290"/>
      <c r="T127" s="290"/>
      <c r="U127" s="290"/>
      <c r="V127" s="290"/>
      <c r="W127" s="290"/>
      <c r="X127" s="290"/>
      <c r="Y127" s="290"/>
      <c r="Z127" s="290"/>
      <c r="AA127" s="290"/>
      <c r="AB127" s="290"/>
      <c r="AC127" s="290"/>
      <c r="AD127" s="290"/>
      <c r="AE127" s="290"/>
      <c r="AF127" s="290"/>
      <c r="AG127" s="290"/>
      <c r="AH127" s="290"/>
      <c r="AI127" s="290"/>
      <c r="AJ127" s="290"/>
      <c r="AK127" s="290"/>
      <c r="AL127" s="290"/>
    </row>
    <row r="128" spans="1:38" s="291" customFormat="1" ht="12.75" customHeight="1">
      <c r="A128" s="330">
        <v>41</v>
      </c>
      <c r="B128" s="314">
        <v>44455</v>
      </c>
      <c r="C128" s="345"/>
      <c r="D128" s="334" t="s">
        <v>1012</v>
      </c>
      <c r="E128" s="347" t="s">
        <v>616</v>
      </c>
      <c r="F128" s="333" t="s">
        <v>1013</v>
      </c>
      <c r="G128" s="333">
        <v>30</v>
      </c>
      <c r="H128" s="333"/>
      <c r="I128" s="343" t="s">
        <v>934</v>
      </c>
      <c r="J128" s="341" t="s">
        <v>617</v>
      </c>
      <c r="K128" s="302"/>
      <c r="L128" s="302"/>
      <c r="M128" s="289"/>
      <c r="N128" s="303"/>
      <c r="O128" s="304"/>
      <c r="P128" s="305"/>
      <c r="Q128" s="306"/>
      <c r="R128" s="307" t="s">
        <v>618</v>
      </c>
      <c r="S128" s="290"/>
      <c r="T128" s="290"/>
      <c r="U128" s="290"/>
      <c r="V128" s="290"/>
      <c r="W128" s="290"/>
      <c r="X128" s="290"/>
      <c r="Y128" s="290"/>
      <c r="Z128" s="290"/>
      <c r="AA128" s="290"/>
      <c r="AB128" s="290"/>
      <c r="AC128" s="290"/>
      <c r="AD128" s="290"/>
      <c r="AE128" s="290"/>
      <c r="AF128" s="290"/>
      <c r="AG128" s="290"/>
      <c r="AH128" s="290"/>
      <c r="AI128" s="290"/>
      <c r="AJ128" s="290"/>
      <c r="AK128" s="290"/>
      <c r="AL128" s="290"/>
    </row>
    <row r="129" spans="1:38" s="291" customFormat="1" ht="12.75" customHeight="1">
      <c r="A129" s="330">
        <v>42</v>
      </c>
      <c r="B129" s="314">
        <v>44455</v>
      </c>
      <c r="C129" s="345"/>
      <c r="D129" s="334" t="s">
        <v>1042</v>
      </c>
      <c r="E129" s="347" t="s">
        <v>616</v>
      </c>
      <c r="F129" s="333" t="s">
        <v>1043</v>
      </c>
      <c r="G129" s="333">
        <v>290</v>
      </c>
      <c r="H129" s="333"/>
      <c r="I129" s="343">
        <v>600</v>
      </c>
      <c r="J129" s="341" t="s">
        <v>617</v>
      </c>
      <c r="K129" s="302"/>
      <c r="L129" s="302"/>
      <c r="M129" s="289"/>
      <c r="N129" s="303"/>
      <c r="O129" s="304"/>
      <c r="P129" s="305"/>
      <c r="Q129" s="306"/>
      <c r="R129" s="307" t="s">
        <v>615</v>
      </c>
      <c r="S129" s="290"/>
      <c r="T129" s="290"/>
      <c r="U129" s="290"/>
      <c r="V129" s="290"/>
      <c r="W129" s="290"/>
      <c r="X129" s="290"/>
      <c r="Y129" s="290"/>
      <c r="Z129" s="290"/>
      <c r="AA129" s="290"/>
      <c r="AB129" s="290"/>
      <c r="AC129" s="290"/>
      <c r="AD129" s="290"/>
      <c r="AE129" s="290"/>
      <c r="AF129" s="290"/>
      <c r="AG129" s="290"/>
      <c r="AH129" s="290"/>
      <c r="AI129" s="290"/>
      <c r="AJ129" s="290"/>
      <c r="AK129" s="290"/>
      <c r="AL129" s="290"/>
    </row>
    <row r="130" spans="1:38" s="291" customFormat="1" ht="12.75" customHeight="1">
      <c r="A130" s="330"/>
      <c r="B130" s="314"/>
      <c r="C130" s="345"/>
      <c r="D130" s="334"/>
      <c r="E130" s="347"/>
      <c r="F130" s="333"/>
      <c r="G130" s="333"/>
      <c r="H130" s="333"/>
      <c r="I130" s="343"/>
      <c r="J130" s="341"/>
      <c r="K130" s="302"/>
      <c r="L130" s="302"/>
      <c r="M130" s="289"/>
      <c r="N130" s="303"/>
      <c r="O130" s="304"/>
      <c r="P130" s="305"/>
      <c r="Q130" s="306"/>
      <c r="R130" s="307"/>
      <c r="S130" s="290"/>
      <c r="T130" s="290"/>
      <c r="U130" s="290"/>
      <c r="V130" s="290"/>
      <c r="W130" s="290"/>
      <c r="X130" s="290"/>
      <c r="Y130" s="290"/>
      <c r="Z130" s="290"/>
      <c r="AA130" s="290"/>
      <c r="AB130" s="290"/>
      <c r="AC130" s="290"/>
      <c r="AD130" s="290"/>
      <c r="AE130" s="290"/>
      <c r="AF130" s="290"/>
      <c r="AG130" s="290"/>
      <c r="AH130" s="290"/>
      <c r="AI130" s="290"/>
      <c r="AJ130" s="290"/>
      <c r="AK130" s="290"/>
      <c r="AL130" s="290"/>
    </row>
    <row r="131" spans="1:38" s="291" customFormat="1" ht="12.75" customHeight="1">
      <c r="A131" s="330"/>
      <c r="B131" s="314"/>
      <c r="C131" s="345"/>
      <c r="D131" s="334"/>
      <c r="E131" s="347"/>
      <c r="F131" s="333"/>
      <c r="G131" s="333"/>
      <c r="H131" s="333"/>
      <c r="I131" s="343"/>
      <c r="J131" s="341"/>
      <c r="K131" s="302"/>
      <c r="L131" s="302"/>
      <c r="M131" s="289"/>
      <c r="N131" s="303"/>
      <c r="O131" s="304"/>
      <c r="P131" s="305"/>
      <c r="Q131" s="306"/>
      <c r="R131" s="307"/>
      <c r="S131" s="290"/>
      <c r="T131" s="290"/>
      <c r="U131" s="290"/>
      <c r="V131" s="290"/>
      <c r="W131" s="290"/>
      <c r="X131" s="290"/>
      <c r="Y131" s="290"/>
      <c r="Z131" s="290"/>
      <c r="AA131" s="290"/>
      <c r="AB131" s="290"/>
      <c r="AC131" s="290"/>
      <c r="AD131" s="290"/>
      <c r="AE131" s="290"/>
      <c r="AF131" s="290"/>
      <c r="AG131" s="290"/>
      <c r="AH131" s="290"/>
      <c r="AI131" s="290"/>
      <c r="AJ131" s="290"/>
      <c r="AK131" s="290"/>
      <c r="AL131" s="290"/>
    </row>
    <row r="132" spans="1:38" s="291" customFormat="1" ht="12.75" customHeight="1">
      <c r="A132" s="330"/>
      <c r="B132" s="314"/>
      <c r="C132" s="345"/>
      <c r="D132" s="334"/>
      <c r="E132" s="347"/>
      <c r="F132" s="333"/>
      <c r="G132" s="333"/>
      <c r="H132" s="333"/>
      <c r="I132" s="343"/>
      <c r="J132" s="341"/>
      <c r="K132" s="302"/>
      <c r="L132" s="302"/>
      <c r="M132" s="289"/>
      <c r="N132" s="303"/>
      <c r="O132" s="304"/>
      <c r="P132" s="305"/>
      <c r="Q132" s="306"/>
      <c r="R132" s="307"/>
      <c r="S132" s="290"/>
      <c r="T132" s="290"/>
      <c r="U132" s="290"/>
      <c r="V132" s="290"/>
      <c r="W132" s="290"/>
      <c r="X132" s="290"/>
      <c r="Y132" s="290"/>
      <c r="Z132" s="290"/>
      <c r="AA132" s="290"/>
      <c r="AB132" s="290"/>
      <c r="AC132" s="290"/>
      <c r="AD132" s="290"/>
      <c r="AE132" s="290"/>
      <c r="AF132" s="290"/>
      <c r="AG132" s="290"/>
      <c r="AH132" s="290"/>
      <c r="AI132" s="290"/>
      <c r="AJ132" s="290"/>
      <c r="AK132" s="290"/>
      <c r="AL132" s="290"/>
    </row>
    <row r="133" spans="1:38" ht="13.9" customHeight="1">
      <c r="A133" s="340"/>
      <c r="B133" s="294"/>
      <c r="C133" s="346"/>
      <c r="D133" s="344"/>
      <c r="E133" s="348"/>
      <c r="F133" s="333"/>
      <c r="G133" s="297"/>
      <c r="H133" s="297"/>
      <c r="I133" s="318"/>
      <c r="J133" s="342"/>
      <c r="K133" s="113"/>
      <c r="L133" s="113"/>
      <c r="M133" s="174"/>
      <c r="N133" s="113"/>
      <c r="O133" s="159"/>
      <c r="P133" s="158"/>
      <c r="Q133" s="172"/>
      <c r="R133" s="185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"/>
      <c r="B134" s="172"/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180"/>
      <c r="B136" s="186"/>
      <c r="C136" s="186"/>
      <c r="D136" s="187"/>
      <c r="E136" s="180"/>
      <c r="F136" s="188"/>
      <c r="G136" s="180"/>
      <c r="H136" s="180"/>
      <c r="I136" s="180"/>
      <c r="J136" s="186"/>
      <c r="K136" s="189"/>
      <c r="L136" s="180"/>
      <c r="M136" s="180"/>
      <c r="N136" s="180"/>
      <c r="O136" s="190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>
      <c r="A137" s="98" t="s">
        <v>639</v>
      </c>
      <c r="B137" s="191"/>
      <c r="C137" s="191"/>
      <c r="D137" s="192"/>
      <c r="E137" s="151"/>
      <c r="F137" s="6"/>
      <c r="G137" s="6"/>
      <c r="H137" s="152"/>
      <c r="I137" s="193"/>
      <c r="J137" s="1"/>
      <c r="K137" s="6"/>
      <c r="L137" s="6"/>
      <c r="M137" s="6"/>
      <c r="N137" s="1"/>
      <c r="O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38.25" customHeight="1">
      <c r="A138" s="99" t="s">
        <v>16</v>
      </c>
      <c r="B138" s="100" t="s">
        <v>590</v>
      </c>
      <c r="C138" s="100"/>
      <c r="D138" s="101" t="s">
        <v>602</v>
      </c>
      <c r="E138" s="100" t="s">
        <v>603</v>
      </c>
      <c r="F138" s="100" t="s">
        <v>604</v>
      </c>
      <c r="G138" s="100" t="s">
        <v>605</v>
      </c>
      <c r="H138" s="100" t="s">
        <v>606</v>
      </c>
      <c r="I138" s="100" t="s">
        <v>607</v>
      </c>
      <c r="J138" s="99" t="s">
        <v>608</v>
      </c>
      <c r="K138" s="155" t="s">
        <v>626</v>
      </c>
      <c r="L138" s="156" t="s">
        <v>610</v>
      </c>
      <c r="M138" s="102" t="s">
        <v>611</v>
      </c>
      <c r="N138" s="100" t="s">
        <v>612</v>
      </c>
      <c r="O138" s="101" t="s">
        <v>613</v>
      </c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4.25" customHeight="1">
      <c r="A139" s="108">
        <v>1</v>
      </c>
      <c r="B139" s="109">
        <v>44420</v>
      </c>
      <c r="C139" s="194"/>
      <c r="D139" s="110" t="s">
        <v>516</v>
      </c>
      <c r="E139" s="111" t="s">
        <v>616</v>
      </c>
      <c r="F139" s="108" t="s">
        <v>856</v>
      </c>
      <c r="G139" s="108">
        <v>284</v>
      </c>
      <c r="H139" s="111"/>
      <c r="I139" s="112" t="s">
        <v>857</v>
      </c>
      <c r="J139" s="113" t="s">
        <v>617</v>
      </c>
      <c r="K139" s="113"/>
      <c r="L139" s="114"/>
      <c r="M139" s="115"/>
      <c r="N139" s="113"/>
      <c r="O139" s="158"/>
      <c r="P139" s="103"/>
      <c r="Q139" s="1"/>
      <c r="R139" s="1" t="s">
        <v>615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95"/>
      <c r="B140" s="157"/>
      <c r="C140" s="196"/>
      <c r="D140" s="110"/>
      <c r="E140" s="197"/>
      <c r="F140" s="197"/>
      <c r="G140" s="197"/>
      <c r="H140" s="197"/>
      <c r="I140" s="197"/>
      <c r="J140" s="197"/>
      <c r="K140" s="198"/>
      <c r="L140" s="199"/>
      <c r="M140" s="197"/>
      <c r="N140" s="200"/>
      <c r="O140" s="201"/>
      <c r="P140" s="202"/>
      <c r="R140" s="6"/>
      <c r="S140" s="44"/>
      <c r="T140" s="1"/>
      <c r="U140" s="1"/>
      <c r="V140" s="1"/>
      <c r="W140" s="1"/>
      <c r="X140" s="1"/>
      <c r="Y140" s="1"/>
      <c r="Z140" s="1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</row>
    <row r="141" spans="1:38" ht="12.75" customHeight="1">
      <c r="A141" s="135" t="s">
        <v>619</v>
      </c>
      <c r="B141" s="135"/>
      <c r="C141" s="135"/>
      <c r="D141" s="135"/>
      <c r="E141" s="44"/>
      <c r="F141" s="143" t="s">
        <v>621</v>
      </c>
      <c r="G141" s="59"/>
      <c r="H141" s="59"/>
      <c r="I141" s="59"/>
      <c r="J141" s="6"/>
      <c r="K141" s="167"/>
      <c r="L141" s="168"/>
      <c r="M141" s="6"/>
      <c r="N141" s="125"/>
      <c r="O141" s="203"/>
      <c r="P141" s="1"/>
      <c r="Q141" s="1"/>
      <c r="R141" s="6"/>
      <c r="S141" s="1"/>
      <c r="T141" s="1"/>
      <c r="U141" s="1"/>
      <c r="V141" s="1"/>
      <c r="W141" s="1"/>
      <c r="X141" s="1"/>
      <c r="Y141" s="1"/>
    </row>
    <row r="142" spans="1:38" ht="12.75" customHeight="1">
      <c r="A142" s="142" t="s">
        <v>620</v>
      </c>
      <c r="B142" s="135"/>
      <c r="C142" s="135"/>
      <c r="D142" s="135"/>
      <c r="E142" s="6"/>
      <c r="F142" s="143" t="s">
        <v>623</v>
      </c>
      <c r="G142" s="6"/>
      <c r="H142" s="6" t="s">
        <v>848</v>
      </c>
      <c r="I142" s="6"/>
      <c r="J142" s="1"/>
      <c r="K142" s="6"/>
      <c r="L142" s="6"/>
      <c r="M142" s="6"/>
      <c r="N142" s="1"/>
      <c r="O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42"/>
      <c r="B143" s="135"/>
      <c r="C143" s="135"/>
      <c r="D143" s="135"/>
      <c r="E143" s="6"/>
      <c r="F143" s="143"/>
      <c r="G143" s="6"/>
      <c r="H143" s="6"/>
      <c r="I143" s="6"/>
      <c r="J143" s="1"/>
      <c r="K143" s="6"/>
      <c r="L143" s="6"/>
      <c r="M143" s="6"/>
      <c r="N143" s="1"/>
      <c r="O143" s="1"/>
      <c r="Q143" s="1"/>
      <c r="R143" s="59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"/>
      <c r="B144" s="150" t="s">
        <v>640</v>
      </c>
      <c r="C144" s="150"/>
      <c r="D144" s="150"/>
      <c r="E144" s="150"/>
      <c r="F144" s="151"/>
      <c r="G144" s="6"/>
      <c r="H144" s="6"/>
      <c r="I144" s="152"/>
      <c r="J144" s="153"/>
      <c r="K144" s="154"/>
      <c r="L144" s="153"/>
      <c r="M144" s="6"/>
      <c r="N144" s="1"/>
      <c r="O144" s="1"/>
      <c r="Q144" s="1"/>
      <c r="R144" s="59"/>
      <c r="S144" s="1"/>
      <c r="T144" s="1"/>
      <c r="U144" s="1"/>
      <c r="V144" s="1"/>
      <c r="W144" s="1"/>
      <c r="X144" s="1"/>
      <c r="Y144" s="1"/>
      <c r="Z144" s="1"/>
    </row>
    <row r="145" spans="1:38" ht="38.25" customHeight="1">
      <c r="A145" s="99" t="s">
        <v>16</v>
      </c>
      <c r="B145" s="100" t="s">
        <v>590</v>
      </c>
      <c r="C145" s="100"/>
      <c r="D145" s="101" t="s">
        <v>602</v>
      </c>
      <c r="E145" s="100" t="s">
        <v>603</v>
      </c>
      <c r="F145" s="100" t="s">
        <v>604</v>
      </c>
      <c r="G145" s="100" t="s">
        <v>625</v>
      </c>
      <c r="H145" s="100" t="s">
        <v>606</v>
      </c>
      <c r="I145" s="100" t="s">
        <v>607</v>
      </c>
      <c r="J145" s="204" t="s">
        <v>608</v>
      </c>
      <c r="K145" s="155" t="s">
        <v>626</v>
      </c>
      <c r="L145" s="171" t="s">
        <v>634</v>
      </c>
      <c r="M145" s="100" t="s">
        <v>635</v>
      </c>
      <c r="N145" s="156" t="s">
        <v>610</v>
      </c>
      <c r="O145" s="102" t="s">
        <v>611</v>
      </c>
      <c r="P145" s="100" t="s">
        <v>612</v>
      </c>
      <c r="Q145" s="101" t="s">
        <v>613</v>
      </c>
      <c r="R145" s="59"/>
      <c r="S145" s="1"/>
      <c r="T145" s="1"/>
      <c r="U145" s="1"/>
      <c r="V145" s="1"/>
      <c r="W145" s="1"/>
      <c r="X145" s="1"/>
      <c r="Y145" s="1"/>
      <c r="Z145" s="1"/>
    </row>
    <row r="146" spans="1:38" ht="14.25" customHeight="1">
      <c r="A146" s="116"/>
      <c r="B146" s="118"/>
      <c r="C146" s="205"/>
      <c r="D146" s="119"/>
      <c r="E146" s="120"/>
      <c r="F146" s="206"/>
      <c r="G146" s="116"/>
      <c r="H146" s="120"/>
      <c r="I146" s="121"/>
      <c r="J146" s="207"/>
      <c r="K146" s="207"/>
      <c r="L146" s="208"/>
      <c r="M146" s="108"/>
      <c r="N146" s="208"/>
      <c r="O146" s="209"/>
      <c r="P146" s="210"/>
      <c r="Q146" s="211"/>
      <c r="R146" s="165"/>
      <c r="S146" s="129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38" ht="14.25" customHeight="1">
      <c r="A147" s="116"/>
      <c r="B147" s="118"/>
      <c r="C147" s="205"/>
      <c r="D147" s="119"/>
      <c r="E147" s="120"/>
      <c r="F147" s="206"/>
      <c r="G147" s="116"/>
      <c r="H147" s="120"/>
      <c r="I147" s="121"/>
      <c r="J147" s="207"/>
      <c r="K147" s="207"/>
      <c r="L147" s="208"/>
      <c r="M147" s="108"/>
      <c r="N147" s="208"/>
      <c r="O147" s="209"/>
      <c r="P147" s="210"/>
      <c r="Q147" s="211"/>
      <c r="R147" s="165"/>
      <c r="S147" s="129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38" ht="14.25" customHeight="1">
      <c r="A148" s="116"/>
      <c r="B148" s="118"/>
      <c r="C148" s="205"/>
      <c r="D148" s="119"/>
      <c r="E148" s="120"/>
      <c r="F148" s="206"/>
      <c r="G148" s="116"/>
      <c r="H148" s="120"/>
      <c r="I148" s="121"/>
      <c r="J148" s="207"/>
      <c r="K148" s="207"/>
      <c r="L148" s="208"/>
      <c r="M148" s="108"/>
      <c r="N148" s="208"/>
      <c r="O148" s="209"/>
      <c r="P148" s="210"/>
      <c r="Q148" s="211"/>
      <c r="R148" s="6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4.25" customHeight="1">
      <c r="A149" s="116"/>
      <c r="B149" s="118"/>
      <c r="C149" s="205"/>
      <c r="D149" s="119"/>
      <c r="E149" s="120"/>
      <c r="F149" s="207"/>
      <c r="G149" s="116"/>
      <c r="H149" s="120"/>
      <c r="I149" s="121"/>
      <c r="J149" s="207"/>
      <c r="K149" s="207"/>
      <c r="L149" s="208"/>
      <c r="M149" s="108"/>
      <c r="N149" s="208"/>
      <c r="O149" s="209"/>
      <c r="P149" s="210"/>
      <c r="Q149" s="211"/>
      <c r="R149" s="6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116"/>
      <c r="B150" s="118"/>
      <c r="C150" s="205"/>
      <c r="D150" s="119"/>
      <c r="E150" s="120"/>
      <c r="F150" s="207"/>
      <c r="G150" s="116"/>
      <c r="H150" s="120"/>
      <c r="I150" s="121"/>
      <c r="J150" s="207"/>
      <c r="K150" s="207"/>
      <c r="L150" s="208"/>
      <c r="M150" s="108"/>
      <c r="N150" s="208"/>
      <c r="O150" s="209"/>
      <c r="P150" s="210"/>
      <c r="Q150" s="211"/>
      <c r="R150" s="6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16"/>
      <c r="B151" s="118"/>
      <c r="C151" s="205"/>
      <c r="D151" s="119"/>
      <c r="E151" s="120"/>
      <c r="F151" s="206"/>
      <c r="G151" s="116"/>
      <c r="H151" s="120"/>
      <c r="I151" s="121"/>
      <c r="J151" s="207"/>
      <c r="K151" s="207"/>
      <c r="L151" s="208"/>
      <c r="M151" s="108"/>
      <c r="N151" s="208"/>
      <c r="O151" s="209"/>
      <c r="P151" s="210"/>
      <c r="Q151" s="211"/>
      <c r="R151" s="6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116"/>
      <c r="B152" s="118"/>
      <c r="C152" s="205"/>
      <c r="D152" s="119"/>
      <c r="E152" s="120"/>
      <c r="F152" s="206"/>
      <c r="G152" s="116"/>
      <c r="H152" s="120"/>
      <c r="I152" s="121"/>
      <c r="J152" s="207"/>
      <c r="K152" s="207"/>
      <c r="L152" s="207"/>
      <c r="M152" s="207"/>
      <c r="N152" s="208"/>
      <c r="O152" s="212"/>
      <c r="P152" s="210"/>
      <c r="Q152" s="211"/>
      <c r="R152" s="6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16"/>
      <c r="B153" s="118"/>
      <c r="C153" s="205"/>
      <c r="D153" s="119"/>
      <c r="E153" s="120"/>
      <c r="F153" s="207"/>
      <c r="G153" s="116"/>
      <c r="H153" s="120"/>
      <c r="I153" s="121"/>
      <c r="J153" s="207"/>
      <c r="K153" s="207"/>
      <c r="L153" s="208"/>
      <c r="M153" s="108"/>
      <c r="N153" s="208"/>
      <c r="O153" s="209"/>
      <c r="P153" s="210"/>
      <c r="Q153" s="211"/>
      <c r="R153" s="165"/>
      <c r="S153" s="129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116"/>
      <c r="B154" s="118"/>
      <c r="C154" s="205"/>
      <c r="D154" s="119"/>
      <c r="E154" s="120"/>
      <c r="F154" s="206"/>
      <c r="G154" s="116"/>
      <c r="H154" s="120"/>
      <c r="I154" s="121"/>
      <c r="J154" s="213"/>
      <c r="K154" s="213"/>
      <c r="L154" s="213"/>
      <c r="M154" s="213"/>
      <c r="N154" s="214"/>
      <c r="O154" s="209"/>
      <c r="P154" s="122"/>
      <c r="Q154" s="211"/>
      <c r="R154" s="165"/>
      <c r="S154" s="129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>
      <c r="A155" s="142"/>
      <c r="B155" s="135"/>
      <c r="C155" s="135"/>
      <c r="D155" s="135"/>
      <c r="E155" s="6"/>
      <c r="F155" s="143"/>
      <c r="G155" s="6"/>
      <c r="H155" s="6"/>
      <c r="I155" s="6"/>
      <c r="J155" s="1"/>
      <c r="K155" s="6"/>
      <c r="L155" s="6"/>
      <c r="M155" s="6"/>
      <c r="N155" s="1"/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42"/>
      <c r="B156" s="135"/>
      <c r="C156" s="135"/>
      <c r="D156" s="135"/>
      <c r="E156" s="6"/>
      <c r="F156" s="143"/>
      <c r="G156" s="59"/>
      <c r="H156" s="44"/>
      <c r="I156" s="59"/>
      <c r="J156" s="6"/>
      <c r="K156" s="167"/>
      <c r="L156" s="168"/>
      <c r="M156" s="6"/>
      <c r="N156" s="125"/>
      <c r="O156" s="169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59"/>
      <c r="B157" s="124"/>
      <c r="C157" s="124"/>
      <c r="D157" s="44"/>
      <c r="E157" s="59"/>
      <c r="F157" s="59"/>
      <c r="G157" s="59"/>
      <c r="H157" s="44"/>
      <c r="I157" s="59"/>
      <c r="J157" s="6"/>
      <c r="K157" s="167"/>
      <c r="L157" s="168"/>
      <c r="M157" s="6"/>
      <c r="N157" s="125"/>
      <c r="O157" s="169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44"/>
      <c r="B158" s="215" t="s">
        <v>641</v>
      </c>
      <c r="C158" s="215"/>
      <c r="D158" s="215"/>
      <c r="E158" s="215"/>
      <c r="F158" s="6"/>
      <c r="G158" s="6"/>
      <c r="H158" s="153"/>
      <c r="I158" s="6"/>
      <c r="J158" s="153"/>
      <c r="K158" s="154"/>
      <c r="L158" s="6"/>
      <c r="M158" s="6"/>
      <c r="N158" s="1"/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38.25" customHeight="1">
      <c r="A159" s="99" t="s">
        <v>16</v>
      </c>
      <c r="B159" s="100" t="s">
        <v>590</v>
      </c>
      <c r="C159" s="100"/>
      <c r="D159" s="101" t="s">
        <v>602</v>
      </c>
      <c r="E159" s="100" t="s">
        <v>603</v>
      </c>
      <c r="F159" s="100" t="s">
        <v>604</v>
      </c>
      <c r="G159" s="100" t="s">
        <v>642</v>
      </c>
      <c r="H159" s="100" t="s">
        <v>643</v>
      </c>
      <c r="I159" s="100" t="s">
        <v>607</v>
      </c>
      <c r="J159" s="216" t="s">
        <v>608</v>
      </c>
      <c r="K159" s="100" t="s">
        <v>609</v>
      </c>
      <c r="L159" s="100" t="s">
        <v>644</v>
      </c>
      <c r="M159" s="100" t="s">
        <v>612</v>
      </c>
      <c r="N159" s="101" t="s">
        <v>613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217">
        <v>1</v>
      </c>
      <c r="B160" s="218">
        <v>41579</v>
      </c>
      <c r="C160" s="218"/>
      <c r="D160" s="219" t="s">
        <v>645</v>
      </c>
      <c r="E160" s="220" t="s">
        <v>646</v>
      </c>
      <c r="F160" s="221">
        <v>82</v>
      </c>
      <c r="G160" s="220" t="s">
        <v>647</v>
      </c>
      <c r="H160" s="220">
        <v>100</v>
      </c>
      <c r="I160" s="222">
        <v>100</v>
      </c>
      <c r="J160" s="223" t="s">
        <v>648</v>
      </c>
      <c r="K160" s="224">
        <f t="shared" ref="K160:K212" si="112">H160-F160</f>
        <v>18</v>
      </c>
      <c r="L160" s="225">
        <f t="shared" ref="L160:L212" si="113">K160/F160</f>
        <v>0.21951219512195122</v>
      </c>
      <c r="M160" s="220" t="s">
        <v>614</v>
      </c>
      <c r="N160" s="226">
        <v>42657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17">
        <v>2</v>
      </c>
      <c r="B161" s="218">
        <v>41794</v>
      </c>
      <c r="C161" s="218"/>
      <c r="D161" s="219" t="s">
        <v>649</v>
      </c>
      <c r="E161" s="220" t="s">
        <v>616</v>
      </c>
      <c r="F161" s="221">
        <v>257</v>
      </c>
      <c r="G161" s="220" t="s">
        <v>647</v>
      </c>
      <c r="H161" s="220">
        <v>300</v>
      </c>
      <c r="I161" s="222">
        <v>300</v>
      </c>
      <c r="J161" s="223" t="s">
        <v>648</v>
      </c>
      <c r="K161" s="224">
        <f t="shared" si="112"/>
        <v>43</v>
      </c>
      <c r="L161" s="225">
        <f t="shared" si="113"/>
        <v>0.16731517509727625</v>
      </c>
      <c r="M161" s="220" t="s">
        <v>614</v>
      </c>
      <c r="N161" s="226">
        <v>41822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17">
        <v>3</v>
      </c>
      <c r="B162" s="218">
        <v>41828</v>
      </c>
      <c r="C162" s="218"/>
      <c r="D162" s="219" t="s">
        <v>650</v>
      </c>
      <c r="E162" s="220" t="s">
        <v>616</v>
      </c>
      <c r="F162" s="221">
        <v>393</v>
      </c>
      <c r="G162" s="220" t="s">
        <v>647</v>
      </c>
      <c r="H162" s="220">
        <v>468</v>
      </c>
      <c r="I162" s="222">
        <v>468</v>
      </c>
      <c r="J162" s="223" t="s">
        <v>648</v>
      </c>
      <c r="K162" s="224">
        <f t="shared" si="112"/>
        <v>75</v>
      </c>
      <c r="L162" s="225">
        <f t="shared" si="113"/>
        <v>0.19083969465648856</v>
      </c>
      <c r="M162" s="220" t="s">
        <v>614</v>
      </c>
      <c r="N162" s="226">
        <v>41863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17">
        <v>4</v>
      </c>
      <c r="B163" s="218">
        <v>41857</v>
      </c>
      <c r="C163" s="218"/>
      <c r="D163" s="219" t="s">
        <v>651</v>
      </c>
      <c r="E163" s="220" t="s">
        <v>616</v>
      </c>
      <c r="F163" s="221">
        <v>205</v>
      </c>
      <c r="G163" s="220" t="s">
        <v>647</v>
      </c>
      <c r="H163" s="220">
        <v>275</v>
      </c>
      <c r="I163" s="222">
        <v>250</v>
      </c>
      <c r="J163" s="223" t="s">
        <v>648</v>
      </c>
      <c r="K163" s="224">
        <f t="shared" si="112"/>
        <v>70</v>
      </c>
      <c r="L163" s="225">
        <f t="shared" si="113"/>
        <v>0.34146341463414637</v>
      </c>
      <c r="M163" s="220" t="s">
        <v>614</v>
      </c>
      <c r="N163" s="226">
        <v>41962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7">
        <v>5</v>
      </c>
      <c r="B164" s="218">
        <v>41886</v>
      </c>
      <c r="C164" s="218"/>
      <c r="D164" s="219" t="s">
        <v>652</v>
      </c>
      <c r="E164" s="220" t="s">
        <v>616</v>
      </c>
      <c r="F164" s="221">
        <v>162</v>
      </c>
      <c r="G164" s="220" t="s">
        <v>647</v>
      </c>
      <c r="H164" s="220">
        <v>190</v>
      </c>
      <c r="I164" s="222">
        <v>190</v>
      </c>
      <c r="J164" s="223" t="s">
        <v>648</v>
      </c>
      <c r="K164" s="224">
        <f t="shared" si="112"/>
        <v>28</v>
      </c>
      <c r="L164" s="225">
        <f t="shared" si="113"/>
        <v>0.1728395061728395</v>
      </c>
      <c r="M164" s="220" t="s">
        <v>614</v>
      </c>
      <c r="N164" s="226">
        <v>42006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17">
        <v>6</v>
      </c>
      <c r="B165" s="218">
        <v>41886</v>
      </c>
      <c r="C165" s="218"/>
      <c r="D165" s="219" t="s">
        <v>653</v>
      </c>
      <c r="E165" s="220" t="s">
        <v>616</v>
      </c>
      <c r="F165" s="221">
        <v>75</v>
      </c>
      <c r="G165" s="220" t="s">
        <v>647</v>
      </c>
      <c r="H165" s="220">
        <v>91.5</v>
      </c>
      <c r="I165" s="222" t="s">
        <v>654</v>
      </c>
      <c r="J165" s="223" t="s">
        <v>655</v>
      </c>
      <c r="K165" s="224">
        <f t="shared" si="112"/>
        <v>16.5</v>
      </c>
      <c r="L165" s="225">
        <f t="shared" si="113"/>
        <v>0.22</v>
      </c>
      <c r="M165" s="220" t="s">
        <v>614</v>
      </c>
      <c r="N165" s="226">
        <v>41954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17">
        <v>7</v>
      </c>
      <c r="B166" s="218">
        <v>41913</v>
      </c>
      <c r="C166" s="218"/>
      <c r="D166" s="219" t="s">
        <v>656</v>
      </c>
      <c r="E166" s="220" t="s">
        <v>616</v>
      </c>
      <c r="F166" s="221">
        <v>850</v>
      </c>
      <c r="G166" s="220" t="s">
        <v>647</v>
      </c>
      <c r="H166" s="220">
        <v>982.5</v>
      </c>
      <c r="I166" s="222">
        <v>1050</v>
      </c>
      <c r="J166" s="223" t="s">
        <v>657</v>
      </c>
      <c r="K166" s="224">
        <f t="shared" si="112"/>
        <v>132.5</v>
      </c>
      <c r="L166" s="225">
        <f t="shared" si="113"/>
        <v>0.15588235294117647</v>
      </c>
      <c r="M166" s="220" t="s">
        <v>614</v>
      </c>
      <c r="N166" s="226">
        <v>42039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7">
        <v>8</v>
      </c>
      <c r="B167" s="218">
        <v>41913</v>
      </c>
      <c r="C167" s="218"/>
      <c r="D167" s="219" t="s">
        <v>658</v>
      </c>
      <c r="E167" s="220" t="s">
        <v>616</v>
      </c>
      <c r="F167" s="221">
        <v>475</v>
      </c>
      <c r="G167" s="220" t="s">
        <v>647</v>
      </c>
      <c r="H167" s="220">
        <v>515</v>
      </c>
      <c r="I167" s="222">
        <v>600</v>
      </c>
      <c r="J167" s="223" t="s">
        <v>659</v>
      </c>
      <c r="K167" s="224">
        <f t="shared" si="112"/>
        <v>40</v>
      </c>
      <c r="L167" s="225">
        <f t="shared" si="113"/>
        <v>8.4210526315789472E-2</v>
      </c>
      <c r="M167" s="220" t="s">
        <v>614</v>
      </c>
      <c r="N167" s="226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7">
        <v>9</v>
      </c>
      <c r="B168" s="218">
        <v>41913</v>
      </c>
      <c r="C168" s="218"/>
      <c r="D168" s="219" t="s">
        <v>660</v>
      </c>
      <c r="E168" s="220" t="s">
        <v>616</v>
      </c>
      <c r="F168" s="221">
        <v>86</v>
      </c>
      <c r="G168" s="220" t="s">
        <v>647</v>
      </c>
      <c r="H168" s="220">
        <v>99</v>
      </c>
      <c r="I168" s="222">
        <v>140</v>
      </c>
      <c r="J168" s="223" t="s">
        <v>661</v>
      </c>
      <c r="K168" s="224">
        <f t="shared" si="112"/>
        <v>13</v>
      </c>
      <c r="L168" s="225">
        <f t="shared" si="113"/>
        <v>0.15116279069767441</v>
      </c>
      <c r="M168" s="220" t="s">
        <v>614</v>
      </c>
      <c r="N168" s="226">
        <v>41939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7">
        <v>10</v>
      </c>
      <c r="B169" s="218">
        <v>41926</v>
      </c>
      <c r="C169" s="218"/>
      <c r="D169" s="219" t="s">
        <v>662</v>
      </c>
      <c r="E169" s="220" t="s">
        <v>616</v>
      </c>
      <c r="F169" s="221">
        <v>496.6</v>
      </c>
      <c r="G169" s="220" t="s">
        <v>647</v>
      </c>
      <c r="H169" s="220">
        <v>621</v>
      </c>
      <c r="I169" s="222">
        <v>580</v>
      </c>
      <c r="J169" s="223" t="s">
        <v>648</v>
      </c>
      <c r="K169" s="224">
        <f t="shared" si="112"/>
        <v>124.39999999999998</v>
      </c>
      <c r="L169" s="225">
        <f t="shared" si="113"/>
        <v>0.25050342327829234</v>
      </c>
      <c r="M169" s="220" t="s">
        <v>614</v>
      </c>
      <c r="N169" s="226">
        <v>42605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7">
        <v>11</v>
      </c>
      <c r="B170" s="218">
        <v>41926</v>
      </c>
      <c r="C170" s="218"/>
      <c r="D170" s="219" t="s">
        <v>663</v>
      </c>
      <c r="E170" s="220" t="s">
        <v>616</v>
      </c>
      <c r="F170" s="221">
        <v>2481.9</v>
      </c>
      <c r="G170" s="220" t="s">
        <v>647</v>
      </c>
      <c r="H170" s="220">
        <v>2840</v>
      </c>
      <c r="I170" s="222">
        <v>2870</v>
      </c>
      <c r="J170" s="223" t="s">
        <v>664</v>
      </c>
      <c r="K170" s="224">
        <f t="shared" si="112"/>
        <v>358.09999999999991</v>
      </c>
      <c r="L170" s="225">
        <f t="shared" si="113"/>
        <v>0.14428462065353154</v>
      </c>
      <c r="M170" s="220" t="s">
        <v>614</v>
      </c>
      <c r="N170" s="226">
        <v>42017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7">
        <v>12</v>
      </c>
      <c r="B171" s="218">
        <v>41928</v>
      </c>
      <c r="C171" s="218"/>
      <c r="D171" s="219" t="s">
        <v>665</v>
      </c>
      <c r="E171" s="220" t="s">
        <v>616</v>
      </c>
      <c r="F171" s="221">
        <v>84.5</v>
      </c>
      <c r="G171" s="220" t="s">
        <v>647</v>
      </c>
      <c r="H171" s="220">
        <v>93</v>
      </c>
      <c r="I171" s="222">
        <v>110</v>
      </c>
      <c r="J171" s="223" t="s">
        <v>666</v>
      </c>
      <c r="K171" s="224">
        <f t="shared" si="112"/>
        <v>8.5</v>
      </c>
      <c r="L171" s="225">
        <f t="shared" si="113"/>
        <v>0.10059171597633136</v>
      </c>
      <c r="M171" s="220" t="s">
        <v>614</v>
      </c>
      <c r="N171" s="226">
        <v>41939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7">
        <v>13</v>
      </c>
      <c r="B172" s="218">
        <v>41928</v>
      </c>
      <c r="C172" s="218"/>
      <c r="D172" s="219" t="s">
        <v>667</v>
      </c>
      <c r="E172" s="220" t="s">
        <v>616</v>
      </c>
      <c r="F172" s="221">
        <v>401</v>
      </c>
      <c r="G172" s="220" t="s">
        <v>647</v>
      </c>
      <c r="H172" s="220">
        <v>428</v>
      </c>
      <c r="I172" s="222">
        <v>450</v>
      </c>
      <c r="J172" s="223" t="s">
        <v>668</v>
      </c>
      <c r="K172" s="224">
        <f t="shared" si="112"/>
        <v>27</v>
      </c>
      <c r="L172" s="225">
        <f t="shared" si="113"/>
        <v>6.7331670822942641E-2</v>
      </c>
      <c r="M172" s="220" t="s">
        <v>614</v>
      </c>
      <c r="N172" s="226">
        <v>42020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7">
        <v>14</v>
      </c>
      <c r="B173" s="218">
        <v>41928</v>
      </c>
      <c r="C173" s="218"/>
      <c r="D173" s="219" t="s">
        <v>669</v>
      </c>
      <c r="E173" s="220" t="s">
        <v>616</v>
      </c>
      <c r="F173" s="221">
        <v>101</v>
      </c>
      <c r="G173" s="220" t="s">
        <v>647</v>
      </c>
      <c r="H173" s="220">
        <v>112</v>
      </c>
      <c r="I173" s="222">
        <v>120</v>
      </c>
      <c r="J173" s="223" t="s">
        <v>670</v>
      </c>
      <c r="K173" s="224">
        <f t="shared" si="112"/>
        <v>11</v>
      </c>
      <c r="L173" s="225">
        <f t="shared" si="113"/>
        <v>0.10891089108910891</v>
      </c>
      <c r="M173" s="220" t="s">
        <v>614</v>
      </c>
      <c r="N173" s="226">
        <v>41939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7">
        <v>15</v>
      </c>
      <c r="B174" s="218">
        <v>41954</v>
      </c>
      <c r="C174" s="218"/>
      <c r="D174" s="219" t="s">
        <v>671</v>
      </c>
      <c r="E174" s="220" t="s">
        <v>616</v>
      </c>
      <c r="F174" s="221">
        <v>59</v>
      </c>
      <c r="G174" s="220" t="s">
        <v>647</v>
      </c>
      <c r="H174" s="220">
        <v>76</v>
      </c>
      <c r="I174" s="222">
        <v>76</v>
      </c>
      <c r="J174" s="223" t="s">
        <v>648</v>
      </c>
      <c r="K174" s="224">
        <f t="shared" si="112"/>
        <v>17</v>
      </c>
      <c r="L174" s="225">
        <f t="shared" si="113"/>
        <v>0.28813559322033899</v>
      </c>
      <c r="M174" s="220" t="s">
        <v>614</v>
      </c>
      <c r="N174" s="226">
        <v>43032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7">
        <v>16</v>
      </c>
      <c r="B175" s="218">
        <v>41954</v>
      </c>
      <c r="C175" s="218"/>
      <c r="D175" s="219" t="s">
        <v>660</v>
      </c>
      <c r="E175" s="220" t="s">
        <v>616</v>
      </c>
      <c r="F175" s="221">
        <v>99</v>
      </c>
      <c r="G175" s="220" t="s">
        <v>647</v>
      </c>
      <c r="H175" s="220">
        <v>120</v>
      </c>
      <c r="I175" s="222">
        <v>120</v>
      </c>
      <c r="J175" s="223" t="s">
        <v>628</v>
      </c>
      <c r="K175" s="224">
        <f t="shared" si="112"/>
        <v>21</v>
      </c>
      <c r="L175" s="225">
        <f t="shared" si="113"/>
        <v>0.21212121212121213</v>
      </c>
      <c r="M175" s="220" t="s">
        <v>614</v>
      </c>
      <c r="N175" s="226">
        <v>41960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7">
        <v>17</v>
      </c>
      <c r="B176" s="218">
        <v>41956</v>
      </c>
      <c r="C176" s="218"/>
      <c r="D176" s="219" t="s">
        <v>672</v>
      </c>
      <c r="E176" s="220" t="s">
        <v>616</v>
      </c>
      <c r="F176" s="221">
        <v>22</v>
      </c>
      <c r="G176" s="220" t="s">
        <v>647</v>
      </c>
      <c r="H176" s="220">
        <v>33.549999999999997</v>
      </c>
      <c r="I176" s="222">
        <v>32</v>
      </c>
      <c r="J176" s="223" t="s">
        <v>673</v>
      </c>
      <c r="K176" s="224">
        <f t="shared" si="112"/>
        <v>11.549999999999997</v>
      </c>
      <c r="L176" s="225">
        <f t="shared" si="113"/>
        <v>0.52499999999999991</v>
      </c>
      <c r="M176" s="220" t="s">
        <v>614</v>
      </c>
      <c r="N176" s="226">
        <v>42188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7">
        <v>18</v>
      </c>
      <c r="B177" s="218">
        <v>41976</v>
      </c>
      <c r="C177" s="218"/>
      <c r="D177" s="219" t="s">
        <v>674</v>
      </c>
      <c r="E177" s="220" t="s">
        <v>616</v>
      </c>
      <c r="F177" s="221">
        <v>440</v>
      </c>
      <c r="G177" s="220" t="s">
        <v>647</v>
      </c>
      <c r="H177" s="220">
        <v>520</v>
      </c>
      <c r="I177" s="222">
        <v>520</v>
      </c>
      <c r="J177" s="223" t="s">
        <v>675</v>
      </c>
      <c r="K177" s="224">
        <f t="shared" si="112"/>
        <v>80</v>
      </c>
      <c r="L177" s="225">
        <f t="shared" si="113"/>
        <v>0.18181818181818182</v>
      </c>
      <c r="M177" s="220" t="s">
        <v>614</v>
      </c>
      <c r="N177" s="226">
        <v>42208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7">
        <v>19</v>
      </c>
      <c r="B178" s="218">
        <v>41976</v>
      </c>
      <c r="C178" s="218"/>
      <c r="D178" s="219" t="s">
        <v>676</v>
      </c>
      <c r="E178" s="220" t="s">
        <v>616</v>
      </c>
      <c r="F178" s="221">
        <v>360</v>
      </c>
      <c r="G178" s="220" t="s">
        <v>647</v>
      </c>
      <c r="H178" s="220">
        <v>427</v>
      </c>
      <c r="I178" s="222">
        <v>425</v>
      </c>
      <c r="J178" s="223" t="s">
        <v>677</v>
      </c>
      <c r="K178" s="224">
        <f t="shared" si="112"/>
        <v>67</v>
      </c>
      <c r="L178" s="225">
        <f t="shared" si="113"/>
        <v>0.18611111111111112</v>
      </c>
      <c r="M178" s="220" t="s">
        <v>614</v>
      </c>
      <c r="N178" s="226">
        <v>42058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7">
        <v>20</v>
      </c>
      <c r="B179" s="218">
        <v>42012</v>
      </c>
      <c r="C179" s="218"/>
      <c r="D179" s="219" t="s">
        <v>678</v>
      </c>
      <c r="E179" s="220" t="s">
        <v>616</v>
      </c>
      <c r="F179" s="221">
        <v>360</v>
      </c>
      <c r="G179" s="220" t="s">
        <v>647</v>
      </c>
      <c r="H179" s="220">
        <v>455</v>
      </c>
      <c r="I179" s="222">
        <v>420</v>
      </c>
      <c r="J179" s="223" t="s">
        <v>679</v>
      </c>
      <c r="K179" s="224">
        <f t="shared" si="112"/>
        <v>95</v>
      </c>
      <c r="L179" s="225">
        <f t="shared" si="113"/>
        <v>0.2638888888888889</v>
      </c>
      <c r="M179" s="220" t="s">
        <v>614</v>
      </c>
      <c r="N179" s="226">
        <v>42024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7">
        <v>21</v>
      </c>
      <c r="B180" s="218">
        <v>42012</v>
      </c>
      <c r="C180" s="218"/>
      <c r="D180" s="219" t="s">
        <v>680</v>
      </c>
      <c r="E180" s="220" t="s">
        <v>616</v>
      </c>
      <c r="F180" s="221">
        <v>130</v>
      </c>
      <c r="G180" s="220"/>
      <c r="H180" s="220">
        <v>175.5</v>
      </c>
      <c r="I180" s="222">
        <v>165</v>
      </c>
      <c r="J180" s="223" t="s">
        <v>681</v>
      </c>
      <c r="K180" s="224">
        <f t="shared" si="112"/>
        <v>45.5</v>
      </c>
      <c r="L180" s="225">
        <f t="shared" si="113"/>
        <v>0.35</v>
      </c>
      <c r="M180" s="220" t="s">
        <v>614</v>
      </c>
      <c r="N180" s="226">
        <v>43088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7">
        <v>22</v>
      </c>
      <c r="B181" s="218">
        <v>42040</v>
      </c>
      <c r="C181" s="218"/>
      <c r="D181" s="219" t="s">
        <v>392</v>
      </c>
      <c r="E181" s="220" t="s">
        <v>646</v>
      </c>
      <c r="F181" s="221">
        <v>98</v>
      </c>
      <c r="G181" s="220"/>
      <c r="H181" s="220">
        <v>120</v>
      </c>
      <c r="I181" s="222">
        <v>120</v>
      </c>
      <c r="J181" s="223" t="s">
        <v>648</v>
      </c>
      <c r="K181" s="224">
        <f t="shared" si="112"/>
        <v>22</v>
      </c>
      <c r="L181" s="225">
        <f t="shared" si="113"/>
        <v>0.22448979591836735</v>
      </c>
      <c r="M181" s="220" t="s">
        <v>614</v>
      </c>
      <c r="N181" s="226">
        <v>42753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7">
        <v>23</v>
      </c>
      <c r="B182" s="218">
        <v>42040</v>
      </c>
      <c r="C182" s="218"/>
      <c r="D182" s="219" t="s">
        <v>682</v>
      </c>
      <c r="E182" s="220" t="s">
        <v>646</v>
      </c>
      <c r="F182" s="221">
        <v>196</v>
      </c>
      <c r="G182" s="220"/>
      <c r="H182" s="220">
        <v>262</v>
      </c>
      <c r="I182" s="222">
        <v>255</v>
      </c>
      <c r="J182" s="223" t="s">
        <v>648</v>
      </c>
      <c r="K182" s="224">
        <f t="shared" si="112"/>
        <v>66</v>
      </c>
      <c r="L182" s="225">
        <f t="shared" si="113"/>
        <v>0.33673469387755101</v>
      </c>
      <c r="M182" s="220" t="s">
        <v>614</v>
      </c>
      <c r="N182" s="226">
        <v>42599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7">
        <v>24</v>
      </c>
      <c r="B183" s="228">
        <v>42067</v>
      </c>
      <c r="C183" s="228"/>
      <c r="D183" s="229" t="s">
        <v>391</v>
      </c>
      <c r="E183" s="230" t="s">
        <v>646</v>
      </c>
      <c r="F183" s="231">
        <v>235</v>
      </c>
      <c r="G183" s="231"/>
      <c r="H183" s="232">
        <v>77</v>
      </c>
      <c r="I183" s="232" t="s">
        <v>683</v>
      </c>
      <c r="J183" s="233" t="s">
        <v>684</v>
      </c>
      <c r="K183" s="234">
        <f t="shared" si="112"/>
        <v>-158</v>
      </c>
      <c r="L183" s="235">
        <f t="shared" si="113"/>
        <v>-0.67234042553191486</v>
      </c>
      <c r="M183" s="231" t="s">
        <v>627</v>
      </c>
      <c r="N183" s="228">
        <v>43522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7">
        <v>25</v>
      </c>
      <c r="B184" s="218">
        <v>42067</v>
      </c>
      <c r="C184" s="218"/>
      <c r="D184" s="219" t="s">
        <v>685</v>
      </c>
      <c r="E184" s="220" t="s">
        <v>646</v>
      </c>
      <c r="F184" s="221">
        <v>185</v>
      </c>
      <c r="G184" s="220"/>
      <c r="H184" s="220">
        <v>224</v>
      </c>
      <c r="I184" s="222" t="s">
        <v>686</v>
      </c>
      <c r="J184" s="223" t="s">
        <v>648</v>
      </c>
      <c r="K184" s="224">
        <f t="shared" si="112"/>
        <v>39</v>
      </c>
      <c r="L184" s="225">
        <f t="shared" si="113"/>
        <v>0.21081081081081082</v>
      </c>
      <c r="M184" s="220" t="s">
        <v>614</v>
      </c>
      <c r="N184" s="226">
        <v>42647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7">
        <v>26</v>
      </c>
      <c r="B185" s="228">
        <v>42090</v>
      </c>
      <c r="C185" s="228"/>
      <c r="D185" s="236" t="s">
        <v>687</v>
      </c>
      <c r="E185" s="231" t="s">
        <v>646</v>
      </c>
      <c r="F185" s="231">
        <v>49.5</v>
      </c>
      <c r="G185" s="232"/>
      <c r="H185" s="232">
        <v>15.85</v>
      </c>
      <c r="I185" s="232">
        <v>67</v>
      </c>
      <c r="J185" s="233" t="s">
        <v>688</v>
      </c>
      <c r="K185" s="232">
        <f t="shared" si="112"/>
        <v>-33.65</v>
      </c>
      <c r="L185" s="237">
        <f t="shared" si="113"/>
        <v>-0.67979797979797973</v>
      </c>
      <c r="M185" s="231" t="s">
        <v>627</v>
      </c>
      <c r="N185" s="238">
        <v>43627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7">
        <v>27</v>
      </c>
      <c r="B186" s="218">
        <v>42093</v>
      </c>
      <c r="C186" s="218"/>
      <c r="D186" s="219" t="s">
        <v>689</v>
      </c>
      <c r="E186" s="220" t="s">
        <v>646</v>
      </c>
      <c r="F186" s="221">
        <v>183.5</v>
      </c>
      <c r="G186" s="220"/>
      <c r="H186" s="220">
        <v>219</v>
      </c>
      <c r="I186" s="222">
        <v>218</v>
      </c>
      <c r="J186" s="223" t="s">
        <v>690</v>
      </c>
      <c r="K186" s="224">
        <f t="shared" si="112"/>
        <v>35.5</v>
      </c>
      <c r="L186" s="225">
        <f t="shared" si="113"/>
        <v>0.19346049046321526</v>
      </c>
      <c r="M186" s="220" t="s">
        <v>614</v>
      </c>
      <c r="N186" s="226">
        <v>42103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7">
        <v>28</v>
      </c>
      <c r="B187" s="218">
        <v>42114</v>
      </c>
      <c r="C187" s="218"/>
      <c r="D187" s="219" t="s">
        <v>691</v>
      </c>
      <c r="E187" s="220" t="s">
        <v>646</v>
      </c>
      <c r="F187" s="221">
        <f>(227+237)/2</f>
        <v>232</v>
      </c>
      <c r="G187" s="220"/>
      <c r="H187" s="220">
        <v>298</v>
      </c>
      <c r="I187" s="222">
        <v>298</v>
      </c>
      <c r="J187" s="223" t="s">
        <v>648</v>
      </c>
      <c r="K187" s="224">
        <f t="shared" si="112"/>
        <v>66</v>
      </c>
      <c r="L187" s="225">
        <f t="shared" si="113"/>
        <v>0.28448275862068967</v>
      </c>
      <c r="M187" s="220" t="s">
        <v>614</v>
      </c>
      <c r="N187" s="226">
        <v>42823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7">
        <v>29</v>
      </c>
      <c r="B188" s="218">
        <v>42128</v>
      </c>
      <c r="C188" s="218"/>
      <c r="D188" s="219" t="s">
        <v>692</v>
      </c>
      <c r="E188" s="220" t="s">
        <v>616</v>
      </c>
      <c r="F188" s="221">
        <v>385</v>
      </c>
      <c r="G188" s="220"/>
      <c r="H188" s="220">
        <f>212.5+331</f>
        <v>543.5</v>
      </c>
      <c r="I188" s="222">
        <v>510</v>
      </c>
      <c r="J188" s="223" t="s">
        <v>693</v>
      </c>
      <c r="K188" s="224">
        <f t="shared" si="112"/>
        <v>158.5</v>
      </c>
      <c r="L188" s="225">
        <f t="shared" si="113"/>
        <v>0.41168831168831171</v>
      </c>
      <c r="M188" s="220" t="s">
        <v>614</v>
      </c>
      <c r="N188" s="226">
        <v>42235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7">
        <v>30</v>
      </c>
      <c r="B189" s="218">
        <v>42128</v>
      </c>
      <c r="C189" s="218"/>
      <c r="D189" s="219" t="s">
        <v>694</v>
      </c>
      <c r="E189" s="220" t="s">
        <v>616</v>
      </c>
      <c r="F189" s="221">
        <v>115.5</v>
      </c>
      <c r="G189" s="220"/>
      <c r="H189" s="220">
        <v>146</v>
      </c>
      <c r="I189" s="222">
        <v>142</v>
      </c>
      <c r="J189" s="223" t="s">
        <v>695</v>
      </c>
      <c r="K189" s="224">
        <f t="shared" si="112"/>
        <v>30.5</v>
      </c>
      <c r="L189" s="225">
        <f t="shared" si="113"/>
        <v>0.26406926406926406</v>
      </c>
      <c r="M189" s="220" t="s">
        <v>614</v>
      </c>
      <c r="N189" s="226">
        <v>42202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7">
        <v>31</v>
      </c>
      <c r="B190" s="218">
        <v>42151</v>
      </c>
      <c r="C190" s="218"/>
      <c r="D190" s="219" t="s">
        <v>696</v>
      </c>
      <c r="E190" s="220" t="s">
        <v>616</v>
      </c>
      <c r="F190" s="221">
        <v>237.5</v>
      </c>
      <c r="G190" s="220"/>
      <c r="H190" s="220">
        <v>279.5</v>
      </c>
      <c r="I190" s="222">
        <v>278</v>
      </c>
      <c r="J190" s="223" t="s">
        <v>648</v>
      </c>
      <c r="K190" s="224">
        <f t="shared" si="112"/>
        <v>42</v>
      </c>
      <c r="L190" s="225">
        <f t="shared" si="113"/>
        <v>0.17684210526315788</v>
      </c>
      <c r="M190" s="220" t="s">
        <v>614</v>
      </c>
      <c r="N190" s="226">
        <v>42222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7">
        <v>32</v>
      </c>
      <c r="B191" s="218">
        <v>42174</v>
      </c>
      <c r="C191" s="218"/>
      <c r="D191" s="219" t="s">
        <v>667</v>
      </c>
      <c r="E191" s="220" t="s">
        <v>646</v>
      </c>
      <c r="F191" s="221">
        <v>340</v>
      </c>
      <c r="G191" s="220"/>
      <c r="H191" s="220">
        <v>448</v>
      </c>
      <c r="I191" s="222">
        <v>448</v>
      </c>
      <c r="J191" s="223" t="s">
        <v>648</v>
      </c>
      <c r="K191" s="224">
        <f t="shared" si="112"/>
        <v>108</v>
      </c>
      <c r="L191" s="225">
        <f t="shared" si="113"/>
        <v>0.31764705882352939</v>
      </c>
      <c r="M191" s="220" t="s">
        <v>614</v>
      </c>
      <c r="N191" s="226">
        <v>43018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7">
        <v>33</v>
      </c>
      <c r="B192" s="218">
        <v>42191</v>
      </c>
      <c r="C192" s="218"/>
      <c r="D192" s="219" t="s">
        <v>697</v>
      </c>
      <c r="E192" s="220" t="s">
        <v>646</v>
      </c>
      <c r="F192" s="221">
        <v>390</v>
      </c>
      <c r="G192" s="220"/>
      <c r="H192" s="220">
        <v>460</v>
      </c>
      <c r="I192" s="222">
        <v>460</v>
      </c>
      <c r="J192" s="223" t="s">
        <v>648</v>
      </c>
      <c r="K192" s="224">
        <f t="shared" si="112"/>
        <v>70</v>
      </c>
      <c r="L192" s="225">
        <f t="shared" si="113"/>
        <v>0.17948717948717949</v>
      </c>
      <c r="M192" s="220" t="s">
        <v>614</v>
      </c>
      <c r="N192" s="226">
        <v>42478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7">
        <v>34</v>
      </c>
      <c r="B193" s="228">
        <v>42195</v>
      </c>
      <c r="C193" s="228"/>
      <c r="D193" s="229" t="s">
        <v>698</v>
      </c>
      <c r="E193" s="230" t="s">
        <v>646</v>
      </c>
      <c r="F193" s="231">
        <v>122.5</v>
      </c>
      <c r="G193" s="231"/>
      <c r="H193" s="232">
        <v>61</v>
      </c>
      <c r="I193" s="232">
        <v>172</v>
      </c>
      <c r="J193" s="233" t="s">
        <v>699</v>
      </c>
      <c r="K193" s="234">
        <f t="shared" si="112"/>
        <v>-61.5</v>
      </c>
      <c r="L193" s="235">
        <f t="shared" si="113"/>
        <v>-0.50204081632653064</v>
      </c>
      <c r="M193" s="231" t="s">
        <v>627</v>
      </c>
      <c r="N193" s="228">
        <v>43333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7">
        <v>35</v>
      </c>
      <c r="B194" s="218">
        <v>42219</v>
      </c>
      <c r="C194" s="218"/>
      <c r="D194" s="219" t="s">
        <v>700</v>
      </c>
      <c r="E194" s="220" t="s">
        <v>646</v>
      </c>
      <c r="F194" s="221">
        <v>297.5</v>
      </c>
      <c r="G194" s="220"/>
      <c r="H194" s="220">
        <v>350</v>
      </c>
      <c r="I194" s="222">
        <v>360</v>
      </c>
      <c r="J194" s="223" t="s">
        <v>701</v>
      </c>
      <c r="K194" s="224">
        <f t="shared" si="112"/>
        <v>52.5</v>
      </c>
      <c r="L194" s="225">
        <f t="shared" si="113"/>
        <v>0.17647058823529413</v>
      </c>
      <c r="M194" s="220" t="s">
        <v>614</v>
      </c>
      <c r="N194" s="226">
        <v>42232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7">
        <v>36</v>
      </c>
      <c r="B195" s="218">
        <v>42219</v>
      </c>
      <c r="C195" s="218"/>
      <c r="D195" s="219" t="s">
        <v>702</v>
      </c>
      <c r="E195" s="220" t="s">
        <v>646</v>
      </c>
      <c r="F195" s="221">
        <v>115.5</v>
      </c>
      <c r="G195" s="220"/>
      <c r="H195" s="220">
        <v>149</v>
      </c>
      <c r="I195" s="222">
        <v>140</v>
      </c>
      <c r="J195" s="223" t="s">
        <v>703</v>
      </c>
      <c r="K195" s="224">
        <f t="shared" si="112"/>
        <v>33.5</v>
      </c>
      <c r="L195" s="225">
        <f t="shared" si="113"/>
        <v>0.29004329004329005</v>
      </c>
      <c r="M195" s="220" t="s">
        <v>614</v>
      </c>
      <c r="N195" s="226">
        <v>42740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7">
        <v>37</v>
      </c>
      <c r="B196" s="218">
        <v>42251</v>
      </c>
      <c r="C196" s="218"/>
      <c r="D196" s="219" t="s">
        <v>696</v>
      </c>
      <c r="E196" s="220" t="s">
        <v>646</v>
      </c>
      <c r="F196" s="221">
        <v>226</v>
      </c>
      <c r="G196" s="220"/>
      <c r="H196" s="220">
        <v>292</v>
      </c>
      <c r="I196" s="222">
        <v>292</v>
      </c>
      <c r="J196" s="223" t="s">
        <v>704</v>
      </c>
      <c r="K196" s="224">
        <f t="shared" si="112"/>
        <v>66</v>
      </c>
      <c r="L196" s="225">
        <f t="shared" si="113"/>
        <v>0.29203539823008851</v>
      </c>
      <c r="M196" s="220" t="s">
        <v>614</v>
      </c>
      <c r="N196" s="226">
        <v>42286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7">
        <v>38</v>
      </c>
      <c r="B197" s="218">
        <v>42254</v>
      </c>
      <c r="C197" s="218"/>
      <c r="D197" s="219" t="s">
        <v>691</v>
      </c>
      <c r="E197" s="220" t="s">
        <v>646</v>
      </c>
      <c r="F197" s="221">
        <v>232.5</v>
      </c>
      <c r="G197" s="220"/>
      <c r="H197" s="220">
        <v>312.5</v>
      </c>
      <c r="I197" s="222">
        <v>310</v>
      </c>
      <c r="J197" s="223" t="s">
        <v>648</v>
      </c>
      <c r="K197" s="224">
        <f t="shared" si="112"/>
        <v>80</v>
      </c>
      <c r="L197" s="225">
        <f t="shared" si="113"/>
        <v>0.34408602150537637</v>
      </c>
      <c r="M197" s="220" t="s">
        <v>614</v>
      </c>
      <c r="N197" s="226">
        <v>42823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7">
        <v>39</v>
      </c>
      <c r="B198" s="218">
        <v>42268</v>
      </c>
      <c r="C198" s="218"/>
      <c r="D198" s="219" t="s">
        <v>705</v>
      </c>
      <c r="E198" s="220" t="s">
        <v>646</v>
      </c>
      <c r="F198" s="221">
        <v>196.5</v>
      </c>
      <c r="G198" s="220"/>
      <c r="H198" s="220">
        <v>238</v>
      </c>
      <c r="I198" s="222">
        <v>238</v>
      </c>
      <c r="J198" s="223" t="s">
        <v>704</v>
      </c>
      <c r="K198" s="224">
        <f t="shared" si="112"/>
        <v>41.5</v>
      </c>
      <c r="L198" s="225">
        <f t="shared" si="113"/>
        <v>0.21119592875318066</v>
      </c>
      <c r="M198" s="220" t="s">
        <v>614</v>
      </c>
      <c r="N198" s="226">
        <v>42291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7">
        <v>40</v>
      </c>
      <c r="B199" s="218">
        <v>42271</v>
      </c>
      <c r="C199" s="218"/>
      <c r="D199" s="219" t="s">
        <v>645</v>
      </c>
      <c r="E199" s="220" t="s">
        <v>646</v>
      </c>
      <c r="F199" s="221">
        <v>65</v>
      </c>
      <c r="G199" s="220"/>
      <c r="H199" s="220">
        <v>82</v>
      </c>
      <c r="I199" s="222">
        <v>82</v>
      </c>
      <c r="J199" s="223" t="s">
        <v>704</v>
      </c>
      <c r="K199" s="224">
        <f t="shared" si="112"/>
        <v>17</v>
      </c>
      <c r="L199" s="225">
        <f t="shared" si="113"/>
        <v>0.26153846153846155</v>
      </c>
      <c r="M199" s="220" t="s">
        <v>614</v>
      </c>
      <c r="N199" s="226">
        <v>42578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7">
        <v>41</v>
      </c>
      <c r="B200" s="218">
        <v>42291</v>
      </c>
      <c r="C200" s="218"/>
      <c r="D200" s="219" t="s">
        <v>706</v>
      </c>
      <c r="E200" s="220" t="s">
        <v>646</v>
      </c>
      <c r="F200" s="221">
        <v>144</v>
      </c>
      <c r="G200" s="220"/>
      <c r="H200" s="220">
        <v>182.5</v>
      </c>
      <c r="I200" s="222">
        <v>181</v>
      </c>
      <c r="J200" s="223" t="s">
        <v>704</v>
      </c>
      <c r="K200" s="224">
        <f t="shared" si="112"/>
        <v>38.5</v>
      </c>
      <c r="L200" s="225">
        <f t="shared" si="113"/>
        <v>0.2673611111111111</v>
      </c>
      <c r="M200" s="220" t="s">
        <v>614</v>
      </c>
      <c r="N200" s="226">
        <v>42817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7">
        <v>42</v>
      </c>
      <c r="B201" s="218">
        <v>42291</v>
      </c>
      <c r="C201" s="218"/>
      <c r="D201" s="219" t="s">
        <v>707</v>
      </c>
      <c r="E201" s="220" t="s">
        <v>646</v>
      </c>
      <c r="F201" s="221">
        <v>264</v>
      </c>
      <c r="G201" s="220"/>
      <c r="H201" s="220">
        <v>311</v>
      </c>
      <c r="I201" s="222">
        <v>311</v>
      </c>
      <c r="J201" s="223" t="s">
        <v>704</v>
      </c>
      <c r="K201" s="224">
        <f t="shared" si="112"/>
        <v>47</v>
      </c>
      <c r="L201" s="225">
        <f t="shared" si="113"/>
        <v>0.17803030303030304</v>
      </c>
      <c r="M201" s="220" t="s">
        <v>614</v>
      </c>
      <c r="N201" s="226">
        <v>42604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7">
        <v>43</v>
      </c>
      <c r="B202" s="218">
        <v>42318</v>
      </c>
      <c r="C202" s="218"/>
      <c r="D202" s="219" t="s">
        <v>708</v>
      </c>
      <c r="E202" s="220" t="s">
        <v>616</v>
      </c>
      <c r="F202" s="221">
        <v>549.5</v>
      </c>
      <c r="G202" s="220"/>
      <c r="H202" s="220">
        <v>630</v>
      </c>
      <c r="I202" s="222">
        <v>630</v>
      </c>
      <c r="J202" s="223" t="s">
        <v>704</v>
      </c>
      <c r="K202" s="224">
        <f t="shared" si="112"/>
        <v>80.5</v>
      </c>
      <c r="L202" s="225">
        <f t="shared" si="113"/>
        <v>0.1464968152866242</v>
      </c>
      <c r="M202" s="220" t="s">
        <v>614</v>
      </c>
      <c r="N202" s="226">
        <v>42419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7">
        <v>44</v>
      </c>
      <c r="B203" s="218">
        <v>42342</v>
      </c>
      <c r="C203" s="218"/>
      <c r="D203" s="219" t="s">
        <v>709</v>
      </c>
      <c r="E203" s="220" t="s">
        <v>646</v>
      </c>
      <c r="F203" s="221">
        <v>1027.5</v>
      </c>
      <c r="G203" s="220"/>
      <c r="H203" s="220">
        <v>1315</v>
      </c>
      <c r="I203" s="222">
        <v>1250</v>
      </c>
      <c r="J203" s="223" t="s">
        <v>704</v>
      </c>
      <c r="K203" s="224">
        <f t="shared" si="112"/>
        <v>287.5</v>
      </c>
      <c r="L203" s="225">
        <f t="shared" si="113"/>
        <v>0.27980535279805352</v>
      </c>
      <c r="M203" s="220" t="s">
        <v>614</v>
      </c>
      <c r="N203" s="226">
        <v>43244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7">
        <v>45</v>
      </c>
      <c r="B204" s="218">
        <v>42367</v>
      </c>
      <c r="C204" s="218"/>
      <c r="D204" s="219" t="s">
        <v>710</v>
      </c>
      <c r="E204" s="220" t="s">
        <v>646</v>
      </c>
      <c r="F204" s="221">
        <v>465</v>
      </c>
      <c r="G204" s="220"/>
      <c r="H204" s="220">
        <v>540</v>
      </c>
      <c r="I204" s="222">
        <v>540</v>
      </c>
      <c r="J204" s="223" t="s">
        <v>704</v>
      </c>
      <c r="K204" s="224">
        <f t="shared" si="112"/>
        <v>75</v>
      </c>
      <c r="L204" s="225">
        <f t="shared" si="113"/>
        <v>0.16129032258064516</v>
      </c>
      <c r="M204" s="220" t="s">
        <v>614</v>
      </c>
      <c r="N204" s="226">
        <v>42530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7">
        <v>46</v>
      </c>
      <c r="B205" s="218">
        <v>42380</v>
      </c>
      <c r="C205" s="218"/>
      <c r="D205" s="219" t="s">
        <v>392</v>
      </c>
      <c r="E205" s="220" t="s">
        <v>616</v>
      </c>
      <c r="F205" s="221">
        <v>81</v>
      </c>
      <c r="G205" s="220"/>
      <c r="H205" s="220">
        <v>110</v>
      </c>
      <c r="I205" s="222">
        <v>110</v>
      </c>
      <c r="J205" s="223" t="s">
        <v>704</v>
      </c>
      <c r="K205" s="224">
        <f t="shared" si="112"/>
        <v>29</v>
      </c>
      <c r="L205" s="225">
        <f t="shared" si="113"/>
        <v>0.35802469135802467</v>
      </c>
      <c r="M205" s="220" t="s">
        <v>614</v>
      </c>
      <c r="N205" s="226">
        <v>42745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7">
        <v>47</v>
      </c>
      <c r="B206" s="218">
        <v>42382</v>
      </c>
      <c r="C206" s="218"/>
      <c r="D206" s="219" t="s">
        <v>711</v>
      </c>
      <c r="E206" s="220" t="s">
        <v>616</v>
      </c>
      <c r="F206" s="221">
        <v>417.5</v>
      </c>
      <c r="G206" s="220"/>
      <c r="H206" s="220">
        <v>547</v>
      </c>
      <c r="I206" s="222">
        <v>535</v>
      </c>
      <c r="J206" s="223" t="s">
        <v>704</v>
      </c>
      <c r="K206" s="224">
        <f t="shared" si="112"/>
        <v>129.5</v>
      </c>
      <c r="L206" s="225">
        <f t="shared" si="113"/>
        <v>0.31017964071856285</v>
      </c>
      <c r="M206" s="220" t="s">
        <v>614</v>
      </c>
      <c r="N206" s="226">
        <v>42578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7">
        <v>48</v>
      </c>
      <c r="B207" s="218">
        <v>42408</v>
      </c>
      <c r="C207" s="218"/>
      <c r="D207" s="219" t="s">
        <v>712</v>
      </c>
      <c r="E207" s="220" t="s">
        <v>646</v>
      </c>
      <c r="F207" s="221">
        <v>650</v>
      </c>
      <c r="G207" s="220"/>
      <c r="H207" s="220">
        <v>800</v>
      </c>
      <c r="I207" s="222">
        <v>800</v>
      </c>
      <c r="J207" s="223" t="s">
        <v>704</v>
      </c>
      <c r="K207" s="224">
        <f t="shared" si="112"/>
        <v>150</v>
      </c>
      <c r="L207" s="225">
        <f t="shared" si="113"/>
        <v>0.23076923076923078</v>
      </c>
      <c r="M207" s="220" t="s">
        <v>614</v>
      </c>
      <c r="N207" s="226">
        <v>43154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7">
        <v>49</v>
      </c>
      <c r="B208" s="218">
        <v>42433</v>
      </c>
      <c r="C208" s="218"/>
      <c r="D208" s="219" t="s">
        <v>212</v>
      </c>
      <c r="E208" s="220" t="s">
        <v>646</v>
      </c>
      <c r="F208" s="221">
        <v>437.5</v>
      </c>
      <c r="G208" s="220"/>
      <c r="H208" s="220">
        <v>504.5</v>
      </c>
      <c r="I208" s="222">
        <v>522</v>
      </c>
      <c r="J208" s="223" t="s">
        <v>713</v>
      </c>
      <c r="K208" s="224">
        <f t="shared" si="112"/>
        <v>67</v>
      </c>
      <c r="L208" s="225">
        <f t="shared" si="113"/>
        <v>0.15314285714285714</v>
      </c>
      <c r="M208" s="220" t="s">
        <v>614</v>
      </c>
      <c r="N208" s="226">
        <v>42480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7">
        <v>50</v>
      </c>
      <c r="B209" s="218">
        <v>42438</v>
      </c>
      <c r="C209" s="218"/>
      <c r="D209" s="219" t="s">
        <v>714</v>
      </c>
      <c r="E209" s="220" t="s">
        <v>646</v>
      </c>
      <c r="F209" s="221">
        <v>189.5</v>
      </c>
      <c r="G209" s="220"/>
      <c r="H209" s="220">
        <v>218</v>
      </c>
      <c r="I209" s="222">
        <v>218</v>
      </c>
      <c r="J209" s="223" t="s">
        <v>704</v>
      </c>
      <c r="K209" s="224">
        <f t="shared" si="112"/>
        <v>28.5</v>
      </c>
      <c r="L209" s="225">
        <f t="shared" si="113"/>
        <v>0.15039577836411611</v>
      </c>
      <c r="M209" s="220" t="s">
        <v>614</v>
      </c>
      <c r="N209" s="226">
        <v>43034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7">
        <v>51</v>
      </c>
      <c r="B210" s="228">
        <v>42471</v>
      </c>
      <c r="C210" s="228"/>
      <c r="D210" s="236" t="s">
        <v>715</v>
      </c>
      <c r="E210" s="231" t="s">
        <v>646</v>
      </c>
      <c r="F210" s="231">
        <v>36.5</v>
      </c>
      <c r="G210" s="232"/>
      <c r="H210" s="232">
        <v>15.85</v>
      </c>
      <c r="I210" s="232">
        <v>60</v>
      </c>
      <c r="J210" s="233" t="s">
        <v>716</v>
      </c>
      <c r="K210" s="234">
        <f t="shared" si="112"/>
        <v>-20.65</v>
      </c>
      <c r="L210" s="235">
        <f t="shared" si="113"/>
        <v>-0.5657534246575342</v>
      </c>
      <c r="M210" s="231" t="s">
        <v>627</v>
      </c>
      <c r="N210" s="239">
        <v>43627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7">
        <v>52</v>
      </c>
      <c r="B211" s="218">
        <v>42472</v>
      </c>
      <c r="C211" s="218"/>
      <c r="D211" s="219" t="s">
        <v>717</v>
      </c>
      <c r="E211" s="220" t="s">
        <v>646</v>
      </c>
      <c r="F211" s="221">
        <v>93</v>
      </c>
      <c r="G211" s="220"/>
      <c r="H211" s="220">
        <v>149</v>
      </c>
      <c r="I211" s="222">
        <v>140</v>
      </c>
      <c r="J211" s="223" t="s">
        <v>718</v>
      </c>
      <c r="K211" s="224">
        <f t="shared" si="112"/>
        <v>56</v>
      </c>
      <c r="L211" s="225">
        <f t="shared" si="113"/>
        <v>0.60215053763440862</v>
      </c>
      <c r="M211" s="220" t="s">
        <v>614</v>
      </c>
      <c r="N211" s="226">
        <v>42740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7">
        <v>53</v>
      </c>
      <c r="B212" s="218">
        <v>42472</v>
      </c>
      <c r="C212" s="218"/>
      <c r="D212" s="219" t="s">
        <v>719</v>
      </c>
      <c r="E212" s="220" t="s">
        <v>646</v>
      </c>
      <c r="F212" s="221">
        <v>130</v>
      </c>
      <c r="G212" s="220"/>
      <c r="H212" s="220">
        <v>150</v>
      </c>
      <c r="I212" s="222" t="s">
        <v>720</v>
      </c>
      <c r="J212" s="223" t="s">
        <v>704</v>
      </c>
      <c r="K212" s="224">
        <f t="shared" si="112"/>
        <v>20</v>
      </c>
      <c r="L212" s="225">
        <f t="shared" si="113"/>
        <v>0.15384615384615385</v>
      </c>
      <c r="M212" s="220" t="s">
        <v>614</v>
      </c>
      <c r="N212" s="226">
        <v>42564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7">
        <v>54</v>
      </c>
      <c r="B213" s="218">
        <v>42473</v>
      </c>
      <c r="C213" s="218"/>
      <c r="D213" s="219" t="s">
        <v>721</v>
      </c>
      <c r="E213" s="220" t="s">
        <v>646</v>
      </c>
      <c r="F213" s="221">
        <v>196</v>
      </c>
      <c r="G213" s="220"/>
      <c r="H213" s="220">
        <v>299</v>
      </c>
      <c r="I213" s="222">
        <v>299</v>
      </c>
      <c r="J213" s="223" t="s">
        <v>704</v>
      </c>
      <c r="K213" s="224">
        <v>103</v>
      </c>
      <c r="L213" s="225">
        <v>0.52551020408163296</v>
      </c>
      <c r="M213" s="220" t="s">
        <v>614</v>
      </c>
      <c r="N213" s="226">
        <v>42620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7">
        <v>55</v>
      </c>
      <c r="B214" s="218">
        <v>42473</v>
      </c>
      <c r="C214" s="218"/>
      <c r="D214" s="219" t="s">
        <v>722</v>
      </c>
      <c r="E214" s="220" t="s">
        <v>646</v>
      </c>
      <c r="F214" s="221">
        <v>88</v>
      </c>
      <c r="G214" s="220"/>
      <c r="H214" s="220">
        <v>103</v>
      </c>
      <c r="I214" s="222">
        <v>103</v>
      </c>
      <c r="J214" s="223" t="s">
        <v>704</v>
      </c>
      <c r="K214" s="224">
        <v>15</v>
      </c>
      <c r="L214" s="225">
        <v>0.170454545454545</v>
      </c>
      <c r="M214" s="220" t="s">
        <v>614</v>
      </c>
      <c r="N214" s="226">
        <v>42530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7">
        <v>56</v>
      </c>
      <c r="B215" s="218">
        <v>42492</v>
      </c>
      <c r="C215" s="218"/>
      <c r="D215" s="219" t="s">
        <v>723</v>
      </c>
      <c r="E215" s="220" t="s">
        <v>646</v>
      </c>
      <c r="F215" s="221">
        <v>127.5</v>
      </c>
      <c r="G215" s="220"/>
      <c r="H215" s="220">
        <v>148</v>
      </c>
      <c r="I215" s="222" t="s">
        <v>724</v>
      </c>
      <c r="J215" s="223" t="s">
        <v>704</v>
      </c>
      <c r="K215" s="224">
        <f t="shared" ref="K215:K219" si="114">H215-F215</f>
        <v>20.5</v>
      </c>
      <c r="L215" s="225">
        <f t="shared" ref="L215:L219" si="115">K215/F215</f>
        <v>0.16078431372549021</v>
      </c>
      <c r="M215" s="220" t="s">
        <v>614</v>
      </c>
      <c r="N215" s="226">
        <v>42564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7">
        <v>57</v>
      </c>
      <c r="B216" s="218">
        <v>42493</v>
      </c>
      <c r="C216" s="218"/>
      <c r="D216" s="219" t="s">
        <v>725</v>
      </c>
      <c r="E216" s="220" t="s">
        <v>646</v>
      </c>
      <c r="F216" s="221">
        <v>675</v>
      </c>
      <c r="G216" s="220"/>
      <c r="H216" s="220">
        <v>815</v>
      </c>
      <c r="I216" s="222" t="s">
        <v>726</v>
      </c>
      <c r="J216" s="223" t="s">
        <v>704</v>
      </c>
      <c r="K216" s="224">
        <f t="shared" si="114"/>
        <v>140</v>
      </c>
      <c r="L216" s="225">
        <f t="shared" si="115"/>
        <v>0.2074074074074074</v>
      </c>
      <c r="M216" s="220" t="s">
        <v>614</v>
      </c>
      <c r="N216" s="226">
        <v>43154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7">
        <v>58</v>
      </c>
      <c r="B217" s="228">
        <v>42522</v>
      </c>
      <c r="C217" s="228"/>
      <c r="D217" s="229" t="s">
        <v>727</v>
      </c>
      <c r="E217" s="230" t="s">
        <v>646</v>
      </c>
      <c r="F217" s="231">
        <v>500</v>
      </c>
      <c r="G217" s="231"/>
      <c r="H217" s="232">
        <v>232.5</v>
      </c>
      <c r="I217" s="232" t="s">
        <v>728</v>
      </c>
      <c r="J217" s="233" t="s">
        <v>729</v>
      </c>
      <c r="K217" s="234">
        <f t="shared" si="114"/>
        <v>-267.5</v>
      </c>
      <c r="L217" s="235">
        <f t="shared" si="115"/>
        <v>-0.53500000000000003</v>
      </c>
      <c r="M217" s="231" t="s">
        <v>627</v>
      </c>
      <c r="N217" s="228">
        <v>43735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7">
        <v>59</v>
      </c>
      <c r="B218" s="218">
        <v>42527</v>
      </c>
      <c r="C218" s="218"/>
      <c r="D218" s="219" t="s">
        <v>562</v>
      </c>
      <c r="E218" s="220" t="s">
        <v>646</v>
      </c>
      <c r="F218" s="221">
        <v>110</v>
      </c>
      <c r="G218" s="220"/>
      <c r="H218" s="220">
        <v>126.5</v>
      </c>
      <c r="I218" s="222">
        <v>125</v>
      </c>
      <c r="J218" s="223" t="s">
        <v>655</v>
      </c>
      <c r="K218" s="224">
        <f t="shared" si="114"/>
        <v>16.5</v>
      </c>
      <c r="L218" s="225">
        <f t="shared" si="115"/>
        <v>0.15</v>
      </c>
      <c r="M218" s="220" t="s">
        <v>614</v>
      </c>
      <c r="N218" s="226">
        <v>42552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7">
        <v>60</v>
      </c>
      <c r="B219" s="218">
        <v>42538</v>
      </c>
      <c r="C219" s="218"/>
      <c r="D219" s="219" t="s">
        <v>730</v>
      </c>
      <c r="E219" s="220" t="s">
        <v>646</v>
      </c>
      <c r="F219" s="221">
        <v>44</v>
      </c>
      <c r="G219" s="220"/>
      <c r="H219" s="220">
        <v>69.5</v>
      </c>
      <c r="I219" s="222">
        <v>69.5</v>
      </c>
      <c r="J219" s="223" t="s">
        <v>731</v>
      </c>
      <c r="K219" s="224">
        <f t="shared" si="114"/>
        <v>25.5</v>
      </c>
      <c r="L219" s="225">
        <f t="shared" si="115"/>
        <v>0.57954545454545459</v>
      </c>
      <c r="M219" s="220" t="s">
        <v>614</v>
      </c>
      <c r="N219" s="226">
        <v>42977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7">
        <v>61</v>
      </c>
      <c r="B220" s="218">
        <v>42549</v>
      </c>
      <c r="C220" s="218"/>
      <c r="D220" s="219" t="s">
        <v>732</v>
      </c>
      <c r="E220" s="220" t="s">
        <v>646</v>
      </c>
      <c r="F220" s="221">
        <v>262.5</v>
      </c>
      <c r="G220" s="220"/>
      <c r="H220" s="220">
        <v>340</v>
      </c>
      <c r="I220" s="222">
        <v>333</v>
      </c>
      <c r="J220" s="223" t="s">
        <v>733</v>
      </c>
      <c r="K220" s="224">
        <v>77.5</v>
      </c>
      <c r="L220" s="225">
        <v>0.29523809523809502</v>
      </c>
      <c r="M220" s="220" t="s">
        <v>614</v>
      </c>
      <c r="N220" s="226">
        <v>43017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7">
        <v>62</v>
      </c>
      <c r="B221" s="218">
        <v>42549</v>
      </c>
      <c r="C221" s="218"/>
      <c r="D221" s="219" t="s">
        <v>734</v>
      </c>
      <c r="E221" s="220" t="s">
        <v>646</v>
      </c>
      <c r="F221" s="221">
        <v>840</v>
      </c>
      <c r="G221" s="220"/>
      <c r="H221" s="220">
        <v>1230</v>
      </c>
      <c r="I221" s="222">
        <v>1230</v>
      </c>
      <c r="J221" s="223" t="s">
        <v>704</v>
      </c>
      <c r="K221" s="224">
        <v>390</v>
      </c>
      <c r="L221" s="225">
        <v>0.46428571428571402</v>
      </c>
      <c r="M221" s="220" t="s">
        <v>614</v>
      </c>
      <c r="N221" s="226">
        <v>42649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0">
        <v>63</v>
      </c>
      <c r="B222" s="241">
        <v>42556</v>
      </c>
      <c r="C222" s="241"/>
      <c r="D222" s="242" t="s">
        <v>735</v>
      </c>
      <c r="E222" s="243" t="s">
        <v>646</v>
      </c>
      <c r="F222" s="243">
        <v>395</v>
      </c>
      <c r="G222" s="244"/>
      <c r="H222" s="244">
        <f>(468.5+342.5)/2</f>
        <v>405.5</v>
      </c>
      <c r="I222" s="244">
        <v>510</v>
      </c>
      <c r="J222" s="245" t="s">
        <v>736</v>
      </c>
      <c r="K222" s="246">
        <f t="shared" ref="K222:K228" si="116">H222-F222</f>
        <v>10.5</v>
      </c>
      <c r="L222" s="247">
        <f t="shared" ref="L222:L228" si="117">K222/F222</f>
        <v>2.6582278481012658E-2</v>
      </c>
      <c r="M222" s="243" t="s">
        <v>737</v>
      </c>
      <c r="N222" s="241">
        <v>43606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7">
        <v>64</v>
      </c>
      <c r="B223" s="228">
        <v>42584</v>
      </c>
      <c r="C223" s="228"/>
      <c r="D223" s="229" t="s">
        <v>738</v>
      </c>
      <c r="E223" s="230" t="s">
        <v>616</v>
      </c>
      <c r="F223" s="231">
        <f>169.5-12.8</f>
        <v>156.69999999999999</v>
      </c>
      <c r="G223" s="231"/>
      <c r="H223" s="232">
        <v>77</v>
      </c>
      <c r="I223" s="232" t="s">
        <v>739</v>
      </c>
      <c r="J223" s="233" t="s">
        <v>740</v>
      </c>
      <c r="K223" s="234">
        <f t="shared" si="116"/>
        <v>-79.699999999999989</v>
      </c>
      <c r="L223" s="235">
        <f t="shared" si="117"/>
        <v>-0.50861518825781749</v>
      </c>
      <c r="M223" s="231" t="s">
        <v>627</v>
      </c>
      <c r="N223" s="228">
        <v>43522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7">
        <v>65</v>
      </c>
      <c r="B224" s="228">
        <v>42586</v>
      </c>
      <c r="C224" s="228"/>
      <c r="D224" s="229" t="s">
        <v>741</v>
      </c>
      <c r="E224" s="230" t="s">
        <v>646</v>
      </c>
      <c r="F224" s="231">
        <v>400</v>
      </c>
      <c r="G224" s="231"/>
      <c r="H224" s="232">
        <v>305</v>
      </c>
      <c r="I224" s="232">
        <v>475</v>
      </c>
      <c r="J224" s="233" t="s">
        <v>742</v>
      </c>
      <c r="K224" s="234">
        <f t="shared" si="116"/>
        <v>-95</v>
      </c>
      <c r="L224" s="235">
        <f t="shared" si="117"/>
        <v>-0.23749999999999999</v>
      </c>
      <c r="M224" s="231" t="s">
        <v>627</v>
      </c>
      <c r="N224" s="228">
        <v>43606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7">
        <v>66</v>
      </c>
      <c r="B225" s="218">
        <v>42593</v>
      </c>
      <c r="C225" s="218"/>
      <c r="D225" s="219" t="s">
        <v>743</v>
      </c>
      <c r="E225" s="220" t="s">
        <v>646</v>
      </c>
      <c r="F225" s="221">
        <v>86.5</v>
      </c>
      <c r="G225" s="220"/>
      <c r="H225" s="220">
        <v>130</v>
      </c>
      <c r="I225" s="222">
        <v>130</v>
      </c>
      <c r="J225" s="223" t="s">
        <v>744</v>
      </c>
      <c r="K225" s="224">
        <f t="shared" si="116"/>
        <v>43.5</v>
      </c>
      <c r="L225" s="225">
        <f t="shared" si="117"/>
        <v>0.50289017341040465</v>
      </c>
      <c r="M225" s="220" t="s">
        <v>614</v>
      </c>
      <c r="N225" s="226">
        <v>43091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7">
        <v>67</v>
      </c>
      <c r="B226" s="228">
        <v>42600</v>
      </c>
      <c r="C226" s="228"/>
      <c r="D226" s="229" t="s">
        <v>111</v>
      </c>
      <c r="E226" s="230" t="s">
        <v>646</v>
      </c>
      <c r="F226" s="231">
        <v>133.5</v>
      </c>
      <c r="G226" s="231"/>
      <c r="H226" s="232">
        <v>126.5</v>
      </c>
      <c r="I226" s="232">
        <v>178</v>
      </c>
      <c r="J226" s="233" t="s">
        <v>745</v>
      </c>
      <c r="K226" s="234">
        <f t="shared" si="116"/>
        <v>-7</v>
      </c>
      <c r="L226" s="235">
        <f t="shared" si="117"/>
        <v>-5.2434456928838954E-2</v>
      </c>
      <c r="M226" s="231" t="s">
        <v>627</v>
      </c>
      <c r="N226" s="228">
        <v>42615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7">
        <v>68</v>
      </c>
      <c r="B227" s="218">
        <v>42613</v>
      </c>
      <c r="C227" s="218"/>
      <c r="D227" s="219" t="s">
        <v>746</v>
      </c>
      <c r="E227" s="220" t="s">
        <v>646</v>
      </c>
      <c r="F227" s="221">
        <v>560</v>
      </c>
      <c r="G227" s="220"/>
      <c r="H227" s="220">
        <v>725</v>
      </c>
      <c r="I227" s="222">
        <v>725</v>
      </c>
      <c r="J227" s="223" t="s">
        <v>648</v>
      </c>
      <c r="K227" s="224">
        <f t="shared" si="116"/>
        <v>165</v>
      </c>
      <c r="L227" s="225">
        <f t="shared" si="117"/>
        <v>0.29464285714285715</v>
      </c>
      <c r="M227" s="220" t="s">
        <v>614</v>
      </c>
      <c r="N227" s="226">
        <v>42456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7">
        <v>69</v>
      </c>
      <c r="B228" s="218">
        <v>42614</v>
      </c>
      <c r="C228" s="218"/>
      <c r="D228" s="219" t="s">
        <v>747</v>
      </c>
      <c r="E228" s="220" t="s">
        <v>646</v>
      </c>
      <c r="F228" s="221">
        <v>160.5</v>
      </c>
      <c r="G228" s="220"/>
      <c r="H228" s="220">
        <v>210</v>
      </c>
      <c r="I228" s="222">
        <v>210</v>
      </c>
      <c r="J228" s="223" t="s">
        <v>648</v>
      </c>
      <c r="K228" s="224">
        <f t="shared" si="116"/>
        <v>49.5</v>
      </c>
      <c r="L228" s="225">
        <f t="shared" si="117"/>
        <v>0.30841121495327101</v>
      </c>
      <c r="M228" s="220" t="s">
        <v>614</v>
      </c>
      <c r="N228" s="226">
        <v>42871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7">
        <v>70</v>
      </c>
      <c r="B229" s="218">
        <v>42646</v>
      </c>
      <c r="C229" s="218"/>
      <c r="D229" s="219" t="s">
        <v>407</v>
      </c>
      <c r="E229" s="220" t="s">
        <v>646</v>
      </c>
      <c r="F229" s="221">
        <v>430</v>
      </c>
      <c r="G229" s="220"/>
      <c r="H229" s="220">
        <v>596</v>
      </c>
      <c r="I229" s="222">
        <v>575</v>
      </c>
      <c r="J229" s="223" t="s">
        <v>748</v>
      </c>
      <c r="K229" s="224">
        <v>166</v>
      </c>
      <c r="L229" s="225">
        <v>0.38604651162790699</v>
      </c>
      <c r="M229" s="220" t="s">
        <v>614</v>
      </c>
      <c r="N229" s="226">
        <v>42769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7">
        <v>71</v>
      </c>
      <c r="B230" s="218">
        <v>42657</v>
      </c>
      <c r="C230" s="218"/>
      <c r="D230" s="219" t="s">
        <v>749</v>
      </c>
      <c r="E230" s="220" t="s">
        <v>646</v>
      </c>
      <c r="F230" s="221">
        <v>280</v>
      </c>
      <c r="G230" s="220"/>
      <c r="H230" s="220">
        <v>345</v>
      </c>
      <c r="I230" s="222">
        <v>345</v>
      </c>
      <c r="J230" s="223" t="s">
        <v>648</v>
      </c>
      <c r="K230" s="224">
        <f t="shared" ref="K230:K235" si="118">H230-F230</f>
        <v>65</v>
      </c>
      <c r="L230" s="225">
        <f t="shared" ref="L230:L231" si="119">K230/F230</f>
        <v>0.23214285714285715</v>
      </c>
      <c r="M230" s="220" t="s">
        <v>614</v>
      </c>
      <c r="N230" s="226">
        <v>42814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7">
        <v>72</v>
      </c>
      <c r="B231" s="218">
        <v>42657</v>
      </c>
      <c r="C231" s="218"/>
      <c r="D231" s="219" t="s">
        <v>750</v>
      </c>
      <c r="E231" s="220" t="s">
        <v>646</v>
      </c>
      <c r="F231" s="221">
        <v>245</v>
      </c>
      <c r="G231" s="220"/>
      <c r="H231" s="220">
        <v>325.5</v>
      </c>
      <c r="I231" s="222">
        <v>330</v>
      </c>
      <c r="J231" s="223" t="s">
        <v>751</v>
      </c>
      <c r="K231" s="224">
        <f t="shared" si="118"/>
        <v>80.5</v>
      </c>
      <c r="L231" s="225">
        <f t="shared" si="119"/>
        <v>0.32857142857142857</v>
      </c>
      <c r="M231" s="220" t="s">
        <v>614</v>
      </c>
      <c r="N231" s="226">
        <v>42769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7">
        <v>73</v>
      </c>
      <c r="B232" s="218">
        <v>42660</v>
      </c>
      <c r="C232" s="218"/>
      <c r="D232" s="219" t="s">
        <v>352</v>
      </c>
      <c r="E232" s="220" t="s">
        <v>646</v>
      </c>
      <c r="F232" s="221">
        <v>125</v>
      </c>
      <c r="G232" s="220"/>
      <c r="H232" s="220">
        <v>160</v>
      </c>
      <c r="I232" s="222">
        <v>160</v>
      </c>
      <c r="J232" s="223" t="s">
        <v>704</v>
      </c>
      <c r="K232" s="224">
        <f t="shared" si="118"/>
        <v>35</v>
      </c>
      <c r="L232" s="225">
        <v>0.28000000000000003</v>
      </c>
      <c r="M232" s="220" t="s">
        <v>614</v>
      </c>
      <c r="N232" s="226">
        <v>42803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7">
        <v>74</v>
      </c>
      <c r="B233" s="218">
        <v>42660</v>
      </c>
      <c r="C233" s="218"/>
      <c r="D233" s="219" t="s">
        <v>484</v>
      </c>
      <c r="E233" s="220" t="s">
        <v>646</v>
      </c>
      <c r="F233" s="221">
        <v>114</v>
      </c>
      <c r="G233" s="220"/>
      <c r="H233" s="220">
        <v>145</v>
      </c>
      <c r="I233" s="222">
        <v>145</v>
      </c>
      <c r="J233" s="223" t="s">
        <v>704</v>
      </c>
      <c r="K233" s="224">
        <f t="shared" si="118"/>
        <v>31</v>
      </c>
      <c r="L233" s="225">
        <f t="shared" ref="L233:L235" si="120">K233/F233</f>
        <v>0.27192982456140352</v>
      </c>
      <c r="M233" s="220" t="s">
        <v>614</v>
      </c>
      <c r="N233" s="226">
        <v>42859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7">
        <v>75</v>
      </c>
      <c r="B234" s="218">
        <v>42660</v>
      </c>
      <c r="C234" s="218"/>
      <c r="D234" s="219" t="s">
        <v>752</v>
      </c>
      <c r="E234" s="220" t="s">
        <v>646</v>
      </c>
      <c r="F234" s="221">
        <v>212</v>
      </c>
      <c r="G234" s="220"/>
      <c r="H234" s="220">
        <v>280</v>
      </c>
      <c r="I234" s="222">
        <v>276</v>
      </c>
      <c r="J234" s="223" t="s">
        <v>753</v>
      </c>
      <c r="K234" s="224">
        <f t="shared" si="118"/>
        <v>68</v>
      </c>
      <c r="L234" s="225">
        <f t="shared" si="120"/>
        <v>0.32075471698113206</v>
      </c>
      <c r="M234" s="220" t="s">
        <v>614</v>
      </c>
      <c r="N234" s="226">
        <v>42858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7">
        <v>76</v>
      </c>
      <c r="B235" s="218">
        <v>42678</v>
      </c>
      <c r="C235" s="218"/>
      <c r="D235" s="219" t="s">
        <v>472</v>
      </c>
      <c r="E235" s="220" t="s">
        <v>646</v>
      </c>
      <c r="F235" s="221">
        <v>155</v>
      </c>
      <c r="G235" s="220"/>
      <c r="H235" s="220">
        <v>210</v>
      </c>
      <c r="I235" s="222">
        <v>210</v>
      </c>
      <c r="J235" s="223" t="s">
        <v>754</v>
      </c>
      <c r="K235" s="224">
        <f t="shared" si="118"/>
        <v>55</v>
      </c>
      <c r="L235" s="225">
        <f t="shared" si="120"/>
        <v>0.35483870967741937</v>
      </c>
      <c r="M235" s="220" t="s">
        <v>614</v>
      </c>
      <c r="N235" s="226">
        <v>42944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7">
        <v>77</v>
      </c>
      <c r="B236" s="228">
        <v>42710</v>
      </c>
      <c r="C236" s="228"/>
      <c r="D236" s="229" t="s">
        <v>755</v>
      </c>
      <c r="E236" s="230" t="s">
        <v>646</v>
      </c>
      <c r="F236" s="231">
        <v>150.5</v>
      </c>
      <c r="G236" s="231"/>
      <c r="H236" s="232">
        <v>72.5</v>
      </c>
      <c r="I236" s="232">
        <v>174</v>
      </c>
      <c r="J236" s="233" t="s">
        <v>756</v>
      </c>
      <c r="K236" s="234">
        <v>-78</v>
      </c>
      <c r="L236" s="235">
        <v>-0.51827242524916906</v>
      </c>
      <c r="M236" s="231" t="s">
        <v>627</v>
      </c>
      <c r="N236" s="228">
        <v>43333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7">
        <v>78</v>
      </c>
      <c r="B237" s="218">
        <v>42712</v>
      </c>
      <c r="C237" s="218"/>
      <c r="D237" s="219" t="s">
        <v>757</v>
      </c>
      <c r="E237" s="220" t="s">
        <v>646</v>
      </c>
      <c r="F237" s="221">
        <v>380</v>
      </c>
      <c r="G237" s="220"/>
      <c r="H237" s="220">
        <v>478</v>
      </c>
      <c r="I237" s="222">
        <v>468</v>
      </c>
      <c r="J237" s="223" t="s">
        <v>704</v>
      </c>
      <c r="K237" s="224">
        <f t="shared" ref="K237:K239" si="121">H237-F237</f>
        <v>98</v>
      </c>
      <c r="L237" s="225">
        <f t="shared" ref="L237:L239" si="122">K237/F237</f>
        <v>0.25789473684210529</v>
      </c>
      <c r="M237" s="220" t="s">
        <v>614</v>
      </c>
      <c r="N237" s="226">
        <v>43025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7">
        <v>79</v>
      </c>
      <c r="B238" s="218">
        <v>42734</v>
      </c>
      <c r="C238" s="218"/>
      <c r="D238" s="219" t="s">
        <v>110</v>
      </c>
      <c r="E238" s="220" t="s">
        <v>646</v>
      </c>
      <c r="F238" s="221">
        <v>305</v>
      </c>
      <c r="G238" s="220"/>
      <c r="H238" s="220">
        <v>375</v>
      </c>
      <c r="I238" s="222">
        <v>375</v>
      </c>
      <c r="J238" s="223" t="s">
        <v>704</v>
      </c>
      <c r="K238" s="224">
        <f t="shared" si="121"/>
        <v>70</v>
      </c>
      <c r="L238" s="225">
        <f t="shared" si="122"/>
        <v>0.22950819672131148</v>
      </c>
      <c r="M238" s="220" t="s">
        <v>614</v>
      </c>
      <c r="N238" s="226">
        <v>42768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7">
        <v>80</v>
      </c>
      <c r="B239" s="218">
        <v>42739</v>
      </c>
      <c r="C239" s="218"/>
      <c r="D239" s="219" t="s">
        <v>96</v>
      </c>
      <c r="E239" s="220" t="s">
        <v>646</v>
      </c>
      <c r="F239" s="221">
        <v>99.5</v>
      </c>
      <c r="G239" s="220"/>
      <c r="H239" s="220">
        <v>158</v>
      </c>
      <c r="I239" s="222">
        <v>158</v>
      </c>
      <c r="J239" s="223" t="s">
        <v>704</v>
      </c>
      <c r="K239" s="224">
        <f t="shared" si="121"/>
        <v>58.5</v>
      </c>
      <c r="L239" s="225">
        <f t="shared" si="122"/>
        <v>0.5879396984924623</v>
      </c>
      <c r="M239" s="220" t="s">
        <v>614</v>
      </c>
      <c r="N239" s="226">
        <v>42898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7">
        <v>81</v>
      </c>
      <c r="B240" s="218">
        <v>42739</v>
      </c>
      <c r="C240" s="218"/>
      <c r="D240" s="219" t="s">
        <v>96</v>
      </c>
      <c r="E240" s="220" t="s">
        <v>646</v>
      </c>
      <c r="F240" s="221">
        <v>99.5</v>
      </c>
      <c r="G240" s="220"/>
      <c r="H240" s="220">
        <v>158</v>
      </c>
      <c r="I240" s="222">
        <v>158</v>
      </c>
      <c r="J240" s="223" t="s">
        <v>704</v>
      </c>
      <c r="K240" s="224">
        <v>58.5</v>
      </c>
      <c r="L240" s="225">
        <v>0.58793969849246197</v>
      </c>
      <c r="M240" s="220" t="s">
        <v>614</v>
      </c>
      <c r="N240" s="226">
        <v>42898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7">
        <v>82</v>
      </c>
      <c r="B241" s="218">
        <v>42786</v>
      </c>
      <c r="C241" s="218"/>
      <c r="D241" s="219" t="s">
        <v>187</v>
      </c>
      <c r="E241" s="220" t="s">
        <v>646</v>
      </c>
      <c r="F241" s="221">
        <v>140.5</v>
      </c>
      <c r="G241" s="220"/>
      <c r="H241" s="220">
        <v>220</v>
      </c>
      <c r="I241" s="222">
        <v>220</v>
      </c>
      <c r="J241" s="223" t="s">
        <v>704</v>
      </c>
      <c r="K241" s="224">
        <f>H241-F241</f>
        <v>79.5</v>
      </c>
      <c r="L241" s="225">
        <f>K241/F241</f>
        <v>0.5658362989323843</v>
      </c>
      <c r="M241" s="220" t="s">
        <v>614</v>
      </c>
      <c r="N241" s="226">
        <v>42864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7">
        <v>83</v>
      </c>
      <c r="B242" s="218">
        <v>42786</v>
      </c>
      <c r="C242" s="218"/>
      <c r="D242" s="219" t="s">
        <v>758</v>
      </c>
      <c r="E242" s="220" t="s">
        <v>646</v>
      </c>
      <c r="F242" s="221">
        <v>202.5</v>
      </c>
      <c r="G242" s="220"/>
      <c r="H242" s="220">
        <v>234</v>
      </c>
      <c r="I242" s="222">
        <v>234</v>
      </c>
      <c r="J242" s="223" t="s">
        <v>704</v>
      </c>
      <c r="K242" s="224">
        <v>31.5</v>
      </c>
      <c r="L242" s="225">
        <v>0.155555555555556</v>
      </c>
      <c r="M242" s="220" t="s">
        <v>614</v>
      </c>
      <c r="N242" s="226">
        <v>42836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7">
        <v>84</v>
      </c>
      <c r="B243" s="218">
        <v>42818</v>
      </c>
      <c r="C243" s="218"/>
      <c r="D243" s="219" t="s">
        <v>759</v>
      </c>
      <c r="E243" s="220" t="s">
        <v>646</v>
      </c>
      <c r="F243" s="221">
        <v>300.5</v>
      </c>
      <c r="G243" s="220"/>
      <c r="H243" s="220">
        <v>417.5</v>
      </c>
      <c r="I243" s="222">
        <v>420</v>
      </c>
      <c r="J243" s="223" t="s">
        <v>760</v>
      </c>
      <c r="K243" s="224">
        <f>H243-F243</f>
        <v>117</v>
      </c>
      <c r="L243" s="225">
        <f>K243/F243</f>
        <v>0.38935108153078202</v>
      </c>
      <c r="M243" s="220" t="s">
        <v>614</v>
      </c>
      <c r="N243" s="226">
        <v>43070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7">
        <v>85</v>
      </c>
      <c r="B244" s="218">
        <v>42818</v>
      </c>
      <c r="C244" s="218"/>
      <c r="D244" s="219" t="s">
        <v>734</v>
      </c>
      <c r="E244" s="220" t="s">
        <v>646</v>
      </c>
      <c r="F244" s="221">
        <v>850</v>
      </c>
      <c r="G244" s="220"/>
      <c r="H244" s="220">
        <v>1042.5</v>
      </c>
      <c r="I244" s="222">
        <v>1023</v>
      </c>
      <c r="J244" s="223" t="s">
        <v>761</v>
      </c>
      <c r="K244" s="224">
        <v>192.5</v>
      </c>
      <c r="L244" s="225">
        <v>0.22647058823529401</v>
      </c>
      <c r="M244" s="220" t="s">
        <v>614</v>
      </c>
      <c r="N244" s="226">
        <v>42830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7">
        <v>86</v>
      </c>
      <c r="B245" s="218">
        <v>42830</v>
      </c>
      <c r="C245" s="218"/>
      <c r="D245" s="219" t="s">
        <v>503</v>
      </c>
      <c r="E245" s="220" t="s">
        <v>646</v>
      </c>
      <c r="F245" s="221">
        <v>785</v>
      </c>
      <c r="G245" s="220"/>
      <c r="H245" s="220">
        <v>930</v>
      </c>
      <c r="I245" s="222">
        <v>920</v>
      </c>
      <c r="J245" s="223" t="s">
        <v>762</v>
      </c>
      <c r="K245" s="224">
        <f>H245-F245</f>
        <v>145</v>
      </c>
      <c r="L245" s="225">
        <f>K245/F245</f>
        <v>0.18471337579617833</v>
      </c>
      <c r="M245" s="220" t="s">
        <v>614</v>
      </c>
      <c r="N245" s="226">
        <v>42976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7">
        <v>87</v>
      </c>
      <c r="B246" s="228">
        <v>42831</v>
      </c>
      <c r="C246" s="228"/>
      <c r="D246" s="229" t="s">
        <v>763</v>
      </c>
      <c r="E246" s="230" t="s">
        <v>646</v>
      </c>
      <c r="F246" s="231">
        <v>40</v>
      </c>
      <c r="G246" s="231"/>
      <c r="H246" s="232">
        <v>13.1</v>
      </c>
      <c r="I246" s="232">
        <v>60</v>
      </c>
      <c r="J246" s="233" t="s">
        <v>764</v>
      </c>
      <c r="K246" s="234">
        <v>-26.9</v>
      </c>
      <c r="L246" s="235">
        <v>-0.67249999999999999</v>
      </c>
      <c r="M246" s="231" t="s">
        <v>627</v>
      </c>
      <c r="N246" s="228">
        <v>43138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7">
        <v>88</v>
      </c>
      <c r="B247" s="218">
        <v>42837</v>
      </c>
      <c r="C247" s="218"/>
      <c r="D247" s="219" t="s">
        <v>95</v>
      </c>
      <c r="E247" s="220" t="s">
        <v>646</v>
      </c>
      <c r="F247" s="221">
        <v>289.5</v>
      </c>
      <c r="G247" s="220"/>
      <c r="H247" s="220">
        <v>354</v>
      </c>
      <c r="I247" s="222">
        <v>360</v>
      </c>
      <c r="J247" s="223" t="s">
        <v>765</v>
      </c>
      <c r="K247" s="224">
        <f t="shared" ref="K247:K255" si="123">H247-F247</f>
        <v>64.5</v>
      </c>
      <c r="L247" s="225">
        <f t="shared" ref="L247:L255" si="124">K247/F247</f>
        <v>0.22279792746113988</v>
      </c>
      <c r="M247" s="220" t="s">
        <v>614</v>
      </c>
      <c r="N247" s="226">
        <v>43040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7">
        <v>89</v>
      </c>
      <c r="B248" s="218">
        <v>42845</v>
      </c>
      <c r="C248" s="218"/>
      <c r="D248" s="219" t="s">
        <v>439</v>
      </c>
      <c r="E248" s="220" t="s">
        <v>646</v>
      </c>
      <c r="F248" s="221">
        <v>700</v>
      </c>
      <c r="G248" s="220"/>
      <c r="H248" s="220">
        <v>840</v>
      </c>
      <c r="I248" s="222">
        <v>840</v>
      </c>
      <c r="J248" s="223" t="s">
        <v>766</v>
      </c>
      <c r="K248" s="224">
        <f t="shared" si="123"/>
        <v>140</v>
      </c>
      <c r="L248" s="225">
        <f t="shared" si="124"/>
        <v>0.2</v>
      </c>
      <c r="M248" s="220" t="s">
        <v>614</v>
      </c>
      <c r="N248" s="226">
        <v>42893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7">
        <v>90</v>
      </c>
      <c r="B249" s="218">
        <v>42887</v>
      </c>
      <c r="C249" s="218"/>
      <c r="D249" s="219" t="s">
        <v>767</v>
      </c>
      <c r="E249" s="220" t="s">
        <v>646</v>
      </c>
      <c r="F249" s="221">
        <v>130</v>
      </c>
      <c r="G249" s="220"/>
      <c r="H249" s="220">
        <v>144.25</v>
      </c>
      <c r="I249" s="222">
        <v>170</v>
      </c>
      <c r="J249" s="223" t="s">
        <v>768</v>
      </c>
      <c r="K249" s="224">
        <f t="shared" si="123"/>
        <v>14.25</v>
      </c>
      <c r="L249" s="225">
        <f t="shared" si="124"/>
        <v>0.10961538461538461</v>
      </c>
      <c r="M249" s="220" t="s">
        <v>614</v>
      </c>
      <c r="N249" s="226">
        <v>43675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7">
        <v>91</v>
      </c>
      <c r="B250" s="218">
        <v>42901</v>
      </c>
      <c r="C250" s="218"/>
      <c r="D250" s="219" t="s">
        <v>769</v>
      </c>
      <c r="E250" s="220" t="s">
        <v>646</v>
      </c>
      <c r="F250" s="221">
        <v>214.5</v>
      </c>
      <c r="G250" s="220"/>
      <c r="H250" s="220">
        <v>262</v>
      </c>
      <c r="I250" s="222">
        <v>262</v>
      </c>
      <c r="J250" s="223" t="s">
        <v>770</v>
      </c>
      <c r="K250" s="224">
        <f t="shared" si="123"/>
        <v>47.5</v>
      </c>
      <c r="L250" s="225">
        <f t="shared" si="124"/>
        <v>0.22144522144522144</v>
      </c>
      <c r="M250" s="220" t="s">
        <v>614</v>
      </c>
      <c r="N250" s="226">
        <v>42977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8">
        <v>92</v>
      </c>
      <c r="B251" s="249">
        <v>42933</v>
      </c>
      <c r="C251" s="249"/>
      <c r="D251" s="250" t="s">
        <v>771</v>
      </c>
      <c r="E251" s="251" t="s">
        <v>646</v>
      </c>
      <c r="F251" s="252">
        <v>370</v>
      </c>
      <c r="G251" s="251"/>
      <c r="H251" s="251">
        <v>447.5</v>
      </c>
      <c r="I251" s="253">
        <v>450</v>
      </c>
      <c r="J251" s="254" t="s">
        <v>704</v>
      </c>
      <c r="K251" s="224">
        <f t="shared" si="123"/>
        <v>77.5</v>
      </c>
      <c r="L251" s="255">
        <f t="shared" si="124"/>
        <v>0.20945945945945946</v>
      </c>
      <c r="M251" s="251" t="s">
        <v>614</v>
      </c>
      <c r="N251" s="256">
        <v>43035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8">
        <v>93</v>
      </c>
      <c r="B252" s="249">
        <v>42943</v>
      </c>
      <c r="C252" s="249"/>
      <c r="D252" s="250" t="s">
        <v>185</v>
      </c>
      <c r="E252" s="251" t="s">
        <v>646</v>
      </c>
      <c r="F252" s="252">
        <v>657.5</v>
      </c>
      <c r="G252" s="251"/>
      <c r="H252" s="251">
        <v>825</v>
      </c>
      <c r="I252" s="253">
        <v>820</v>
      </c>
      <c r="J252" s="254" t="s">
        <v>704</v>
      </c>
      <c r="K252" s="224">
        <f t="shared" si="123"/>
        <v>167.5</v>
      </c>
      <c r="L252" s="255">
        <f t="shared" si="124"/>
        <v>0.25475285171102663</v>
      </c>
      <c r="M252" s="251" t="s">
        <v>614</v>
      </c>
      <c r="N252" s="256">
        <v>43090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7">
        <v>94</v>
      </c>
      <c r="B253" s="218">
        <v>42964</v>
      </c>
      <c r="C253" s="218"/>
      <c r="D253" s="219" t="s">
        <v>370</v>
      </c>
      <c r="E253" s="220" t="s">
        <v>646</v>
      </c>
      <c r="F253" s="221">
        <v>605</v>
      </c>
      <c r="G253" s="220"/>
      <c r="H253" s="220">
        <v>750</v>
      </c>
      <c r="I253" s="222">
        <v>750</v>
      </c>
      <c r="J253" s="223" t="s">
        <v>762</v>
      </c>
      <c r="K253" s="224">
        <f t="shared" si="123"/>
        <v>145</v>
      </c>
      <c r="L253" s="225">
        <f t="shared" si="124"/>
        <v>0.23966942148760331</v>
      </c>
      <c r="M253" s="220" t="s">
        <v>614</v>
      </c>
      <c r="N253" s="226">
        <v>43027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7">
        <v>95</v>
      </c>
      <c r="B254" s="228">
        <v>42979</v>
      </c>
      <c r="C254" s="228"/>
      <c r="D254" s="236" t="s">
        <v>772</v>
      </c>
      <c r="E254" s="231" t="s">
        <v>646</v>
      </c>
      <c r="F254" s="231">
        <v>255</v>
      </c>
      <c r="G254" s="232"/>
      <c r="H254" s="232">
        <v>217.25</v>
      </c>
      <c r="I254" s="232">
        <v>320</v>
      </c>
      <c r="J254" s="233" t="s">
        <v>773</v>
      </c>
      <c r="K254" s="234">
        <f t="shared" si="123"/>
        <v>-37.75</v>
      </c>
      <c r="L254" s="237">
        <f t="shared" si="124"/>
        <v>-0.14803921568627451</v>
      </c>
      <c r="M254" s="231" t="s">
        <v>627</v>
      </c>
      <c r="N254" s="228">
        <v>43661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7">
        <v>96</v>
      </c>
      <c r="B255" s="218">
        <v>42997</v>
      </c>
      <c r="C255" s="218"/>
      <c r="D255" s="219" t="s">
        <v>774</v>
      </c>
      <c r="E255" s="220" t="s">
        <v>646</v>
      </c>
      <c r="F255" s="221">
        <v>215</v>
      </c>
      <c r="G255" s="220"/>
      <c r="H255" s="220">
        <v>258</v>
      </c>
      <c r="I255" s="222">
        <v>258</v>
      </c>
      <c r="J255" s="223" t="s">
        <v>704</v>
      </c>
      <c r="K255" s="224">
        <f t="shared" si="123"/>
        <v>43</v>
      </c>
      <c r="L255" s="225">
        <f t="shared" si="124"/>
        <v>0.2</v>
      </c>
      <c r="M255" s="220" t="s">
        <v>614</v>
      </c>
      <c r="N255" s="226">
        <v>43040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7">
        <v>97</v>
      </c>
      <c r="B256" s="218">
        <v>42997</v>
      </c>
      <c r="C256" s="218"/>
      <c r="D256" s="219" t="s">
        <v>774</v>
      </c>
      <c r="E256" s="220" t="s">
        <v>646</v>
      </c>
      <c r="F256" s="221">
        <v>215</v>
      </c>
      <c r="G256" s="220"/>
      <c r="H256" s="220">
        <v>258</v>
      </c>
      <c r="I256" s="222">
        <v>258</v>
      </c>
      <c r="J256" s="254" t="s">
        <v>704</v>
      </c>
      <c r="K256" s="224">
        <v>43</v>
      </c>
      <c r="L256" s="225">
        <v>0.2</v>
      </c>
      <c r="M256" s="220" t="s">
        <v>614</v>
      </c>
      <c r="N256" s="226">
        <v>43040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8">
        <v>98</v>
      </c>
      <c r="B257" s="249">
        <v>42998</v>
      </c>
      <c r="C257" s="249"/>
      <c r="D257" s="250" t="s">
        <v>775</v>
      </c>
      <c r="E257" s="251" t="s">
        <v>646</v>
      </c>
      <c r="F257" s="221">
        <v>75</v>
      </c>
      <c r="G257" s="251"/>
      <c r="H257" s="251">
        <v>90</v>
      </c>
      <c r="I257" s="253">
        <v>90</v>
      </c>
      <c r="J257" s="223" t="s">
        <v>776</v>
      </c>
      <c r="K257" s="224">
        <f t="shared" ref="K257:K262" si="125">H257-F257</f>
        <v>15</v>
      </c>
      <c r="L257" s="225">
        <f t="shared" ref="L257:L262" si="126">K257/F257</f>
        <v>0.2</v>
      </c>
      <c r="M257" s="220" t="s">
        <v>614</v>
      </c>
      <c r="N257" s="226">
        <v>43019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48">
        <v>99</v>
      </c>
      <c r="B258" s="249">
        <v>43011</v>
      </c>
      <c r="C258" s="249"/>
      <c r="D258" s="250" t="s">
        <v>629</v>
      </c>
      <c r="E258" s="251" t="s">
        <v>646</v>
      </c>
      <c r="F258" s="252">
        <v>315</v>
      </c>
      <c r="G258" s="251"/>
      <c r="H258" s="251">
        <v>392</v>
      </c>
      <c r="I258" s="253">
        <v>384</v>
      </c>
      <c r="J258" s="254" t="s">
        <v>777</v>
      </c>
      <c r="K258" s="224">
        <f t="shared" si="125"/>
        <v>77</v>
      </c>
      <c r="L258" s="255">
        <f t="shared" si="126"/>
        <v>0.24444444444444444</v>
      </c>
      <c r="M258" s="251" t="s">
        <v>614</v>
      </c>
      <c r="N258" s="256">
        <v>43017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8">
        <v>100</v>
      </c>
      <c r="B259" s="249">
        <v>43013</v>
      </c>
      <c r="C259" s="249"/>
      <c r="D259" s="250" t="s">
        <v>477</v>
      </c>
      <c r="E259" s="251" t="s">
        <v>646</v>
      </c>
      <c r="F259" s="252">
        <v>145</v>
      </c>
      <c r="G259" s="251"/>
      <c r="H259" s="251">
        <v>179</v>
      </c>
      <c r="I259" s="253">
        <v>180</v>
      </c>
      <c r="J259" s="254" t="s">
        <v>778</v>
      </c>
      <c r="K259" s="224">
        <f t="shared" si="125"/>
        <v>34</v>
      </c>
      <c r="L259" s="255">
        <f t="shared" si="126"/>
        <v>0.23448275862068965</v>
      </c>
      <c r="M259" s="251" t="s">
        <v>614</v>
      </c>
      <c r="N259" s="256">
        <v>43025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48">
        <v>101</v>
      </c>
      <c r="B260" s="249">
        <v>43014</v>
      </c>
      <c r="C260" s="249"/>
      <c r="D260" s="250" t="s">
        <v>342</v>
      </c>
      <c r="E260" s="251" t="s">
        <v>646</v>
      </c>
      <c r="F260" s="252">
        <v>256</v>
      </c>
      <c r="G260" s="251"/>
      <c r="H260" s="251">
        <v>323</v>
      </c>
      <c r="I260" s="253">
        <v>320</v>
      </c>
      <c r="J260" s="254" t="s">
        <v>704</v>
      </c>
      <c r="K260" s="224">
        <f t="shared" si="125"/>
        <v>67</v>
      </c>
      <c r="L260" s="255">
        <f t="shared" si="126"/>
        <v>0.26171875</v>
      </c>
      <c r="M260" s="251" t="s">
        <v>614</v>
      </c>
      <c r="N260" s="256">
        <v>43067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8">
        <v>102</v>
      </c>
      <c r="B261" s="249">
        <v>43017</v>
      </c>
      <c r="C261" s="249"/>
      <c r="D261" s="250" t="s">
        <v>360</v>
      </c>
      <c r="E261" s="251" t="s">
        <v>646</v>
      </c>
      <c r="F261" s="252">
        <v>137.5</v>
      </c>
      <c r="G261" s="251"/>
      <c r="H261" s="251">
        <v>184</v>
      </c>
      <c r="I261" s="253">
        <v>183</v>
      </c>
      <c r="J261" s="254" t="s">
        <v>779</v>
      </c>
      <c r="K261" s="224">
        <f t="shared" si="125"/>
        <v>46.5</v>
      </c>
      <c r="L261" s="255">
        <f t="shared" si="126"/>
        <v>0.33818181818181819</v>
      </c>
      <c r="M261" s="251" t="s">
        <v>614</v>
      </c>
      <c r="N261" s="256">
        <v>43108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8">
        <v>103</v>
      </c>
      <c r="B262" s="249">
        <v>43018</v>
      </c>
      <c r="C262" s="249"/>
      <c r="D262" s="250" t="s">
        <v>780</v>
      </c>
      <c r="E262" s="251" t="s">
        <v>646</v>
      </c>
      <c r="F262" s="252">
        <v>125.5</v>
      </c>
      <c r="G262" s="251"/>
      <c r="H262" s="251">
        <v>158</v>
      </c>
      <c r="I262" s="253">
        <v>155</v>
      </c>
      <c r="J262" s="254" t="s">
        <v>781</v>
      </c>
      <c r="K262" s="224">
        <f t="shared" si="125"/>
        <v>32.5</v>
      </c>
      <c r="L262" s="255">
        <f t="shared" si="126"/>
        <v>0.25896414342629481</v>
      </c>
      <c r="M262" s="251" t="s">
        <v>614</v>
      </c>
      <c r="N262" s="256">
        <v>43067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8">
        <v>104</v>
      </c>
      <c r="B263" s="249">
        <v>43018</v>
      </c>
      <c r="C263" s="249"/>
      <c r="D263" s="250" t="s">
        <v>782</v>
      </c>
      <c r="E263" s="251" t="s">
        <v>646</v>
      </c>
      <c r="F263" s="252">
        <v>895</v>
      </c>
      <c r="G263" s="251"/>
      <c r="H263" s="251">
        <v>1122.5</v>
      </c>
      <c r="I263" s="253">
        <v>1078</v>
      </c>
      <c r="J263" s="254" t="s">
        <v>783</v>
      </c>
      <c r="K263" s="224">
        <v>227.5</v>
      </c>
      <c r="L263" s="255">
        <v>0.25418994413407803</v>
      </c>
      <c r="M263" s="251" t="s">
        <v>614</v>
      </c>
      <c r="N263" s="256">
        <v>43117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8">
        <v>105</v>
      </c>
      <c r="B264" s="249">
        <v>43020</v>
      </c>
      <c r="C264" s="249"/>
      <c r="D264" s="250" t="s">
        <v>351</v>
      </c>
      <c r="E264" s="251" t="s">
        <v>646</v>
      </c>
      <c r="F264" s="252">
        <v>525</v>
      </c>
      <c r="G264" s="251"/>
      <c r="H264" s="251">
        <v>629</v>
      </c>
      <c r="I264" s="253">
        <v>629</v>
      </c>
      <c r="J264" s="254" t="s">
        <v>704</v>
      </c>
      <c r="K264" s="224">
        <v>104</v>
      </c>
      <c r="L264" s="255">
        <v>0.19809523809523799</v>
      </c>
      <c r="M264" s="251" t="s">
        <v>614</v>
      </c>
      <c r="N264" s="256">
        <v>43119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48">
        <v>106</v>
      </c>
      <c r="B265" s="249">
        <v>43046</v>
      </c>
      <c r="C265" s="249"/>
      <c r="D265" s="250" t="s">
        <v>397</v>
      </c>
      <c r="E265" s="251" t="s">
        <v>646</v>
      </c>
      <c r="F265" s="252">
        <v>740</v>
      </c>
      <c r="G265" s="251"/>
      <c r="H265" s="251">
        <v>892.5</v>
      </c>
      <c r="I265" s="253">
        <v>900</v>
      </c>
      <c r="J265" s="254" t="s">
        <v>784</v>
      </c>
      <c r="K265" s="224">
        <f t="shared" ref="K265:K267" si="127">H265-F265</f>
        <v>152.5</v>
      </c>
      <c r="L265" s="255">
        <f t="shared" ref="L265:L267" si="128">K265/F265</f>
        <v>0.20608108108108109</v>
      </c>
      <c r="M265" s="251" t="s">
        <v>614</v>
      </c>
      <c r="N265" s="256">
        <v>43052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7">
        <v>107</v>
      </c>
      <c r="B266" s="218">
        <v>43073</v>
      </c>
      <c r="C266" s="218"/>
      <c r="D266" s="219" t="s">
        <v>785</v>
      </c>
      <c r="E266" s="220" t="s">
        <v>646</v>
      </c>
      <c r="F266" s="221">
        <v>118.5</v>
      </c>
      <c r="G266" s="220"/>
      <c r="H266" s="220">
        <v>143.5</v>
      </c>
      <c r="I266" s="222">
        <v>145</v>
      </c>
      <c r="J266" s="223" t="s">
        <v>636</v>
      </c>
      <c r="K266" s="224">
        <f t="shared" si="127"/>
        <v>25</v>
      </c>
      <c r="L266" s="225">
        <f t="shared" si="128"/>
        <v>0.2109704641350211</v>
      </c>
      <c r="M266" s="220" t="s">
        <v>614</v>
      </c>
      <c r="N266" s="226">
        <v>43097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7">
        <v>108</v>
      </c>
      <c r="B267" s="228">
        <v>43090</v>
      </c>
      <c r="C267" s="228"/>
      <c r="D267" s="229" t="s">
        <v>445</v>
      </c>
      <c r="E267" s="230" t="s">
        <v>646</v>
      </c>
      <c r="F267" s="231">
        <v>715</v>
      </c>
      <c r="G267" s="231"/>
      <c r="H267" s="232">
        <v>500</v>
      </c>
      <c r="I267" s="232">
        <v>872</v>
      </c>
      <c r="J267" s="233" t="s">
        <v>786</v>
      </c>
      <c r="K267" s="234">
        <f t="shared" si="127"/>
        <v>-215</v>
      </c>
      <c r="L267" s="235">
        <f t="shared" si="128"/>
        <v>-0.30069930069930068</v>
      </c>
      <c r="M267" s="231" t="s">
        <v>627</v>
      </c>
      <c r="N267" s="228">
        <v>43670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7">
        <v>109</v>
      </c>
      <c r="B268" s="218">
        <v>43098</v>
      </c>
      <c r="C268" s="218"/>
      <c r="D268" s="219" t="s">
        <v>629</v>
      </c>
      <c r="E268" s="220" t="s">
        <v>646</v>
      </c>
      <c r="F268" s="221">
        <v>435</v>
      </c>
      <c r="G268" s="220"/>
      <c r="H268" s="220">
        <v>542.5</v>
      </c>
      <c r="I268" s="222">
        <v>539</v>
      </c>
      <c r="J268" s="223" t="s">
        <v>704</v>
      </c>
      <c r="K268" s="224">
        <v>107.5</v>
      </c>
      <c r="L268" s="225">
        <v>0.247126436781609</v>
      </c>
      <c r="M268" s="220" t="s">
        <v>614</v>
      </c>
      <c r="N268" s="226">
        <v>43206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7">
        <v>110</v>
      </c>
      <c r="B269" s="218">
        <v>43098</v>
      </c>
      <c r="C269" s="218"/>
      <c r="D269" s="219" t="s">
        <v>584</v>
      </c>
      <c r="E269" s="220" t="s">
        <v>646</v>
      </c>
      <c r="F269" s="221">
        <v>885</v>
      </c>
      <c r="G269" s="220"/>
      <c r="H269" s="220">
        <v>1090</v>
      </c>
      <c r="I269" s="222">
        <v>1084</v>
      </c>
      <c r="J269" s="223" t="s">
        <v>704</v>
      </c>
      <c r="K269" s="224">
        <v>205</v>
      </c>
      <c r="L269" s="225">
        <v>0.23163841807909599</v>
      </c>
      <c r="M269" s="220" t="s">
        <v>614</v>
      </c>
      <c r="N269" s="226">
        <v>43213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57">
        <v>111</v>
      </c>
      <c r="B270" s="258">
        <v>43192</v>
      </c>
      <c r="C270" s="258"/>
      <c r="D270" s="236" t="s">
        <v>787</v>
      </c>
      <c r="E270" s="231" t="s">
        <v>646</v>
      </c>
      <c r="F270" s="259">
        <v>478.5</v>
      </c>
      <c r="G270" s="231"/>
      <c r="H270" s="231">
        <v>442</v>
      </c>
      <c r="I270" s="232">
        <v>613</v>
      </c>
      <c r="J270" s="233" t="s">
        <v>788</v>
      </c>
      <c r="K270" s="234">
        <f t="shared" ref="K270:K273" si="129">H270-F270</f>
        <v>-36.5</v>
      </c>
      <c r="L270" s="235">
        <f t="shared" ref="L270:L273" si="130">K270/F270</f>
        <v>-7.6280041797283177E-2</v>
      </c>
      <c r="M270" s="231" t="s">
        <v>627</v>
      </c>
      <c r="N270" s="228">
        <v>43762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7">
        <v>112</v>
      </c>
      <c r="B271" s="228">
        <v>43194</v>
      </c>
      <c r="C271" s="228"/>
      <c r="D271" s="229" t="s">
        <v>789</v>
      </c>
      <c r="E271" s="230" t="s">
        <v>646</v>
      </c>
      <c r="F271" s="231">
        <f>141.5-7.3</f>
        <v>134.19999999999999</v>
      </c>
      <c r="G271" s="231"/>
      <c r="H271" s="232">
        <v>77</v>
      </c>
      <c r="I271" s="232">
        <v>180</v>
      </c>
      <c r="J271" s="233" t="s">
        <v>790</v>
      </c>
      <c r="K271" s="234">
        <f t="shared" si="129"/>
        <v>-57.199999999999989</v>
      </c>
      <c r="L271" s="235">
        <f t="shared" si="130"/>
        <v>-0.42622950819672129</v>
      </c>
      <c r="M271" s="231" t="s">
        <v>627</v>
      </c>
      <c r="N271" s="228">
        <v>43522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7">
        <v>113</v>
      </c>
      <c r="B272" s="228">
        <v>43209</v>
      </c>
      <c r="C272" s="228"/>
      <c r="D272" s="229" t="s">
        <v>791</v>
      </c>
      <c r="E272" s="230" t="s">
        <v>646</v>
      </c>
      <c r="F272" s="231">
        <v>430</v>
      </c>
      <c r="G272" s="231"/>
      <c r="H272" s="232">
        <v>220</v>
      </c>
      <c r="I272" s="232">
        <v>537</v>
      </c>
      <c r="J272" s="233" t="s">
        <v>792</v>
      </c>
      <c r="K272" s="234">
        <f t="shared" si="129"/>
        <v>-210</v>
      </c>
      <c r="L272" s="235">
        <f t="shared" si="130"/>
        <v>-0.48837209302325579</v>
      </c>
      <c r="M272" s="231" t="s">
        <v>627</v>
      </c>
      <c r="N272" s="228">
        <v>43252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48">
        <v>114</v>
      </c>
      <c r="B273" s="249">
        <v>43220</v>
      </c>
      <c r="C273" s="249"/>
      <c r="D273" s="250" t="s">
        <v>398</v>
      </c>
      <c r="E273" s="251" t="s">
        <v>646</v>
      </c>
      <c r="F273" s="251">
        <v>153.5</v>
      </c>
      <c r="G273" s="251"/>
      <c r="H273" s="251">
        <v>196</v>
      </c>
      <c r="I273" s="253">
        <v>196</v>
      </c>
      <c r="J273" s="223" t="s">
        <v>793</v>
      </c>
      <c r="K273" s="224">
        <f t="shared" si="129"/>
        <v>42.5</v>
      </c>
      <c r="L273" s="225">
        <f t="shared" si="130"/>
        <v>0.27687296416938112</v>
      </c>
      <c r="M273" s="220" t="s">
        <v>614</v>
      </c>
      <c r="N273" s="226">
        <v>43605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7">
        <v>115</v>
      </c>
      <c r="B274" s="228">
        <v>43306</v>
      </c>
      <c r="C274" s="228"/>
      <c r="D274" s="229" t="s">
        <v>763</v>
      </c>
      <c r="E274" s="230" t="s">
        <v>646</v>
      </c>
      <c r="F274" s="231">
        <v>27.5</v>
      </c>
      <c r="G274" s="231"/>
      <c r="H274" s="232">
        <v>13.1</v>
      </c>
      <c r="I274" s="232">
        <v>60</v>
      </c>
      <c r="J274" s="233" t="s">
        <v>794</v>
      </c>
      <c r="K274" s="234">
        <v>-14.4</v>
      </c>
      <c r="L274" s="235">
        <v>-0.52363636363636401</v>
      </c>
      <c r="M274" s="231" t="s">
        <v>627</v>
      </c>
      <c r="N274" s="228">
        <v>43138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57">
        <v>116</v>
      </c>
      <c r="B275" s="258">
        <v>43318</v>
      </c>
      <c r="C275" s="258"/>
      <c r="D275" s="236" t="s">
        <v>795</v>
      </c>
      <c r="E275" s="231" t="s">
        <v>646</v>
      </c>
      <c r="F275" s="231">
        <v>148.5</v>
      </c>
      <c r="G275" s="231"/>
      <c r="H275" s="231">
        <v>102</v>
      </c>
      <c r="I275" s="232">
        <v>182</v>
      </c>
      <c r="J275" s="233" t="s">
        <v>796</v>
      </c>
      <c r="K275" s="234">
        <f>H275-F275</f>
        <v>-46.5</v>
      </c>
      <c r="L275" s="235">
        <f>K275/F275</f>
        <v>-0.31313131313131315</v>
      </c>
      <c r="M275" s="231" t="s">
        <v>627</v>
      </c>
      <c r="N275" s="228">
        <v>43661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7">
        <v>117</v>
      </c>
      <c r="B276" s="218">
        <v>43335</v>
      </c>
      <c r="C276" s="218"/>
      <c r="D276" s="219" t="s">
        <v>797</v>
      </c>
      <c r="E276" s="220" t="s">
        <v>646</v>
      </c>
      <c r="F276" s="251">
        <v>285</v>
      </c>
      <c r="G276" s="220"/>
      <c r="H276" s="220">
        <v>355</v>
      </c>
      <c r="I276" s="222">
        <v>364</v>
      </c>
      <c r="J276" s="223" t="s">
        <v>798</v>
      </c>
      <c r="K276" s="224">
        <v>70</v>
      </c>
      <c r="L276" s="225">
        <v>0.24561403508771901</v>
      </c>
      <c r="M276" s="220" t="s">
        <v>614</v>
      </c>
      <c r="N276" s="226">
        <v>43455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7">
        <v>118</v>
      </c>
      <c r="B277" s="218">
        <v>43341</v>
      </c>
      <c r="C277" s="218"/>
      <c r="D277" s="219" t="s">
        <v>386</v>
      </c>
      <c r="E277" s="220" t="s">
        <v>646</v>
      </c>
      <c r="F277" s="251">
        <v>525</v>
      </c>
      <c r="G277" s="220"/>
      <c r="H277" s="220">
        <v>585</v>
      </c>
      <c r="I277" s="222">
        <v>635</v>
      </c>
      <c r="J277" s="223" t="s">
        <v>799</v>
      </c>
      <c r="K277" s="224">
        <f t="shared" ref="K277:K294" si="131">H277-F277</f>
        <v>60</v>
      </c>
      <c r="L277" s="225">
        <f t="shared" ref="L277:L294" si="132">K277/F277</f>
        <v>0.11428571428571428</v>
      </c>
      <c r="M277" s="220" t="s">
        <v>614</v>
      </c>
      <c r="N277" s="226">
        <v>43662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7">
        <v>119</v>
      </c>
      <c r="B278" s="218">
        <v>43395</v>
      </c>
      <c r="C278" s="218"/>
      <c r="D278" s="219" t="s">
        <v>370</v>
      </c>
      <c r="E278" s="220" t="s">
        <v>646</v>
      </c>
      <c r="F278" s="251">
        <v>475</v>
      </c>
      <c r="G278" s="220"/>
      <c r="H278" s="220">
        <v>574</v>
      </c>
      <c r="I278" s="222">
        <v>570</v>
      </c>
      <c r="J278" s="223" t="s">
        <v>704</v>
      </c>
      <c r="K278" s="224">
        <f t="shared" si="131"/>
        <v>99</v>
      </c>
      <c r="L278" s="225">
        <f t="shared" si="132"/>
        <v>0.20842105263157895</v>
      </c>
      <c r="M278" s="220" t="s">
        <v>614</v>
      </c>
      <c r="N278" s="226">
        <v>43403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48">
        <v>120</v>
      </c>
      <c r="B279" s="249">
        <v>43397</v>
      </c>
      <c r="C279" s="249"/>
      <c r="D279" s="250" t="s">
        <v>393</v>
      </c>
      <c r="E279" s="251" t="s">
        <v>646</v>
      </c>
      <c r="F279" s="251">
        <v>707.5</v>
      </c>
      <c r="G279" s="251"/>
      <c r="H279" s="251">
        <v>872</v>
      </c>
      <c r="I279" s="253">
        <v>872</v>
      </c>
      <c r="J279" s="254" t="s">
        <v>704</v>
      </c>
      <c r="K279" s="224">
        <f t="shared" si="131"/>
        <v>164.5</v>
      </c>
      <c r="L279" s="255">
        <f t="shared" si="132"/>
        <v>0.23250883392226149</v>
      </c>
      <c r="M279" s="251" t="s">
        <v>614</v>
      </c>
      <c r="N279" s="256">
        <v>43482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8">
        <v>121</v>
      </c>
      <c r="B280" s="249">
        <v>43398</v>
      </c>
      <c r="C280" s="249"/>
      <c r="D280" s="250" t="s">
        <v>800</v>
      </c>
      <c r="E280" s="251" t="s">
        <v>646</v>
      </c>
      <c r="F280" s="251">
        <v>162</v>
      </c>
      <c r="G280" s="251"/>
      <c r="H280" s="251">
        <v>204</v>
      </c>
      <c r="I280" s="253">
        <v>209</v>
      </c>
      <c r="J280" s="254" t="s">
        <v>801</v>
      </c>
      <c r="K280" s="224">
        <f t="shared" si="131"/>
        <v>42</v>
      </c>
      <c r="L280" s="255">
        <f t="shared" si="132"/>
        <v>0.25925925925925924</v>
      </c>
      <c r="M280" s="251" t="s">
        <v>614</v>
      </c>
      <c r="N280" s="256">
        <v>43539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8">
        <v>122</v>
      </c>
      <c r="B281" s="249">
        <v>43399</v>
      </c>
      <c r="C281" s="249"/>
      <c r="D281" s="250" t="s">
        <v>496</v>
      </c>
      <c r="E281" s="251" t="s">
        <v>646</v>
      </c>
      <c r="F281" s="251">
        <v>240</v>
      </c>
      <c r="G281" s="251"/>
      <c r="H281" s="251">
        <v>297</v>
      </c>
      <c r="I281" s="253">
        <v>297</v>
      </c>
      <c r="J281" s="254" t="s">
        <v>704</v>
      </c>
      <c r="K281" s="260">
        <f t="shared" si="131"/>
        <v>57</v>
      </c>
      <c r="L281" s="255">
        <f t="shared" si="132"/>
        <v>0.23749999999999999</v>
      </c>
      <c r="M281" s="251" t="s">
        <v>614</v>
      </c>
      <c r="N281" s="256">
        <v>43417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7">
        <v>123</v>
      </c>
      <c r="B282" s="218">
        <v>43439</v>
      </c>
      <c r="C282" s="218"/>
      <c r="D282" s="219" t="s">
        <v>802</v>
      </c>
      <c r="E282" s="220" t="s">
        <v>646</v>
      </c>
      <c r="F282" s="220">
        <v>202.5</v>
      </c>
      <c r="G282" s="220"/>
      <c r="H282" s="220">
        <v>255</v>
      </c>
      <c r="I282" s="222">
        <v>252</v>
      </c>
      <c r="J282" s="223" t="s">
        <v>704</v>
      </c>
      <c r="K282" s="224">
        <f t="shared" si="131"/>
        <v>52.5</v>
      </c>
      <c r="L282" s="225">
        <f t="shared" si="132"/>
        <v>0.25925925925925924</v>
      </c>
      <c r="M282" s="220" t="s">
        <v>614</v>
      </c>
      <c r="N282" s="226">
        <v>43542</v>
      </c>
      <c r="O282" s="1"/>
      <c r="P282" s="1"/>
      <c r="Q282" s="1"/>
      <c r="R282" s="6" t="s">
        <v>803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48">
        <v>124</v>
      </c>
      <c r="B283" s="249">
        <v>43465</v>
      </c>
      <c r="C283" s="218"/>
      <c r="D283" s="250" t="s">
        <v>426</v>
      </c>
      <c r="E283" s="251" t="s">
        <v>646</v>
      </c>
      <c r="F283" s="251">
        <v>710</v>
      </c>
      <c r="G283" s="251"/>
      <c r="H283" s="251">
        <v>866</v>
      </c>
      <c r="I283" s="253">
        <v>866</v>
      </c>
      <c r="J283" s="254" t="s">
        <v>704</v>
      </c>
      <c r="K283" s="224">
        <f t="shared" si="131"/>
        <v>156</v>
      </c>
      <c r="L283" s="225">
        <f t="shared" si="132"/>
        <v>0.21971830985915494</v>
      </c>
      <c r="M283" s="220" t="s">
        <v>614</v>
      </c>
      <c r="N283" s="226">
        <v>43553</v>
      </c>
      <c r="O283" s="1"/>
      <c r="P283" s="1"/>
      <c r="Q283" s="1"/>
      <c r="R283" s="6" t="s">
        <v>803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48">
        <v>125</v>
      </c>
      <c r="B284" s="249">
        <v>43522</v>
      </c>
      <c r="C284" s="249"/>
      <c r="D284" s="250" t="s">
        <v>154</v>
      </c>
      <c r="E284" s="251" t="s">
        <v>646</v>
      </c>
      <c r="F284" s="251">
        <v>337.25</v>
      </c>
      <c r="G284" s="251"/>
      <c r="H284" s="251">
        <v>398.5</v>
      </c>
      <c r="I284" s="253">
        <v>411</v>
      </c>
      <c r="J284" s="223" t="s">
        <v>804</v>
      </c>
      <c r="K284" s="224">
        <f t="shared" si="131"/>
        <v>61.25</v>
      </c>
      <c r="L284" s="225">
        <f t="shared" si="132"/>
        <v>0.1816160118606375</v>
      </c>
      <c r="M284" s="220" t="s">
        <v>614</v>
      </c>
      <c r="N284" s="226">
        <v>43760</v>
      </c>
      <c r="O284" s="1"/>
      <c r="P284" s="1"/>
      <c r="Q284" s="1"/>
      <c r="R284" s="6" t="s">
        <v>803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61">
        <v>126</v>
      </c>
      <c r="B285" s="262">
        <v>43559</v>
      </c>
      <c r="C285" s="262"/>
      <c r="D285" s="263" t="s">
        <v>805</v>
      </c>
      <c r="E285" s="264" t="s">
        <v>646</v>
      </c>
      <c r="F285" s="264">
        <v>130</v>
      </c>
      <c r="G285" s="264"/>
      <c r="H285" s="264">
        <v>65</v>
      </c>
      <c r="I285" s="265">
        <v>158</v>
      </c>
      <c r="J285" s="233" t="s">
        <v>806</v>
      </c>
      <c r="K285" s="234">
        <f t="shared" si="131"/>
        <v>-65</v>
      </c>
      <c r="L285" s="235">
        <f t="shared" si="132"/>
        <v>-0.5</v>
      </c>
      <c r="M285" s="231" t="s">
        <v>627</v>
      </c>
      <c r="N285" s="228">
        <v>43726</v>
      </c>
      <c r="O285" s="1"/>
      <c r="P285" s="1"/>
      <c r="Q285" s="1"/>
      <c r="R285" s="6" t="s">
        <v>807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48">
        <v>127</v>
      </c>
      <c r="B286" s="249">
        <v>43017</v>
      </c>
      <c r="C286" s="249"/>
      <c r="D286" s="250" t="s">
        <v>187</v>
      </c>
      <c r="E286" s="251" t="s">
        <v>646</v>
      </c>
      <c r="F286" s="251">
        <v>141.5</v>
      </c>
      <c r="G286" s="251"/>
      <c r="H286" s="251">
        <v>183.5</v>
      </c>
      <c r="I286" s="253">
        <v>210</v>
      </c>
      <c r="J286" s="223" t="s">
        <v>801</v>
      </c>
      <c r="K286" s="224">
        <f t="shared" si="131"/>
        <v>42</v>
      </c>
      <c r="L286" s="225">
        <f t="shared" si="132"/>
        <v>0.29681978798586572</v>
      </c>
      <c r="M286" s="220" t="s">
        <v>614</v>
      </c>
      <c r="N286" s="226">
        <v>43042</v>
      </c>
      <c r="O286" s="1"/>
      <c r="P286" s="1"/>
      <c r="Q286" s="1"/>
      <c r="R286" s="6" t="s">
        <v>807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61">
        <v>128</v>
      </c>
      <c r="B287" s="262">
        <v>43074</v>
      </c>
      <c r="C287" s="262"/>
      <c r="D287" s="263" t="s">
        <v>808</v>
      </c>
      <c r="E287" s="264" t="s">
        <v>646</v>
      </c>
      <c r="F287" s="259">
        <v>172</v>
      </c>
      <c r="G287" s="264"/>
      <c r="H287" s="264">
        <v>155.25</v>
      </c>
      <c r="I287" s="265">
        <v>230</v>
      </c>
      <c r="J287" s="233" t="s">
        <v>809</v>
      </c>
      <c r="K287" s="234">
        <f t="shared" si="131"/>
        <v>-16.75</v>
      </c>
      <c r="L287" s="235">
        <f t="shared" si="132"/>
        <v>-9.7383720930232565E-2</v>
      </c>
      <c r="M287" s="231" t="s">
        <v>627</v>
      </c>
      <c r="N287" s="228">
        <v>43787</v>
      </c>
      <c r="O287" s="1"/>
      <c r="P287" s="1"/>
      <c r="Q287" s="1"/>
      <c r="R287" s="6" t="s">
        <v>807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48">
        <v>129</v>
      </c>
      <c r="B288" s="249">
        <v>43398</v>
      </c>
      <c r="C288" s="249"/>
      <c r="D288" s="250" t="s">
        <v>109</v>
      </c>
      <c r="E288" s="251" t="s">
        <v>646</v>
      </c>
      <c r="F288" s="251">
        <v>698.5</v>
      </c>
      <c r="G288" s="251"/>
      <c r="H288" s="251">
        <v>890</v>
      </c>
      <c r="I288" s="253">
        <v>890</v>
      </c>
      <c r="J288" s="223" t="s">
        <v>810</v>
      </c>
      <c r="K288" s="224">
        <f t="shared" si="131"/>
        <v>191.5</v>
      </c>
      <c r="L288" s="225">
        <f t="shared" si="132"/>
        <v>0.27415891195418757</v>
      </c>
      <c r="M288" s="220" t="s">
        <v>614</v>
      </c>
      <c r="N288" s="226">
        <v>44328</v>
      </c>
      <c r="O288" s="1"/>
      <c r="P288" s="1"/>
      <c r="Q288" s="1"/>
      <c r="R288" s="6" t="s">
        <v>803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48">
        <v>130</v>
      </c>
      <c r="B289" s="249">
        <v>42877</v>
      </c>
      <c r="C289" s="249"/>
      <c r="D289" s="250" t="s">
        <v>385</v>
      </c>
      <c r="E289" s="251" t="s">
        <v>646</v>
      </c>
      <c r="F289" s="251">
        <v>127.6</v>
      </c>
      <c r="G289" s="251"/>
      <c r="H289" s="251">
        <v>138</v>
      </c>
      <c r="I289" s="253">
        <v>190</v>
      </c>
      <c r="J289" s="223" t="s">
        <v>811</v>
      </c>
      <c r="K289" s="224">
        <f t="shared" si="131"/>
        <v>10.400000000000006</v>
      </c>
      <c r="L289" s="225">
        <f t="shared" si="132"/>
        <v>8.1504702194357417E-2</v>
      </c>
      <c r="M289" s="220" t="s">
        <v>614</v>
      </c>
      <c r="N289" s="226">
        <v>43774</v>
      </c>
      <c r="O289" s="1"/>
      <c r="P289" s="1"/>
      <c r="Q289" s="1"/>
      <c r="R289" s="6" t="s">
        <v>807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48">
        <v>131</v>
      </c>
      <c r="B290" s="249">
        <v>43158</v>
      </c>
      <c r="C290" s="249"/>
      <c r="D290" s="250" t="s">
        <v>812</v>
      </c>
      <c r="E290" s="251" t="s">
        <v>646</v>
      </c>
      <c r="F290" s="251">
        <v>317</v>
      </c>
      <c r="G290" s="251"/>
      <c r="H290" s="251">
        <v>382.5</v>
      </c>
      <c r="I290" s="253">
        <v>398</v>
      </c>
      <c r="J290" s="223" t="s">
        <v>813</v>
      </c>
      <c r="K290" s="224">
        <f t="shared" si="131"/>
        <v>65.5</v>
      </c>
      <c r="L290" s="225">
        <f t="shared" si="132"/>
        <v>0.20662460567823343</v>
      </c>
      <c r="M290" s="220" t="s">
        <v>614</v>
      </c>
      <c r="N290" s="226">
        <v>44238</v>
      </c>
      <c r="O290" s="1"/>
      <c r="P290" s="1"/>
      <c r="Q290" s="1"/>
      <c r="R290" s="6" t="s">
        <v>807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61">
        <v>132</v>
      </c>
      <c r="B291" s="262">
        <v>43164</v>
      </c>
      <c r="C291" s="262"/>
      <c r="D291" s="263" t="s">
        <v>146</v>
      </c>
      <c r="E291" s="264" t="s">
        <v>646</v>
      </c>
      <c r="F291" s="259">
        <f>510-14.4</f>
        <v>495.6</v>
      </c>
      <c r="G291" s="264"/>
      <c r="H291" s="264">
        <v>350</v>
      </c>
      <c r="I291" s="265">
        <v>672</v>
      </c>
      <c r="J291" s="233" t="s">
        <v>814</v>
      </c>
      <c r="K291" s="234">
        <f t="shared" si="131"/>
        <v>-145.60000000000002</v>
      </c>
      <c r="L291" s="235">
        <f t="shared" si="132"/>
        <v>-0.29378531073446329</v>
      </c>
      <c r="M291" s="231" t="s">
        <v>627</v>
      </c>
      <c r="N291" s="228">
        <v>43887</v>
      </c>
      <c r="O291" s="1"/>
      <c r="P291" s="1"/>
      <c r="Q291" s="1"/>
      <c r="R291" s="6" t="s">
        <v>803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61">
        <v>133</v>
      </c>
      <c r="B292" s="262">
        <v>43237</v>
      </c>
      <c r="C292" s="262"/>
      <c r="D292" s="263" t="s">
        <v>488</v>
      </c>
      <c r="E292" s="264" t="s">
        <v>646</v>
      </c>
      <c r="F292" s="259">
        <v>230.3</v>
      </c>
      <c r="G292" s="264"/>
      <c r="H292" s="264">
        <v>102.5</v>
      </c>
      <c r="I292" s="265">
        <v>348</v>
      </c>
      <c r="J292" s="233" t="s">
        <v>815</v>
      </c>
      <c r="K292" s="234">
        <f t="shared" si="131"/>
        <v>-127.80000000000001</v>
      </c>
      <c r="L292" s="235">
        <f t="shared" si="132"/>
        <v>-0.55492835432045162</v>
      </c>
      <c r="M292" s="231" t="s">
        <v>627</v>
      </c>
      <c r="N292" s="228">
        <v>43896</v>
      </c>
      <c r="O292" s="1"/>
      <c r="P292" s="1"/>
      <c r="Q292" s="1"/>
      <c r="R292" s="6" t="s">
        <v>803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48">
        <v>134</v>
      </c>
      <c r="B293" s="249">
        <v>43258</v>
      </c>
      <c r="C293" s="249"/>
      <c r="D293" s="250" t="s">
        <v>450</v>
      </c>
      <c r="E293" s="251" t="s">
        <v>646</v>
      </c>
      <c r="F293" s="251">
        <f>342.5-5.1</f>
        <v>337.4</v>
      </c>
      <c r="G293" s="251"/>
      <c r="H293" s="251">
        <v>412.5</v>
      </c>
      <c r="I293" s="253">
        <v>439</v>
      </c>
      <c r="J293" s="223" t="s">
        <v>816</v>
      </c>
      <c r="K293" s="224">
        <f t="shared" si="131"/>
        <v>75.100000000000023</v>
      </c>
      <c r="L293" s="225">
        <f t="shared" si="132"/>
        <v>0.22258446947243635</v>
      </c>
      <c r="M293" s="220" t="s">
        <v>614</v>
      </c>
      <c r="N293" s="226">
        <v>44230</v>
      </c>
      <c r="O293" s="1"/>
      <c r="P293" s="1"/>
      <c r="Q293" s="1"/>
      <c r="R293" s="6" t="s">
        <v>807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42">
        <v>135</v>
      </c>
      <c r="B294" s="241">
        <v>43285</v>
      </c>
      <c r="C294" s="241"/>
      <c r="D294" s="242" t="s">
        <v>56</v>
      </c>
      <c r="E294" s="243" t="s">
        <v>646</v>
      </c>
      <c r="F294" s="243">
        <f>127.5-5.53</f>
        <v>121.97</v>
      </c>
      <c r="G294" s="244"/>
      <c r="H294" s="244">
        <v>122.5</v>
      </c>
      <c r="I294" s="244">
        <v>170</v>
      </c>
      <c r="J294" s="245" t="s">
        <v>930</v>
      </c>
      <c r="K294" s="246">
        <f t="shared" si="131"/>
        <v>0.53000000000000114</v>
      </c>
      <c r="L294" s="247">
        <f t="shared" si="132"/>
        <v>4.3453308190538747E-3</v>
      </c>
      <c r="M294" s="243" t="s">
        <v>737</v>
      </c>
      <c r="N294" s="241">
        <v>44431</v>
      </c>
      <c r="O294" s="1"/>
      <c r="P294" s="1"/>
      <c r="Q294" s="1"/>
      <c r="R294" s="6" t="s">
        <v>803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61">
        <v>136</v>
      </c>
      <c r="B295" s="262">
        <v>43294</v>
      </c>
      <c r="C295" s="262"/>
      <c r="D295" s="263" t="s">
        <v>372</v>
      </c>
      <c r="E295" s="264" t="s">
        <v>646</v>
      </c>
      <c r="F295" s="259">
        <v>46.5</v>
      </c>
      <c r="G295" s="264"/>
      <c r="H295" s="264">
        <v>17</v>
      </c>
      <c r="I295" s="265">
        <v>59</v>
      </c>
      <c r="J295" s="233" t="s">
        <v>817</v>
      </c>
      <c r="K295" s="234">
        <f t="shared" ref="K295:K303" si="133">H295-F295</f>
        <v>-29.5</v>
      </c>
      <c r="L295" s="235">
        <f t="shared" ref="L295:L303" si="134">K295/F295</f>
        <v>-0.63440860215053763</v>
      </c>
      <c r="M295" s="231" t="s">
        <v>627</v>
      </c>
      <c r="N295" s="228">
        <v>43887</v>
      </c>
      <c r="O295" s="1"/>
      <c r="P295" s="1"/>
      <c r="Q295" s="1"/>
      <c r="R295" s="6" t="s">
        <v>803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48">
        <v>137</v>
      </c>
      <c r="B296" s="249">
        <v>43396</v>
      </c>
      <c r="C296" s="249"/>
      <c r="D296" s="250" t="s">
        <v>428</v>
      </c>
      <c r="E296" s="251" t="s">
        <v>646</v>
      </c>
      <c r="F296" s="251">
        <v>156.5</v>
      </c>
      <c r="G296" s="251"/>
      <c r="H296" s="251">
        <v>207.5</v>
      </c>
      <c r="I296" s="253">
        <v>191</v>
      </c>
      <c r="J296" s="223" t="s">
        <v>704</v>
      </c>
      <c r="K296" s="224">
        <f t="shared" si="133"/>
        <v>51</v>
      </c>
      <c r="L296" s="225">
        <f t="shared" si="134"/>
        <v>0.32587859424920129</v>
      </c>
      <c r="M296" s="220" t="s">
        <v>614</v>
      </c>
      <c r="N296" s="226">
        <v>44369</v>
      </c>
      <c r="O296" s="1"/>
      <c r="P296" s="1"/>
      <c r="Q296" s="1"/>
      <c r="R296" s="6" t="s">
        <v>803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48">
        <v>138</v>
      </c>
      <c r="B297" s="249">
        <v>43439</v>
      </c>
      <c r="C297" s="249"/>
      <c r="D297" s="250" t="s">
        <v>332</v>
      </c>
      <c r="E297" s="251" t="s">
        <v>646</v>
      </c>
      <c r="F297" s="251">
        <v>259.5</v>
      </c>
      <c r="G297" s="251"/>
      <c r="H297" s="251">
        <v>320</v>
      </c>
      <c r="I297" s="253">
        <v>320</v>
      </c>
      <c r="J297" s="223" t="s">
        <v>704</v>
      </c>
      <c r="K297" s="224">
        <f t="shared" si="133"/>
        <v>60.5</v>
      </c>
      <c r="L297" s="225">
        <f t="shared" si="134"/>
        <v>0.23314065510597304</v>
      </c>
      <c r="M297" s="220" t="s">
        <v>614</v>
      </c>
      <c r="N297" s="226">
        <v>44323</v>
      </c>
      <c r="O297" s="1"/>
      <c r="P297" s="1"/>
      <c r="Q297" s="1"/>
      <c r="R297" s="6" t="s">
        <v>803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61">
        <v>139</v>
      </c>
      <c r="B298" s="262">
        <v>43439</v>
      </c>
      <c r="C298" s="262"/>
      <c r="D298" s="263" t="s">
        <v>818</v>
      </c>
      <c r="E298" s="264" t="s">
        <v>646</v>
      </c>
      <c r="F298" s="264">
        <v>715</v>
      </c>
      <c r="G298" s="264"/>
      <c r="H298" s="264">
        <v>445</v>
      </c>
      <c r="I298" s="265">
        <v>840</v>
      </c>
      <c r="J298" s="233" t="s">
        <v>819</v>
      </c>
      <c r="K298" s="234">
        <f t="shared" si="133"/>
        <v>-270</v>
      </c>
      <c r="L298" s="235">
        <f t="shared" si="134"/>
        <v>-0.3776223776223776</v>
      </c>
      <c r="M298" s="231" t="s">
        <v>627</v>
      </c>
      <c r="N298" s="228">
        <v>43800</v>
      </c>
      <c r="O298" s="1"/>
      <c r="P298" s="1"/>
      <c r="Q298" s="1"/>
      <c r="R298" s="6" t="s">
        <v>803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48">
        <v>140</v>
      </c>
      <c r="B299" s="249">
        <v>43469</v>
      </c>
      <c r="C299" s="249"/>
      <c r="D299" s="250" t="s">
        <v>159</v>
      </c>
      <c r="E299" s="251" t="s">
        <v>646</v>
      </c>
      <c r="F299" s="251">
        <v>875</v>
      </c>
      <c r="G299" s="251"/>
      <c r="H299" s="251">
        <v>1165</v>
      </c>
      <c r="I299" s="253">
        <v>1185</v>
      </c>
      <c r="J299" s="223" t="s">
        <v>820</v>
      </c>
      <c r="K299" s="224">
        <f t="shared" si="133"/>
        <v>290</v>
      </c>
      <c r="L299" s="225">
        <f t="shared" si="134"/>
        <v>0.33142857142857141</v>
      </c>
      <c r="M299" s="220" t="s">
        <v>614</v>
      </c>
      <c r="N299" s="226">
        <v>43847</v>
      </c>
      <c r="O299" s="1"/>
      <c r="P299" s="1"/>
      <c r="Q299" s="1"/>
      <c r="R299" s="6" t="s">
        <v>803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48">
        <v>141</v>
      </c>
      <c r="B300" s="249">
        <v>43559</v>
      </c>
      <c r="C300" s="249"/>
      <c r="D300" s="250" t="s">
        <v>348</v>
      </c>
      <c r="E300" s="251" t="s">
        <v>646</v>
      </c>
      <c r="F300" s="251">
        <f>387-14.63</f>
        <v>372.37</v>
      </c>
      <c r="G300" s="251"/>
      <c r="H300" s="251">
        <v>490</v>
      </c>
      <c r="I300" s="253">
        <v>490</v>
      </c>
      <c r="J300" s="223" t="s">
        <v>704</v>
      </c>
      <c r="K300" s="224">
        <f t="shared" si="133"/>
        <v>117.63</v>
      </c>
      <c r="L300" s="225">
        <f t="shared" si="134"/>
        <v>0.31589548030185027</v>
      </c>
      <c r="M300" s="220" t="s">
        <v>614</v>
      </c>
      <c r="N300" s="226">
        <v>43850</v>
      </c>
      <c r="O300" s="1"/>
      <c r="P300" s="1"/>
      <c r="Q300" s="1"/>
      <c r="R300" s="6" t="s">
        <v>803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61">
        <v>142</v>
      </c>
      <c r="B301" s="262">
        <v>43578</v>
      </c>
      <c r="C301" s="262"/>
      <c r="D301" s="263" t="s">
        <v>821</v>
      </c>
      <c r="E301" s="264" t="s">
        <v>616</v>
      </c>
      <c r="F301" s="264">
        <v>220</v>
      </c>
      <c r="G301" s="264"/>
      <c r="H301" s="264">
        <v>127.5</v>
      </c>
      <c r="I301" s="265">
        <v>284</v>
      </c>
      <c r="J301" s="233" t="s">
        <v>822</v>
      </c>
      <c r="K301" s="234">
        <f t="shared" si="133"/>
        <v>-92.5</v>
      </c>
      <c r="L301" s="235">
        <f t="shared" si="134"/>
        <v>-0.42045454545454547</v>
      </c>
      <c r="M301" s="231" t="s">
        <v>627</v>
      </c>
      <c r="N301" s="228">
        <v>43896</v>
      </c>
      <c r="O301" s="1"/>
      <c r="P301" s="1"/>
      <c r="Q301" s="1"/>
      <c r="R301" s="6" t="s">
        <v>803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48">
        <v>143</v>
      </c>
      <c r="B302" s="249">
        <v>43622</v>
      </c>
      <c r="C302" s="249"/>
      <c r="D302" s="250" t="s">
        <v>497</v>
      </c>
      <c r="E302" s="251" t="s">
        <v>616</v>
      </c>
      <c r="F302" s="251">
        <v>332.8</v>
      </c>
      <c r="G302" s="251"/>
      <c r="H302" s="251">
        <v>405</v>
      </c>
      <c r="I302" s="253">
        <v>419</v>
      </c>
      <c r="J302" s="223" t="s">
        <v>823</v>
      </c>
      <c r="K302" s="224">
        <f t="shared" si="133"/>
        <v>72.199999999999989</v>
      </c>
      <c r="L302" s="225">
        <f t="shared" si="134"/>
        <v>0.21694711538461534</v>
      </c>
      <c r="M302" s="220" t="s">
        <v>614</v>
      </c>
      <c r="N302" s="226">
        <v>43860</v>
      </c>
      <c r="O302" s="1"/>
      <c r="P302" s="1"/>
      <c r="Q302" s="1"/>
      <c r="R302" s="6" t="s">
        <v>807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42">
        <v>144</v>
      </c>
      <c r="B303" s="241">
        <v>43641</v>
      </c>
      <c r="C303" s="241"/>
      <c r="D303" s="242" t="s">
        <v>152</v>
      </c>
      <c r="E303" s="243" t="s">
        <v>646</v>
      </c>
      <c r="F303" s="243">
        <v>386</v>
      </c>
      <c r="G303" s="244"/>
      <c r="H303" s="244">
        <v>395</v>
      </c>
      <c r="I303" s="244">
        <v>452</v>
      </c>
      <c r="J303" s="245" t="s">
        <v>824</v>
      </c>
      <c r="K303" s="246">
        <f t="shared" si="133"/>
        <v>9</v>
      </c>
      <c r="L303" s="247">
        <f t="shared" si="134"/>
        <v>2.3316062176165803E-2</v>
      </c>
      <c r="M303" s="243" t="s">
        <v>737</v>
      </c>
      <c r="N303" s="241">
        <v>43868</v>
      </c>
      <c r="O303" s="1"/>
      <c r="P303" s="1"/>
      <c r="Q303" s="1"/>
      <c r="R303" s="6" t="s">
        <v>807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42">
        <v>145</v>
      </c>
      <c r="B304" s="241">
        <v>43707</v>
      </c>
      <c r="C304" s="241"/>
      <c r="D304" s="242" t="s">
        <v>132</v>
      </c>
      <c r="E304" s="243" t="s">
        <v>646</v>
      </c>
      <c r="F304" s="243">
        <v>137.5</v>
      </c>
      <c r="G304" s="244"/>
      <c r="H304" s="244">
        <v>138.5</v>
      </c>
      <c r="I304" s="244">
        <v>190</v>
      </c>
      <c r="J304" s="245" t="s">
        <v>860</v>
      </c>
      <c r="K304" s="246">
        <f t="shared" ref="K304" si="135">H304-F304</f>
        <v>1</v>
      </c>
      <c r="L304" s="247">
        <f t="shared" ref="L304" si="136">K304/F304</f>
        <v>7.2727272727272727E-3</v>
      </c>
      <c r="M304" s="243" t="s">
        <v>737</v>
      </c>
      <c r="N304" s="241">
        <v>44432</v>
      </c>
      <c r="O304" s="1"/>
      <c r="P304" s="1"/>
      <c r="Q304" s="1"/>
      <c r="R304" s="6" t="s">
        <v>803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48">
        <v>146</v>
      </c>
      <c r="B305" s="249">
        <v>43731</v>
      </c>
      <c r="C305" s="249"/>
      <c r="D305" s="250" t="s">
        <v>441</v>
      </c>
      <c r="E305" s="251" t="s">
        <v>646</v>
      </c>
      <c r="F305" s="251">
        <v>235</v>
      </c>
      <c r="G305" s="251"/>
      <c r="H305" s="251">
        <v>295</v>
      </c>
      <c r="I305" s="253">
        <v>296</v>
      </c>
      <c r="J305" s="223" t="s">
        <v>825</v>
      </c>
      <c r="K305" s="224">
        <f t="shared" ref="K305:K310" si="137">H305-F305</f>
        <v>60</v>
      </c>
      <c r="L305" s="225">
        <f t="shared" ref="L305:L310" si="138">K305/F305</f>
        <v>0.25531914893617019</v>
      </c>
      <c r="M305" s="220" t="s">
        <v>614</v>
      </c>
      <c r="N305" s="226">
        <v>43844</v>
      </c>
      <c r="O305" s="1"/>
      <c r="P305" s="1"/>
      <c r="Q305" s="1"/>
      <c r="R305" s="6" t="s">
        <v>807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48">
        <v>147</v>
      </c>
      <c r="B306" s="249">
        <v>43752</v>
      </c>
      <c r="C306" s="249"/>
      <c r="D306" s="250" t="s">
        <v>826</v>
      </c>
      <c r="E306" s="251" t="s">
        <v>646</v>
      </c>
      <c r="F306" s="251">
        <v>277.5</v>
      </c>
      <c r="G306" s="251"/>
      <c r="H306" s="251">
        <v>333</v>
      </c>
      <c r="I306" s="253">
        <v>333</v>
      </c>
      <c r="J306" s="223" t="s">
        <v>827</v>
      </c>
      <c r="K306" s="224">
        <f t="shared" si="137"/>
        <v>55.5</v>
      </c>
      <c r="L306" s="225">
        <f t="shared" si="138"/>
        <v>0.2</v>
      </c>
      <c r="M306" s="220" t="s">
        <v>614</v>
      </c>
      <c r="N306" s="226">
        <v>43846</v>
      </c>
      <c r="O306" s="1"/>
      <c r="P306" s="1"/>
      <c r="Q306" s="1"/>
      <c r="R306" s="6" t="s">
        <v>803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48">
        <v>148</v>
      </c>
      <c r="B307" s="249">
        <v>43752</v>
      </c>
      <c r="C307" s="249"/>
      <c r="D307" s="250" t="s">
        <v>828</v>
      </c>
      <c r="E307" s="251" t="s">
        <v>646</v>
      </c>
      <c r="F307" s="251">
        <v>930</v>
      </c>
      <c r="G307" s="251"/>
      <c r="H307" s="251">
        <v>1165</v>
      </c>
      <c r="I307" s="253">
        <v>1200</v>
      </c>
      <c r="J307" s="223" t="s">
        <v>829</v>
      </c>
      <c r="K307" s="224">
        <f t="shared" si="137"/>
        <v>235</v>
      </c>
      <c r="L307" s="225">
        <f t="shared" si="138"/>
        <v>0.25268817204301075</v>
      </c>
      <c r="M307" s="220" t="s">
        <v>614</v>
      </c>
      <c r="N307" s="226">
        <v>43847</v>
      </c>
      <c r="O307" s="1"/>
      <c r="P307" s="1"/>
      <c r="Q307" s="1"/>
      <c r="R307" s="6" t="s">
        <v>807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48">
        <v>149</v>
      </c>
      <c r="B308" s="249">
        <v>43753</v>
      </c>
      <c r="C308" s="249"/>
      <c r="D308" s="250" t="s">
        <v>830</v>
      </c>
      <c r="E308" s="251" t="s">
        <v>646</v>
      </c>
      <c r="F308" s="221">
        <v>111</v>
      </c>
      <c r="G308" s="251"/>
      <c r="H308" s="251">
        <v>141</v>
      </c>
      <c r="I308" s="253">
        <v>141</v>
      </c>
      <c r="J308" s="223" t="s">
        <v>630</v>
      </c>
      <c r="K308" s="224">
        <f t="shared" si="137"/>
        <v>30</v>
      </c>
      <c r="L308" s="225">
        <f t="shared" si="138"/>
        <v>0.27027027027027029</v>
      </c>
      <c r="M308" s="220" t="s">
        <v>614</v>
      </c>
      <c r="N308" s="226">
        <v>44328</v>
      </c>
      <c r="O308" s="1"/>
      <c r="P308" s="1"/>
      <c r="Q308" s="1"/>
      <c r="R308" s="6" t="s">
        <v>807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48">
        <v>150</v>
      </c>
      <c r="B309" s="249">
        <v>43753</v>
      </c>
      <c r="C309" s="249"/>
      <c r="D309" s="250" t="s">
        <v>831</v>
      </c>
      <c r="E309" s="251" t="s">
        <v>646</v>
      </c>
      <c r="F309" s="221">
        <v>296</v>
      </c>
      <c r="G309" s="251"/>
      <c r="H309" s="251">
        <v>370</v>
      </c>
      <c r="I309" s="253">
        <v>370</v>
      </c>
      <c r="J309" s="223" t="s">
        <v>704</v>
      </c>
      <c r="K309" s="224">
        <f t="shared" si="137"/>
        <v>74</v>
      </c>
      <c r="L309" s="225">
        <f t="shared" si="138"/>
        <v>0.25</v>
      </c>
      <c r="M309" s="220" t="s">
        <v>614</v>
      </c>
      <c r="N309" s="226">
        <v>43853</v>
      </c>
      <c r="O309" s="1"/>
      <c r="P309" s="1"/>
      <c r="Q309" s="1"/>
      <c r="R309" s="6" t="s">
        <v>807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48">
        <v>151</v>
      </c>
      <c r="B310" s="249">
        <v>43754</v>
      </c>
      <c r="C310" s="249"/>
      <c r="D310" s="250" t="s">
        <v>832</v>
      </c>
      <c r="E310" s="251" t="s">
        <v>646</v>
      </c>
      <c r="F310" s="221">
        <v>300</v>
      </c>
      <c r="G310" s="251"/>
      <c r="H310" s="251">
        <v>382.5</v>
      </c>
      <c r="I310" s="253">
        <v>344</v>
      </c>
      <c r="J310" s="223" t="s">
        <v>833</v>
      </c>
      <c r="K310" s="224">
        <f t="shared" si="137"/>
        <v>82.5</v>
      </c>
      <c r="L310" s="225">
        <f t="shared" si="138"/>
        <v>0.27500000000000002</v>
      </c>
      <c r="M310" s="220" t="s">
        <v>614</v>
      </c>
      <c r="N310" s="226">
        <v>44238</v>
      </c>
      <c r="O310" s="1"/>
      <c r="P310" s="1"/>
      <c r="Q310" s="1"/>
      <c r="R310" s="6" t="s">
        <v>807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67">
        <v>152</v>
      </c>
      <c r="B311" s="268">
        <v>43832</v>
      </c>
      <c r="C311" s="268"/>
      <c r="D311" s="269" t="s">
        <v>834</v>
      </c>
      <c r="E311" s="56" t="s">
        <v>646</v>
      </c>
      <c r="F311" s="270" t="s">
        <v>835</v>
      </c>
      <c r="G311" s="56"/>
      <c r="H311" s="56"/>
      <c r="I311" s="271">
        <v>590</v>
      </c>
      <c r="J311" s="266" t="s">
        <v>617</v>
      </c>
      <c r="K311" s="266"/>
      <c r="L311" s="272"/>
      <c r="M311" s="273" t="s">
        <v>617</v>
      </c>
      <c r="N311" s="274"/>
      <c r="O311" s="1"/>
      <c r="P311" s="1"/>
      <c r="Q311" s="1"/>
      <c r="R311" s="6" t="s">
        <v>807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48">
        <v>153</v>
      </c>
      <c r="B312" s="249">
        <v>43966</v>
      </c>
      <c r="C312" s="249"/>
      <c r="D312" s="250" t="s">
        <v>72</v>
      </c>
      <c r="E312" s="251" t="s">
        <v>646</v>
      </c>
      <c r="F312" s="221">
        <v>67.5</v>
      </c>
      <c r="G312" s="251"/>
      <c r="H312" s="251">
        <v>86</v>
      </c>
      <c r="I312" s="253">
        <v>86</v>
      </c>
      <c r="J312" s="223" t="s">
        <v>836</v>
      </c>
      <c r="K312" s="224">
        <f t="shared" ref="K312:K319" si="139">H312-F312</f>
        <v>18.5</v>
      </c>
      <c r="L312" s="225">
        <f t="shared" ref="L312:L319" si="140">K312/F312</f>
        <v>0.27407407407407408</v>
      </c>
      <c r="M312" s="220" t="s">
        <v>614</v>
      </c>
      <c r="N312" s="226">
        <v>44008</v>
      </c>
      <c r="O312" s="1"/>
      <c r="P312" s="1"/>
      <c r="Q312" s="1"/>
      <c r="R312" s="6" t="s">
        <v>807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48">
        <v>154</v>
      </c>
      <c r="B313" s="249">
        <v>44035</v>
      </c>
      <c r="C313" s="249"/>
      <c r="D313" s="250" t="s">
        <v>496</v>
      </c>
      <c r="E313" s="251" t="s">
        <v>646</v>
      </c>
      <c r="F313" s="221">
        <v>231</v>
      </c>
      <c r="G313" s="251"/>
      <c r="H313" s="251">
        <v>281</v>
      </c>
      <c r="I313" s="253">
        <v>281</v>
      </c>
      <c r="J313" s="223" t="s">
        <v>704</v>
      </c>
      <c r="K313" s="224">
        <f t="shared" si="139"/>
        <v>50</v>
      </c>
      <c r="L313" s="225">
        <f t="shared" si="140"/>
        <v>0.21645021645021645</v>
      </c>
      <c r="M313" s="220" t="s">
        <v>614</v>
      </c>
      <c r="N313" s="226">
        <v>44358</v>
      </c>
      <c r="O313" s="1"/>
      <c r="P313" s="1"/>
      <c r="Q313" s="1"/>
      <c r="R313" s="6" t="s">
        <v>807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48">
        <v>155</v>
      </c>
      <c r="B314" s="249">
        <v>44092</v>
      </c>
      <c r="C314" s="249"/>
      <c r="D314" s="250" t="s">
        <v>417</v>
      </c>
      <c r="E314" s="251" t="s">
        <v>646</v>
      </c>
      <c r="F314" s="251">
        <v>206</v>
      </c>
      <c r="G314" s="251"/>
      <c r="H314" s="251">
        <v>248</v>
      </c>
      <c r="I314" s="253">
        <v>248</v>
      </c>
      <c r="J314" s="223" t="s">
        <v>704</v>
      </c>
      <c r="K314" s="224">
        <f t="shared" si="139"/>
        <v>42</v>
      </c>
      <c r="L314" s="225">
        <f t="shared" si="140"/>
        <v>0.20388349514563106</v>
      </c>
      <c r="M314" s="220" t="s">
        <v>614</v>
      </c>
      <c r="N314" s="226">
        <v>44214</v>
      </c>
      <c r="O314" s="1"/>
      <c r="P314" s="1"/>
      <c r="Q314" s="1"/>
      <c r="R314" s="6" t="s">
        <v>807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48">
        <v>156</v>
      </c>
      <c r="B315" s="249">
        <v>44140</v>
      </c>
      <c r="C315" s="249"/>
      <c r="D315" s="250" t="s">
        <v>417</v>
      </c>
      <c r="E315" s="251" t="s">
        <v>646</v>
      </c>
      <c r="F315" s="251">
        <v>182.5</v>
      </c>
      <c r="G315" s="251"/>
      <c r="H315" s="251">
        <v>248</v>
      </c>
      <c r="I315" s="253">
        <v>248</v>
      </c>
      <c r="J315" s="223" t="s">
        <v>704</v>
      </c>
      <c r="K315" s="224">
        <f t="shared" si="139"/>
        <v>65.5</v>
      </c>
      <c r="L315" s="225">
        <f t="shared" si="140"/>
        <v>0.35890410958904112</v>
      </c>
      <c r="M315" s="220" t="s">
        <v>614</v>
      </c>
      <c r="N315" s="226">
        <v>44214</v>
      </c>
      <c r="O315" s="1"/>
      <c r="P315" s="1"/>
      <c r="Q315" s="1"/>
      <c r="R315" s="6" t="s">
        <v>807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48">
        <v>157</v>
      </c>
      <c r="B316" s="249">
        <v>44140</v>
      </c>
      <c r="C316" s="249"/>
      <c r="D316" s="250" t="s">
        <v>332</v>
      </c>
      <c r="E316" s="251" t="s">
        <v>646</v>
      </c>
      <c r="F316" s="251">
        <v>247.5</v>
      </c>
      <c r="G316" s="251"/>
      <c r="H316" s="251">
        <v>320</v>
      </c>
      <c r="I316" s="253">
        <v>320</v>
      </c>
      <c r="J316" s="223" t="s">
        <v>704</v>
      </c>
      <c r="K316" s="224">
        <f t="shared" si="139"/>
        <v>72.5</v>
      </c>
      <c r="L316" s="225">
        <f t="shared" si="140"/>
        <v>0.29292929292929293</v>
      </c>
      <c r="M316" s="220" t="s">
        <v>614</v>
      </c>
      <c r="N316" s="226">
        <v>44323</v>
      </c>
      <c r="O316" s="1"/>
      <c r="P316" s="1"/>
      <c r="Q316" s="1"/>
      <c r="R316" s="6" t="s">
        <v>807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48">
        <v>158</v>
      </c>
      <c r="B317" s="249">
        <v>44140</v>
      </c>
      <c r="C317" s="249"/>
      <c r="D317" s="250" t="s">
        <v>273</v>
      </c>
      <c r="E317" s="251" t="s">
        <v>646</v>
      </c>
      <c r="F317" s="221">
        <v>925</v>
      </c>
      <c r="G317" s="251"/>
      <c r="H317" s="251">
        <v>1095</v>
      </c>
      <c r="I317" s="253">
        <v>1093</v>
      </c>
      <c r="J317" s="223" t="s">
        <v>837</v>
      </c>
      <c r="K317" s="224">
        <f t="shared" si="139"/>
        <v>170</v>
      </c>
      <c r="L317" s="225">
        <f t="shared" si="140"/>
        <v>0.18378378378378379</v>
      </c>
      <c r="M317" s="220" t="s">
        <v>614</v>
      </c>
      <c r="N317" s="226">
        <v>44201</v>
      </c>
      <c r="O317" s="1"/>
      <c r="P317" s="1"/>
      <c r="Q317" s="1"/>
      <c r="R317" s="6" t="s">
        <v>807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48">
        <v>159</v>
      </c>
      <c r="B318" s="249">
        <v>44140</v>
      </c>
      <c r="C318" s="249"/>
      <c r="D318" s="250" t="s">
        <v>348</v>
      </c>
      <c r="E318" s="251" t="s">
        <v>646</v>
      </c>
      <c r="F318" s="221">
        <v>332.5</v>
      </c>
      <c r="G318" s="251"/>
      <c r="H318" s="251">
        <v>393</v>
      </c>
      <c r="I318" s="253">
        <v>406</v>
      </c>
      <c r="J318" s="223" t="s">
        <v>838</v>
      </c>
      <c r="K318" s="224">
        <f t="shared" si="139"/>
        <v>60.5</v>
      </c>
      <c r="L318" s="225">
        <f t="shared" si="140"/>
        <v>0.18195488721804512</v>
      </c>
      <c r="M318" s="220" t="s">
        <v>614</v>
      </c>
      <c r="N318" s="226">
        <v>44256</v>
      </c>
      <c r="O318" s="1"/>
      <c r="P318" s="1"/>
      <c r="Q318" s="1"/>
      <c r="R318" s="6" t="s">
        <v>807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48">
        <v>160</v>
      </c>
      <c r="B319" s="249">
        <v>44141</v>
      </c>
      <c r="C319" s="249"/>
      <c r="D319" s="250" t="s">
        <v>496</v>
      </c>
      <c r="E319" s="251" t="s">
        <v>646</v>
      </c>
      <c r="F319" s="221">
        <v>231</v>
      </c>
      <c r="G319" s="251"/>
      <c r="H319" s="251">
        <v>281</v>
      </c>
      <c r="I319" s="253">
        <v>281</v>
      </c>
      <c r="J319" s="223" t="s">
        <v>704</v>
      </c>
      <c r="K319" s="224">
        <f t="shared" si="139"/>
        <v>50</v>
      </c>
      <c r="L319" s="225">
        <f t="shared" si="140"/>
        <v>0.21645021645021645</v>
      </c>
      <c r="M319" s="220" t="s">
        <v>614</v>
      </c>
      <c r="N319" s="226">
        <v>44358</v>
      </c>
      <c r="O319" s="1"/>
      <c r="P319" s="1"/>
      <c r="Q319" s="1"/>
      <c r="R319" s="6" t="s">
        <v>807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75">
        <v>161</v>
      </c>
      <c r="B320" s="268">
        <v>44187</v>
      </c>
      <c r="C320" s="268"/>
      <c r="D320" s="269" t="s">
        <v>469</v>
      </c>
      <c r="E320" s="56" t="s">
        <v>646</v>
      </c>
      <c r="F320" s="270" t="s">
        <v>839</v>
      </c>
      <c r="G320" s="56"/>
      <c r="H320" s="56"/>
      <c r="I320" s="271">
        <v>239</v>
      </c>
      <c r="J320" s="266" t="s">
        <v>617</v>
      </c>
      <c r="K320" s="266"/>
      <c r="L320" s="272"/>
      <c r="M320" s="273"/>
      <c r="N320" s="274"/>
      <c r="O320" s="1"/>
      <c r="P320" s="1"/>
      <c r="Q320" s="1"/>
      <c r="R320" s="6" t="s">
        <v>807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75">
        <v>162</v>
      </c>
      <c r="B321" s="268">
        <v>44258</v>
      </c>
      <c r="C321" s="268"/>
      <c r="D321" s="269" t="s">
        <v>834</v>
      </c>
      <c r="E321" s="56" t="s">
        <v>646</v>
      </c>
      <c r="F321" s="270" t="s">
        <v>835</v>
      </c>
      <c r="G321" s="56"/>
      <c r="H321" s="56"/>
      <c r="I321" s="271">
        <v>590</v>
      </c>
      <c r="J321" s="266" t="s">
        <v>617</v>
      </c>
      <c r="K321" s="266"/>
      <c r="L321" s="272"/>
      <c r="M321" s="273"/>
      <c r="N321" s="274"/>
      <c r="O321" s="1"/>
      <c r="P321" s="1"/>
      <c r="R321" s="6" t="s">
        <v>807</v>
      </c>
    </row>
    <row r="322" spans="1:26" ht="12.75" customHeight="1">
      <c r="A322" s="248">
        <v>163</v>
      </c>
      <c r="B322" s="249">
        <v>44274</v>
      </c>
      <c r="C322" s="249"/>
      <c r="D322" s="250" t="s">
        <v>348</v>
      </c>
      <c r="E322" s="251" t="s">
        <v>646</v>
      </c>
      <c r="F322" s="221">
        <v>355</v>
      </c>
      <c r="G322" s="251"/>
      <c r="H322" s="251">
        <v>422.5</v>
      </c>
      <c r="I322" s="253">
        <v>420</v>
      </c>
      <c r="J322" s="223" t="s">
        <v>840</v>
      </c>
      <c r="K322" s="224">
        <f t="shared" ref="K322:K324" si="141">H322-F322</f>
        <v>67.5</v>
      </c>
      <c r="L322" s="225">
        <f t="shared" ref="L322:L324" si="142">K322/F322</f>
        <v>0.19014084507042253</v>
      </c>
      <c r="M322" s="220" t="s">
        <v>614</v>
      </c>
      <c r="N322" s="226">
        <v>44361</v>
      </c>
      <c r="O322" s="1"/>
      <c r="R322" s="276" t="s">
        <v>807</v>
      </c>
    </row>
    <row r="323" spans="1:26" ht="12.75" customHeight="1">
      <c r="A323" s="248">
        <v>164</v>
      </c>
      <c r="B323" s="249">
        <v>44295</v>
      </c>
      <c r="C323" s="249"/>
      <c r="D323" s="250" t="s">
        <v>841</v>
      </c>
      <c r="E323" s="251" t="s">
        <v>646</v>
      </c>
      <c r="F323" s="221">
        <v>555</v>
      </c>
      <c r="G323" s="251"/>
      <c r="H323" s="251">
        <v>663</v>
      </c>
      <c r="I323" s="253">
        <v>663</v>
      </c>
      <c r="J323" s="223" t="s">
        <v>842</v>
      </c>
      <c r="K323" s="224">
        <f t="shared" si="141"/>
        <v>108</v>
      </c>
      <c r="L323" s="225">
        <f t="shared" si="142"/>
        <v>0.19459459459459461</v>
      </c>
      <c r="M323" s="220" t="s">
        <v>614</v>
      </c>
      <c r="N323" s="226">
        <v>44321</v>
      </c>
      <c r="O323" s="1"/>
      <c r="P323" s="1"/>
      <c r="Q323" s="1"/>
      <c r="R323" s="276" t="s">
        <v>807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48">
        <v>165</v>
      </c>
      <c r="B324" s="249">
        <v>44308</v>
      </c>
      <c r="C324" s="249"/>
      <c r="D324" s="250" t="s">
        <v>385</v>
      </c>
      <c r="E324" s="251" t="s">
        <v>646</v>
      </c>
      <c r="F324" s="221">
        <v>126.5</v>
      </c>
      <c r="G324" s="251"/>
      <c r="H324" s="251">
        <v>155</v>
      </c>
      <c r="I324" s="253">
        <v>155</v>
      </c>
      <c r="J324" s="223" t="s">
        <v>704</v>
      </c>
      <c r="K324" s="224">
        <f t="shared" si="141"/>
        <v>28.5</v>
      </c>
      <c r="L324" s="225">
        <f t="shared" si="142"/>
        <v>0.22529644268774704</v>
      </c>
      <c r="M324" s="220" t="s">
        <v>614</v>
      </c>
      <c r="N324" s="226">
        <v>44362</v>
      </c>
      <c r="O324" s="1"/>
      <c r="R324" s="276" t="s">
        <v>807</v>
      </c>
    </row>
    <row r="325" spans="1:26" ht="12.75" customHeight="1">
      <c r="A325" s="275">
        <v>166</v>
      </c>
      <c r="B325" s="268">
        <v>44368</v>
      </c>
      <c r="C325" s="268"/>
      <c r="D325" s="269" t="s">
        <v>404</v>
      </c>
      <c r="E325" s="56" t="s">
        <v>646</v>
      </c>
      <c r="F325" s="270" t="s">
        <v>843</v>
      </c>
      <c r="G325" s="56"/>
      <c r="H325" s="56"/>
      <c r="I325" s="271">
        <v>344</v>
      </c>
      <c r="J325" s="266" t="s">
        <v>617</v>
      </c>
      <c r="K325" s="275"/>
      <c r="L325" s="268"/>
      <c r="M325" s="268"/>
      <c r="N325" s="269"/>
      <c r="O325" s="1"/>
      <c r="R325" s="276" t="s">
        <v>807</v>
      </c>
    </row>
    <row r="326" spans="1:26" ht="12.75" customHeight="1">
      <c r="A326" s="275">
        <v>167</v>
      </c>
      <c r="B326" s="268">
        <v>44368</v>
      </c>
      <c r="C326" s="268"/>
      <c r="D326" s="269" t="s">
        <v>496</v>
      </c>
      <c r="E326" s="56" t="s">
        <v>646</v>
      </c>
      <c r="F326" s="270" t="s">
        <v>844</v>
      </c>
      <c r="G326" s="56"/>
      <c r="H326" s="56"/>
      <c r="I326" s="271">
        <v>320</v>
      </c>
      <c r="J326" s="266" t="s">
        <v>617</v>
      </c>
      <c r="K326" s="275"/>
      <c r="L326" s="268"/>
      <c r="M326" s="268"/>
      <c r="N326" s="269"/>
      <c r="O326" s="44"/>
      <c r="R326" s="276" t="s">
        <v>807</v>
      </c>
    </row>
    <row r="327" spans="1:26" ht="12.75" customHeight="1">
      <c r="A327" s="275">
        <v>168</v>
      </c>
      <c r="B327" s="268">
        <v>44406</v>
      </c>
      <c r="C327" s="268"/>
      <c r="D327" s="269" t="s">
        <v>385</v>
      </c>
      <c r="E327" s="56" t="s">
        <v>646</v>
      </c>
      <c r="F327" s="270" t="s">
        <v>849</v>
      </c>
      <c r="G327" s="56"/>
      <c r="H327" s="56"/>
      <c r="I327" s="56">
        <v>200</v>
      </c>
      <c r="J327" s="266" t="s">
        <v>617</v>
      </c>
      <c r="K327" s="275"/>
      <c r="L327" s="268"/>
      <c r="M327" s="268"/>
      <c r="N327" s="269"/>
      <c r="O327" s="44"/>
      <c r="R327" s="276" t="s">
        <v>807</v>
      </c>
    </row>
    <row r="328" spans="1:26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276"/>
    </row>
    <row r="329" spans="1:26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276"/>
    </row>
    <row r="330" spans="1:26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276"/>
    </row>
    <row r="331" spans="1:26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276"/>
    </row>
    <row r="332" spans="1:26" ht="12.75" customHeight="1">
      <c r="A332" s="275"/>
      <c r="B332" s="277" t="s">
        <v>845</v>
      </c>
      <c r="F332" s="59"/>
      <c r="G332" s="59"/>
      <c r="H332" s="59"/>
      <c r="I332" s="59"/>
      <c r="J332" s="44"/>
      <c r="K332" s="59"/>
      <c r="L332" s="59"/>
      <c r="M332" s="59"/>
      <c r="O332" s="44"/>
      <c r="R332" s="276"/>
    </row>
    <row r="333" spans="1:26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26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26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26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1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1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1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1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1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1:18" ht="12.75" customHeight="1">
      <c r="A342" s="278"/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1:18" ht="12.75" customHeight="1">
      <c r="A343" s="278"/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1:18" ht="12.75" customHeight="1">
      <c r="A344" s="56"/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1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1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1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1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1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1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</sheetData>
  <autoFilter ref="R1:R340"/>
  <mergeCells count="14">
    <mergeCell ref="O126:O127"/>
    <mergeCell ref="P126:P127"/>
    <mergeCell ref="A126:A127"/>
    <mergeCell ref="B126:B127"/>
    <mergeCell ref="J126:J127"/>
    <mergeCell ref="M126:M127"/>
    <mergeCell ref="N126:N127"/>
    <mergeCell ref="O81:O82"/>
    <mergeCell ref="P81:P82"/>
    <mergeCell ref="A81:A82"/>
    <mergeCell ref="B81:B82"/>
    <mergeCell ref="J81:J82"/>
    <mergeCell ref="M81:M82"/>
    <mergeCell ref="N81:N82"/>
  </mergeCells>
  <pageMargins left="0.7" right="0.7" top="0.75" bottom="0.75" header="0.3" footer="0.3"/>
  <pageSetup orientation="portrait" r:id="rId1"/>
  <ignoredErrors>
    <ignoredError sqref="L11:L12 K116 K119 K122 K101 K98 K90 K64 K6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2021-09-17T02:39:16Z</dcterms:modified>
</cp:coreProperties>
</file>