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F&amp;O)'!$R$1:$R$313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M30" i="7"/>
  <c r="K100"/>
  <c r="M100" s="1"/>
  <c r="K99"/>
  <c r="M99" s="1"/>
  <c r="K95"/>
  <c r="M95" s="1"/>
  <c r="K98"/>
  <c r="M98" s="1"/>
  <c r="K93"/>
  <c r="M93" s="1"/>
  <c r="K91"/>
  <c r="M91" s="1"/>
  <c r="K92"/>
  <c r="M92" s="1"/>
  <c r="L65"/>
  <c r="K65"/>
  <c r="M65" s="1"/>
  <c r="K96"/>
  <c r="M96" s="1"/>
  <c r="L46"/>
  <c r="K46"/>
  <c r="K94"/>
  <c r="M94" s="1"/>
  <c r="L11"/>
  <c r="K11"/>
  <c r="K88"/>
  <c r="M88" s="1"/>
  <c r="L44"/>
  <c r="K44"/>
  <c r="L41"/>
  <c r="K41"/>
  <c r="K281"/>
  <c r="L281" s="1"/>
  <c r="K89"/>
  <c r="M89" s="1"/>
  <c r="L43"/>
  <c r="K43"/>
  <c r="L31"/>
  <c r="K31"/>
  <c r="L64"/>
  <c r="K64"/>
  <c r="K87"/>
  <c r="M87" s="1"/>
  <c r="K86"/>
  <c r="M86" s="1"/>
  <c r="L42"/>
  <c r="K42"/>
  <c r="L37"/>
  <c r="K37"/>
  <c r="L40"/>
  <c r="K40"/>
  <c r="L15"/>
  <c r="K15"/>
  <c r="L63"/>
  <c r="K63"/>
  <c r="K79"/>
  <c r="M79" s="1"/>
  <c r="K85"/>
  <c r="M85" s="1"/>
  <c r="L38"/>
  <c r="K38"/>
  <c r="L39"/>
  <c r="K39"/>
  <c r="L34"/>
  <c r="K34"/>
  <c r="L35"/>
  <c r="K35"/>
  <c r="K270"/>
  <c r="L270" s="1"/>
  <c r="K289"/>
  <c r="L289" s="1"/>
  <c r="K84"/>
  <c r="M84" s="1"/>
  <c r="K83"/>
  <c r="M83" s="1"/>
  <c r="L32"/>
  <c r="K32"/>
  <c r="K81"/>
  <c r="M81" s="1"/>
  <c r="K82"/>
  <c r="M82" s="1"/>
  <c r="L62"/>
  <c r="L61"/>
  <c r="L30"/>
  <c r="K30"/>
  <c r="K62"/>
  <c r="K61"/>
  <c r="M11" l="1"/>
  <c r="M46"/>
  <c r="M31"/>
  <c r="M44"/>
  <c r="M64"/>
  <c r="M41"/>
  <c r="M42"/>
  <c r="M43"/>
  <c r="M40"/>
  <c r="M15"/>
  <c r="M35"/>
  <c r="M37"/>
  <c r="M38"/>
  <c r="M39"/>
  <c r="M34"/>
  <c r="M63"/>
  <c r="M32"/>
  <c r="M62"/>
  <c r="M61"/>
  <c r="K80" l="1"/>
  <c r="M80" s="1"/>
  <c r="L36"/>
  <c r="K36"/>
  <c r="K78"/>
  <c r="M78" s="1"/>
  <c r="K296"/>
  <c r="L296" s="1"/>
  <c r="M36" l="1"/>
  <c r="K77"/>
  <c r="M77" s="1"/>
  <c r="L16"/>
  <c r="K16"/>
  <c r="K76"/>
  <c r="M76" s="1"/>
  <c r="K75"/>
  <c r="M75" s="1"/>
  <c r="K74"/>
  <c r="M74" s="1"/>
  <c r="K73"/>
  <c r="M73" s="1"/>
  <c r="K33"/>
  <c r="L33"/>
  <c r="L13"/>
  <c r="K13"/>
  <c r="L12"/>
  <c r="K12"/>
  <c r="M16" l="1"/>
  <c r="M33"/>
  <c r="M13"/>
  <c r="M12"/>
  <c r="L110" l="1"/>
  <c r="K110"/>
  <c r="K291"/>
  <c r="L291" s="1"/>
  <c r="M110" l="1"/>
  <c r="K283"/>
  <c r="L283" s="1"/>
  <c r="K263"/>
  <c r="L263" s="1"/>
  <c r="K288"/>
  <c r="L288" s="1"/>
  <c r="K287"/>
  <c r="L287" s="1"/>
  <c r="K290"/>
  <c r="L290" s="1"/>
  <c r="K285"/>
  <c r="L285" s="1"/>
  <c r="M7"/>
  <c r="F273"/>
  <c r="K273" s="1"/>
  <c r="L273" s="1"/>
  <c r="K274"/>
  <c r="L274" s="1"/>
  <c r="K265"/>
  <c r="L265" s="1"/>
  <c r="K268"/>
  <c r="L268" s="1"/>
  <c r="K276"/>
  <c r="L276" s="1"/>
  <c r="F267"/>
  <c r="F266"/>
  <c r="K266" s="1"/>
  <c r="L266" s="1"/>
  <c r="F264"/>
  <c r="K264" s="1"/>
  <c r="L264" s="1"/>
  <c r="F244"/>
  <c r="K244" s="1"/>
  <c r="L244" s="1"/>
  <c r="F196"/>
  <c r="K196" s="1"/>
  <c r="L196" s="1"/>
  <c r="K275"/>
  <c r="L275" s="1"/>
  <c r="K279"/>
  <c r="L279" s="1"/>
  <c r="K280"/>
  <c r="L280" s="1"/>
  <c r="K272"/>
  <c r="L272" s="1"/>
  <c r="K282"/>
  <c r="L282" s="1"/>
  <c r="K278"/>
  <c r="L278" s="1"/>
  <c r="K271"/>
  <c r="L271" s="1"/>
  <c r="K260"/>
  <c r="L260" s="1"/>
  <c r="K262"/>
  <c r="L262" s="1"/>
  <c r="K259"/>
  <c r="L259" s="1"/>
  <c r="K261"/>
  <c r="L261" s="1"/>
  <c r="K190"/>
  <c r="L190" s="1"/>
  <c r="K243"/>
  <c r="L243" s="1"/>
  <c r="K257"/>
  <c r="L257" s="1"/>
  <c r="K258"/>
  <c r="L258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6"/>
  <c r="L246" s="1"/>
  <c r="K245"/>
  <c r="L245" s="1"/>
  <c r="K240"/>
  <c r="L240" s="1"/>
  <c r="K239"/>
  <c r="L239" s="1"/>
  <c r="K238"/>
  <c r="L238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8"/>
  <c r="L218" s="1"/>
  <c r="K216"/>
  <c r="L216" s="1"/>
  <c r="K214"/>
  <c r="L214" s="1"/>
  <c r="K212"/>
  <c r="L212" s="1"/>
  <c r="K211"/>
  <c r="L211" s="1"/>
  <c r="K210"/>
  <c r="L210" s="1"/>
  <c r="K208"/>
  <c r="L208" s="1"/>
  <c r="K207"/>
  <c r="L207" s="1"/>
  <c r="K206"/>
  <c r="L206" s="1"/>
  <c r="K205"/>
  <c r="K204"/>
  <c r="L204" s="1"/>
  <c r="K203"/>
  <c r="L203" s="1"/>
  <c r="K201"/>
  <c r="L201" s="1"/>
  <c r="K200"/>
  <c r="L200" s="1"/>
  <c r="K199"/>
  <c r="L199" s="1"/>
  <c r="K198"/>
  <c r="L198" s="1"/>
  <c r="K197"/>
  <c r="L197" s="1"/>
  <c r="H195"/>
  <c r="K195" s="1"/>
  <c r="L195" s="1"/>
  <c r="K192"/>
  <c r="L192" s="1"/>
  <c r="K191"/>
  <c r="L191" s="1"/>
  <c r="K189"/>
  <c r="L189" s="1"/>
  <c r="K188"/>
  <c r="L188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H161"/>
  <c r="K161" s="1"/>
  <c r="L161" s="1"/>
  <c r="F160"/>
  <c r="K160" s="1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D7" i="6"/>
  <c r="K6" i="4"/>
  <c r="K6" i="3"/>
  <c r="L6" i="2"/>
</calcChain>
</file>

<file path=xl/sharedStrings.xml><?xml version="1.0" encoding="utf-8"?>
<sst xmlns="http://schemas.openxmlformats.org/spreadsheetml/2006/main" count="2754" uniqueCount="1060">
  <si>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</si>
  <si>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</si>
  <si>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</si>
  <si>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</si>
  <si>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</si>
  <si>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</si>
  <si>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</si>
  <si>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</si>
  <si>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</si>
  <si>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</si>
  <si>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</si>
  <si>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</si>
  <si>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</si>
  <si>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</si>
  <si>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</si>
  <si>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</si>
  <si>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</si>
  <si>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</si>
  <si>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</si>
  <si>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</si>
  <si>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</si>
  <si>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</si>
  <si>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</si>
  <si>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</si>
  <si>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</si>
  <si>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</si>
  <si>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</si>
  <si>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</si>
  <si>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</si>
  <si>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</si>
  <si>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</si>
  <si>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</si>
  <si>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</si>
  <si>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</si>
  <si>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</si>
  <si>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</si>
  <si>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</si>
  <si>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</si>
  <si>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</si>
  <si>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</si>
  <si>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</si>
  <si>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</si>
  <si>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</si>
  <si>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</si>
  <si>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</si>
  <si>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</si>
  <si>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</si>
  <si>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</si>
  <si>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</si>
  <si>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</si>
  <si>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</si>
  <si>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</si>
  <si>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</si>
  <si>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</si>
  <si>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</si>
  <si>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</si>
  <si>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</si>
  <si>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</si>
  <si>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</si>
  <si>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</si>
  <si>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</si>
  <si>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</si>
  <si>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</si>
  <si>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</si>
  <si>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</si>
  <si>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</si>
  <si>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</si>
  <si>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</si>
  <si>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</si>
  <si>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</si>
  <si>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</si>
  <si>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</si>
  <si>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</si>
  <si>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</si>
  <si>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</si>
  <si>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</si>
  <si>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</si>
  <si>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</si>
  <si>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</si>
  <si>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</si>
  <si>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</si>
  <si>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</si>
  <si>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</si>
  <si>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</si>
  <si>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</si>
  <si>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</si>
  <si>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</si>
  <si>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</si>
  <si>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</si>
  <si>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</si>
  <si>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</si>
  <si>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</si>
  <si>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</si>
  <si>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</si>
  <si>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</si>
  <si>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</si>
  <si>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</si>
  <si>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</si>
  <si>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</si>
  <si>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</si>
  <si>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</si>
  <si>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</si>
  <si>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</si>
  <si>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</si>
  <si>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</si>
  <si>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</si>
  <si>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</si>
  <si>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</si>
  <si>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</si>
  <si>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</si>
  <si>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</si>
  <si>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</si>
  <si>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</si>
  <si>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</si>
  <si>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</si>
  <si>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</si>
  <si>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</si>
  <si>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</si>
  <si>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</si>
  <si>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</si>
  <si>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</si>
  <si>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</si>
  <si>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</si>
  <si>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</si>
  <si>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</si>
  <si>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</si>
  <si>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</si>
  <si>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</si>
  <si>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</si>
  <si>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</si>
  <si>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</si>
  <si>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</si>
  <si>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</si>
  <si>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</si>
  <si>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</si>
  <si>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</si>
  <si>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</si>
  <si>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</si>
  <si>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</si>
  <si>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</si>
  <si>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</si>
  <si>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</si>
  <si>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</si>
  <si>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</si>
  <si>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</si>
  <si>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</si>
  <si>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</si>
  <si>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</si>
  <si>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</si>
  <si>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</si>
  <si>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</si>
  <si>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</si>
  <si>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</si>
  <si>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</si>
  <si>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</si>
  <si>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</si>
  <si>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</si>
  <si>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</si>
  <si>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</si>
  <si>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</si>
  <si>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</si>
  <si>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</si>
  <si>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</si>
  <si>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</si>
  <si>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</si>
  <si>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</si>
  <si>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</si>
  <si>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</si>
  <si>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</si>
  <si>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</si>
  <si>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</si>
  <si>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</si>
  <si>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</si>
  <si>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</si>
  <si>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</si>
  <si>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</si>
  <si>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</si>
  <si>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</si>
  <si>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</si>
  <si>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</si>
  <si>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</si>
  <si>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</si>
  <si>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</si>
  <si>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</si>
  <si>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</si>
  <si>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</si>
  <si>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</si>
  <si>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</si>
  <si>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</si>
  <si>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</si>
  <si>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</si>
  <si>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</si>
  <si>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</si>
  <si>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</si>
  <si>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</si>
  <si>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</si>
  <si>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</si>
  <si>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</si>
  <si>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</si>
  <si>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</si>
  <si>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</si>
  <si>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</si>
  <si>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</si>
  <si>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</si>
  <si>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</si>
  <si>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</si>
  <si>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</si>
  <si>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</si>
  <si>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</si>
  <si>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</si>
  <si>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</si>
  <si>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</si>
  <si>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</si>
  <si>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</si>
  <si>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</si>
  <si>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</si>
  <si>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</si>
  <si>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</si>
  <si>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</si>
  <si>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</si>
  <si>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</si>
  <si>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</si>
  <si>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</si>
  <si>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</si>
  <si>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</si>
  <si>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</si>
  <si>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</si>
  <si>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</si>
  <si>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</si>
  <si>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</si>
  <si>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</si>
  <si>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</si>
  <si>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</si>
  <si>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</si>
  <si>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</si>
  <si>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</si>
  <si>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</si>
  <si>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</si>
  <si>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</si>
  <si>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</si>
  <si>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</si>
  <si>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</si>
  <si>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</si>
  <si>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</si>
  <si>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</si>
  <si>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</si>
  <si>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</si>
  <si>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</si>
  <si>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</si>
  <si>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</si>
  <si>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</si>
  <si>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</si>
  <si>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</si>
  <si>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</si>
  <si>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</si>
  <si>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</si>
  <si>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</si>
  <si>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</si>
  <si>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</si>
  <si>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</si>
  <si>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</si>
  <si>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</si>
  <si>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</si>
  <si>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</si>
  <si>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</si>
  <si>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</si>
  <si>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</si>
  <si>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</si>
  <si>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</si>
  <si>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</si>
  <si>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</si>
  <si>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</si>
  <si>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</si>
  <si>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</si>
  <si>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</si>
  <si>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</si>
  <si>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</si>
  <si>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</si>
  <si>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</si>
  <si>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</si>
  <si>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</si>
  <si>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</si>
  <si>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</si>
  <si>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</si>
  <si>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</si>
  <si>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</si>
  <si>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</si>
  <si>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</si>
  <si>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</si>
  <si>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</si>
  <si>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</si>
  <si>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</si>
  <si>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</si>
  <si>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</si>
  <si>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</si>
  <si>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</si>
  <si>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</si>
  <si>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</si>
  <si>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</si>
  <si>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</si>
  <si>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</si>
  <si>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</si>
  <si>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</si>
  <si>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</si>
  <si>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</si>
  <si>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</si>
  <si>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</si>
  <si>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</si>
  <si>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</si>
  <si>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</si>
  <si>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</si>
  <si>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</si>
  <si>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</si>
  <si>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</si>
  <si>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</si>
  <si>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</si>
  <si>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</si>
  <si>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</si>
  <si>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</si>
  <si>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</si>
  <si>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</si>
  <si>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</si>
  <si>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</si>
  <si>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</si>
  <si>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</si>
  <si>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</si>
  <si>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</si>
  <si>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</si>
  <si>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</si>
  <si>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</si>
  <si>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</si>
  <si>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</si>
  <si>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</si>
  <si>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</si>
  <si>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</si>
  <si>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</si>
  <si>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</si>
  <si>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</si>
  <si>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</si>
  <si>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</si>
  <si>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</si>
  <si>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</si>
  <si>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</si>
  <si>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</si>
  <si>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</si>
  <si>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</si>
  <si>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</si>
  <si>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</si>
  <si>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</si>
  <si>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</si>
  <si>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</si>
  <si>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</si>
  <si>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</si>
  <si>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</si>
  <si>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</si>
  <si>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</si>
  <si>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</si>
  <si>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</si>
  <si>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</si>
  <si>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</si>
  <si>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</si>
  <si>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</si>
  <si>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</si>
  <si>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</si>
  <si>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</si>
  <si>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</si>
  <si>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</si>
  <si>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</si>
  <si>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</si>
  <si>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</si>
  <si>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</si>
  <si>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</si>
  <si>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</si>
  <si>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</si>
  <si>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</si>
  <si>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</si>
  <si>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</si>
  <si>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</si>
  <si>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</si>
  <si>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</si>
  <si>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</si>
  <si>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</si>
  <si>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</si>
  <si>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</si>
  <si>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</si>
  <si>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</si>
  <si>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</si>
  <si>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</si>
  <si>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</si>
  <si>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</si>
  <si>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</si>
  <si>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</si>
  <si>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</si>
  <si>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</si>
  <si>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</si>
  <si>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</si>
  <si>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</si>
  <si>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</si>
  <si>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</si>
  <si>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</si>
  <si>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</si>
  <si>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</si>
  <si>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</si>
  <si>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</si>
  <si>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</si>
  <si>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</si>
  <si>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</si>
  <si>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</si>
  <si>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</si>
  <si>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</si>
  <si>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</si>
  <si>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</si>
  <si>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</si>
  <si>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</si>
  <si>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</si>
  <si>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</si>
  <si>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</si>
  <si>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</si>
  <si>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</si>
  <si>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</si>
  <si>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</si>
  <si>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</si>
  <si>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</si>
  <si>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</si>
  <si>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</si>
  <si>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</si>
  <si>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</si>
  <si>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</si>
  <si>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</si>
  <si>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</si>
  <si>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</si>
  <si>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</si>
  <si>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</si>
  <si>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</si>
  <si>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</si>
  <si>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</si>
  <si>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</si>
  <si>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</si>
  <si>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</si>
  <si>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</si>
  <si>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</si>
  <si>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</si>
  <si>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</si>
  <si>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</si>
  <si>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</si>
  <si>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</si>
  <si>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</si>
  <si>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</si>
  <si>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</si>
  <si>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</si>
  <si>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</si>
  <si>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</si>
  <si>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</si>
  <si>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</si>
  <si>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</si>
  <si>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</si>
  <si>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</si>
  <si>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</si>
  <si>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</si>
  <si>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</si>
  <si>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</si>
  <si>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</si>
  <si>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</si>
  <si>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</si>
  <si>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</si>
  <si>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</si>
  <si>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</si>
  <si>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</si>
  <si>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</si>
  <si>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</si>
  <si>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</si>
  <si>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</si>
  <si>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</si>
  <si>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</si>
  <si>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</si>
  <si>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</si>
  <si>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</si>
  <si>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</si>
  <si>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</si>
  <si>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</si>
  <si>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</si>
  <si>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</si>
  <si>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</si>
  <si>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</si>
  <si>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</si>
  <si>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</si>
  <si>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</si>
  <si>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</si>
  <si>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</si>
  <si>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</si>
  <si>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</si>
  <si>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</si>
  <si>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</si>
  <si>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</si>
  <si>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</si>
  <si>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</si>
  <si>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</si>
  <si>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</si>
  <si>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</si>
  <si>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</si>
  <si>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</si>
  <si>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</si>
  <si>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</si>
  <si>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</si>
  <si>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</si>
  <si>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</si>
  <si>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</si>
  <si>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</si>
  <si>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</si>
  <si>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</si>
  <si>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</si>
  <si>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</si>
  <si>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</si>
  <si>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</si>
  <si>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</si>
  <si>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</si>
  <si>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</si>
  <si>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</si>
  <si>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</si>
  <si>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</si>
  <si>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</si>
  <si>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</si>
  <si>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</si>
  <si>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</si>
  <si>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</si>
  <si>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</si>
  <si>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</si>
  <si>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</si>
  <si>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</si>
  <si>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</si>
  <si>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</si>
  <si>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</si>
  <si>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</si>
  <si>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</si>
  <si>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</si>
  <si>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</si>
  <si>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</si>
  <si>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</si>
  <si>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</si>
  <si>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</si>
  <si>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</si>
  <si>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</si>
  <si>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</si>
  <si>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</si>
  <si>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</si>
  <si>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</si>
  <si>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</si>
  <si>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</si>
  <si>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</si>
  <si>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</si>
  <si>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</si>
  <si>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</si>
  <si>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</si>
  <si>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</si>
  <si>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</si>
  <si>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</si>
  <si>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</si>
  <si>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</si>
  <si>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</si>
  <si>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</si>
  <si>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</si>
  <si>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</si>
  <si>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</si>
  <si>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</si>
  <si>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</si>
  <si>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</si>
  <si>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</si>
  <si>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</si>
  <si>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</si>
  <si>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</si>
  <si>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</si>
  <si>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</si>
  <si>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</si>
  <si>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</si>
  <si>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</si>
  <si>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</si>
  <si>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</si>
  <si>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</si>
  <si>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</si>
  <si>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</si>
  <si>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</si>
  <si>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</si>
  <si>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</si>
  <si>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</si>
  <si>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</si>
  <si>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</si>
  <si>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</si>
  <si>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</si>
  <si>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</si>
  <si>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</si>
  <si>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</si>
  <si>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</si>
  <si>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</si>
  <si>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</si>
  <si>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</si>
  <si>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</si>
  <si>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</si>
  <si>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</si>
  <si>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</si>
  <si>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</si>
  <si>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</si>
  <si>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</si>
  <si>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</si>
  <si>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</si>
  <si>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</si>
  <si>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</si>
  <si>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</si>
  <si>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</si>
  <si>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</si>
  <si>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</si>
  <si>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</si>
  <si>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</si>
  <si>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</si>
  <si>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</si>
  <si>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</si>
  <si>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</si>
  <si>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</si>
  <si>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</si>
  <si>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</si>
  <si>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</si>
  <si>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</si>
  <si>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</si>
  <si>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</si>
  <si>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</si>
  <si>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</si>
  <si>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</si>
  <si>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</si>
  <si>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</si>
  <si>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</si>
  <si>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</si>
  <si>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</si>
  <si>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</si>
  <si>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</si>
  <si>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</si>
  <si>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</si>
  <si>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</si>
  <si>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</si>
  <si>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</si>
  <si>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</si>
  <si>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</si>
  <si>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</si>
  <si>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</si>
  <si>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</si>
  <si>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</si>
  <si>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</si>
  <si>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</si>
  <si>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</si>
  <si>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</si>
  <si>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</si>
  <si>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</si>
  <si>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</si>
  <si>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</si>
  <si>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</si>
  <si>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</si>
  <si>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</si>
  <si>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</si>
  <si>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</si>
  <si>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</si>
  <si>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</si>
  <si>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</si>
  <si>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</si>
  <si>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</si>
  <si>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</si>
  <si>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</si>
  <si>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</si>
  <si>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</si>
  <si>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</si>
  <si>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</si>
  <si>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</si>
  <si>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</si>
  <si>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</si>
  <si>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</si>
  <si>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</si>
  <si>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</si>
  <si>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</si>
  <si>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</si>
  <si>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</si>
  <si>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</si>
  <si>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</si>
  <si>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</si>
  <si>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</si>
  <si>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</si>
  <si>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</si>
  <si>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</si>
  <si>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</si>
  <si>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</si>
  <si>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</si>
  <si>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</si>
  <si>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</si>
  <si>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</si>
  <si>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</si>
  <si>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</si>
  <si>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</si>
  <si>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</si>
  <si>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</si>
  <si>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</si>
  <si>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</si>
  <si>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</si>
  <si>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</si>
  <si>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</si>
  <si>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</si>
  <si>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</si>
  <si>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</si>
  <si>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</si>
  <si>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</si>
  <si>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</si>
  <si>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</si>
  <si>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</si>
  <si>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</si>
  <si>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</si>
  <si>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</si>
  <si>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</si>
  <si>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</si>
  <si>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</si>
  <si>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</si>
  <si>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</si>
  <si>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</si>
  <si>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</si>
  <si>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</si>
  <si>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</si>
  <si>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</si>
  <si>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</si>
  <si>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</si>
  <si>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</si>
  <si>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</si>
  <si>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</si>
  <si>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</si>
  <si>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</si>
  <si>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</si>
  <si>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</si>
  <si>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</si>
  <si>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</si>
  <si>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</si>
  <si>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</si>
  <si>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</si>
  <si>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</si>
  <si>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</si>
  <si>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</si>
  <si>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</si>
  <si>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</si>
  <si>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</si>
  <si>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</si>
  <si>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</si>
  <si>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</si>
  <si>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</si>
  <si>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</si>
  <si>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</si>
  <si>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</si>
  <si>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</si>
  <si>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</si>
  <si>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</si>
  <si>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</si>
  <si>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</si>
  <si>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</si>
  <si>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</si>
  <si>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</si>
  <si>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</si>
  <si>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</si>
  <si>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</si>
  <si>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</si>
  <si>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</si>
  <si>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</si>
  <si>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</si>
  <si>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</si>
  <si>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</si>
  <si>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</si>
  <si>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</si>
  <si>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</si>
  <si>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</si>
  <si>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</si>
  <si>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</si>
  <si>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</si>
  <si>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</si>
  <si>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</si>
  <si>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</si>
  <si>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</si>
  <si>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</si>
  <si>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</si>
  <si>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</si>
  <si>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</si>
  <si>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</si>
  <si>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</si>
  <si>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</si>
  <si>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</si>
  <si>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</si>
  <si>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</si>
  <si>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</si>
  <si>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</si>
  <si>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</si>
  <si>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</si>
  <si>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</si>
  <si>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</si>
  <si>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</si>
  <si>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</si>
  <si>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</si>
  <si>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</si>
  <si>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</si>
  <si>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</si>
  <si>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</si>
  <si>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</si>
  <si>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</si>
  <si>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</si>
  <si>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</si>
  <si>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</si>
  <si>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</si>
  <si>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</si>
  <si>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</si>
  <si>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</si>
  <si>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</si>
  <si>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</si>
  <si>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</si>
  <si>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</si>
  <si>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</si>
  <si>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</si>
  <si>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</si>
  <si>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</si>
  <si>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</si>
  <si>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</si>
  <si>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</si>
  <si>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</si>
  <si>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</si>
  <si>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</si>
  <si>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</si>
  <si>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</si>
  <si>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</si>
  <si>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</si>
  <si>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</si>
  <si>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</si>
  <si>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</si>
  <si>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</si>
  <si>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</si>
  <si>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</si>
  <si>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</si>
  <si>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</si>
  <si>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</si>
  <si>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</si>
  <si>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</si>
  <si>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</si>
  <si>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</si>
  <si>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</si>
  <si>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</si>
  <si>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Rs.80/-</t>
  </si>
  <si>
    <t>350-360</t>
  </si>
  <si>
    <t>1465-1475</t>
  </si>
  <si>
    <t>1600-1700</t>
  </si>
  <si>
    <t>ANURAS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</si>
  <si>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</si>
  <si>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</si>
  <si>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</si>
  <si>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</si>
  <si>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</si>
  <si>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</si>
  <si>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</si>
  <si>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 xml:space="preserve">HDFCAMC </t>
  </si>
  <si>
    <t>2790-2810</t>
  </si>
  <si>
    <t xml:space="preserve">COLPAL </t>
  </si>
  <si>
    <t xml:space="preserve">SUMICHEM </t>
  </si>
  <si>
    <t>330-340</t>
  </si>
  <si>
    <t>Profit of Rs.12/-</t>
  </si>
  <si>
    <t>ICICIBANK 620 CE MAY</t>
  </si>
  <si>
    <t>Profit of Rs.1.25/-</t>
  </si>
  <si>
    <t>570-575</t>
  </si>
  <si>
    <t>660-666</t>
  </si>
  <si>
    <t>720-740</t>
  </si>
  <si>
    <t>Retail Research Technical Calls &amp; Fundamental Performance Report for the month of May-2021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</si>
  <si>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</si>
  <si>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</si>
  <si>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</si>
  <si>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</si>
  <si>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</si>
  <si>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</si>
  <si>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</si>
  <si>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580-590</t>
  </si>
  <si>
    <t>Profit of Rs.31.50/-</t>
  </si>
  <si>
    <t>HDFC 2500 CE MAY</t>
  </si>
  <si>
    <t>Profit of Rs.6.5/-</t>
  </si>
  <si>
    <t>CIPLA MAY FUT</t>
  </si>
  <si>
    <t>Profit of Rs.108/-</t>
  </si>
  <si>
    <t>SUNPHARMA MAY FUT</t>
  </si>
  <si>
    <t>NIFTY 14650 CE 06-MAY</t>
  </si>
  <si>
    <t>Profit of Rs.14/-</t>
  </si>
  <si>
    <t>HDFCBANK 1420 CE MAY</t>
  </si>
  <si>
    <t>Profit of Rs.15.5/-</t>
  </si>
  <si>
    <t>Profit of Rs.9.5/-</t>
  </si>
  <si>
    <t>Profit of Rs.15/-</t>
  </si>
  <si>
    <t>Profit of Rs.3.5/-</t>
  </si>
  <si>
    <t>Profit of Rs.4/-</t>
  </si>
  <si>
    <t>Profit of Rs.16/-</t>
  </si>
  <si>
    <t>NIFTY 14750 PE 12-MAY</t>
  </si>
  <si>
    <t xml:space="preserve">CADILAHC </t>
  </si>
  <si>
    <t>DABUR 550 CE MAY</t>
  </si>
  <si>
    <t>18-20</t>
  </si>
  <si>
    <t>840-850</t>
  </si>
  <si>
    <t>Profit of Rs.1/-</t>
  </si>
  <si>
    <t>Profit of Rs.6/-</t>
  </si>
  <si>
    <t>Loss of Rs. 19/-</t>
  </si>
  <si>
    <t>Profit of Rs.22.5/-</t>
  </si>
  <si>
    <t>Profit of Rs.19/-</t>
  </si>
  <si>
    <t>2700-2720</t>
  </si>
  <si>
    <t>NIFTY 14900 PE 12-MAY</t>
  </si>
  <si>
    <t>Profit of Rs.11/-</t>
  </si>
  <si>
    <t>Profit of Rs.107.5/-</t>
  </si>
  <si>
    <t>Profit of Rs.265/-</t>
  </si>
  <si>
    <t>GRAVITON RESEARCH CAPITAL LLP</t>
  </si>
  <si>
    <t>Profit of Rs.11.5/-</t>
  </si>
  <si>
    <t>Profit of Rs.40.5/-</t>
  </si>
  <si>
    <t>CIPLA 930 CE MAY</t>
  </si>
  <si>
    <t>45-50</t>
  </si>
  <si>
    <t>15-17</t>
  </si>
  <si>
    <t>Profit of Rs.2/-</t>
  </si>
  <si>
    <t>NIFTY 14850 PE 12-MAY</t>
  </si>
  <si>
    <t>1900-1920</t>
  </si>
  <si>
    <t>237-241</t>
  </si>
  <si>
    <t>280-290</t>
  </si>
  <si>
    <t>XTX MARKETS LLP</t>
  </si>
  <si>
    <t>Profit of Rs.13.5/-</t>
  </si>
  <si>
    <t>Profit of Rs.41/-</t>
  </si>
  <si>
    <t>Loss of Rs. 26.5/-</t>
  </si>
  <si>
    <t>PIDILITIND 1900 CE MAY</t>
  </si>
  <si>
    <t>50-55</t>
  </si>
  <si>
    <t>Profit of Rs.5.5/-</t>
  </si>
  <si>
    <t>382-385</t>
  </si>
  <si>
    <t>450-470</t>
  </si>
  <si>
    <t>DABUR 545 CE MAY</t>
  </si>
  <si>
    <t>Sell</t>
  </si>
  <si>
    <t>6-6.2</t>
  </si>
  <si>
    <t>40-45</t>
  </si>
  <si>
    <t>14-16</t>
  </si>
  <si>
    <t>Part Profit of Rs.191.50/-</t>
  </si>
  <si>
    <t>Profit of Rs.30/-</t>
  </si>
  <si>
    <t>OLGA TRADING PRIVATE LIMITED</t>
  </si>
  <si>
    <t>Loss of Rs. 17/-</t>
  </si>
  <si>
    <t>514-517</t>
  </si>
  <si>
    <t>540-550</t>
  </si>
  <si>
    <t>CUMMINSIND MAY FUT</t>
  </si>
  <si>
    <t>850-860</t>
  </si>
  <si>
    <t>NIFTY 14750 CE 20-MAY</t>
  </si>
  <si>
    <t>150-170</t>
  </si>
  <si>
    <t>BHARTIARTL 580 CE MAY</t>
  </si>
  <si>
    <t xml:space="preserve">IPCALAB </t>
  </si>
  <si>
    <t>2155-2165</t>
  </si>
  <si>
    <t>2250-2260</t>
  </si>
  <si>
    <t>AMBALALSA</t>
  </si>
  <si>
    <t>Profit of Rs.18/-</t>
  </si>
  <si>
    <t>3520-3550</t>
  </si>
  <si>
    <t>3750-3850</t>
  </si>
  <si>
    <t>NIFTY 14700 PE 20-MAY</t>
  </si>
  <si>
    <t>Loss of Rs.21/-</t>
  </si>
  <si>
    <t>M&amp;MFIN  170 CE MAY</t>
  </si>
  <si>
    <t>2.40-2.60</t>
  </si>
  <si>
    <t>BATAINDIA  1420 CE MAY</t>
  </si>
  <si>
    <t>Loss of Rs.40/-</t>
  </si>
  <si>
    <t>Profit of Rs.1.75/-</t>
  </si>
  <si>
    <t>Profit of Rs.3/-</t>
  </si>
  <si>
    <t>Loss of Rs.7.5/-</t>
  </si>
  <si>
    <t>3IINFOTECH</t>
  </si>
  <si>
    <t>TOPGAIN FINANCE PRIVATE LIMITED</t>
  </si>
  <si>
    <t>GIANLIFE</t>
  </si>
  <si>
    <t>NOPEA CAPITAL SERVICES PRIVATE LIMITED</t>
  </si>
  <si>
    <t>SAYAJIHOTL</t>
  </si>
  <si>
    <t>KAYUM RAZAK DHANANI</t>
  </si>
  <si>
    <t>GOKEX</t>
  </si>
  <si>
    <t>Gokaldas Exports Limited</t>
  </si>
  <si>
    <t>KEERTI</t>
  </si>
  <si>
    <t>Keerti Know &amp; Skill Ltd.</t>
  </si>
  <si>
    <t>SDBL</t>
  </si>
  <si>
    <t>Som Dist &amp; Brew Ltd</t>
  </si>
  <si>
    <t>Profit of Rs.105/-</t>
  </si>
  <si>
    <t>Loss of Rs.3/-</t>
  </si>
  <si>
    <t>540-542</t>
  </si>
  <si>
    <t>1318-1325</t>
  </si>
  <si>
    <t>1380-1400</t>
  </si>
  <si>
    <t>527-530</t>
  </si>
  <si>
    <t>HDFCBANK 1480 CE MAY</t>
  </si>
  <si>
    <t>30-35</t>
  </si>
  <si>
    <t>M&amp;M 800 CE MAY</t>
  </si>
  <si>
    <t>25-30</t>
  </si>
  <si>
    <t>MARUTI 6900 CE MAY</t>
  </si>
  <si>
    <t>96-100</t>
  </si>
  <si>
    <t>160-190</t>
  </si>
  <si>
    <t>14.5-15.5</t>
  </si>
  <si>
    <t>CAPLIN VINIYOG PRIVATE LIMITED</t>
  </si>
  <si>
    <t>ARCHITORG</t>
  </si>
  <si>
    <t>PATEL SANJAYKUMAR RAMESHBHAI</t>
  </si>
  <si>
    <t>SWETSAM STOCK HOLDING PRIVATE LIMITED</t>
  </si>
  <si>
    <t>SILKON TRADES LLP</t>
  </si>
  <si>
    <t>BIOGEN</t>
  </si>
  <si>
    <t>KRISHNA CORPORATION</t>
  </si>
  <si>
    <t>SHRENI SHARES PRIVATE LIMITED</t>
  </si>
  <si>
    <t>HINDTIN</t>
  </si>
  <si>
    <t>NIRMAN COMMODITIES PRIVATE LIMITED</t>
  </si>
  <si>
    <t>HITECHWIND</t>
  </si>
  <si>
    <t>JITENDRABHAI JAGDISHBHAI PARMAR</t>
  </si>
  <si>
    <t>SIMANTI BAGCHI</t>
  </si>
  <si>
    <t>ITL</t>
  </si>
  <si>
    <t>ABHINANDAN GUPTA</t>
  </si>
  <si>
    <t>MANGLA SHANTIALAL GADA</t>
  </si>
  <si>
    <t>KGES</t>
  </si>
  <si>
    <t>ANIL PERMOD MALIK</t>
  </si>
  <si>
    <t>RIKHAV SECURITIES LIMITED</t>
  </si>
  <si>
    <t>LIMECHM</t>
  </si>
  <si>
    <t>NOORIN PARVEZ JUMANI</t>
  </si>
  <si>
    <t>DILSHAD AYAZ THANAWALA</t>
  </si>
  <si>
    <t>RCL</t>
  </si>
  <si>
    <t>ARBIND KUMAR TIWARY</t>
  </si>
  <si>
    <t>RAJENDRA KUMAR SINGHANIA</t>
  </si>
  <si>
    <t>KARAN PAL SINGH</t>
  </si>
  <si>
    <t>REGENCY</t>
  </si>
  <si>
    <t>RAMITA MITTAL</t>
  </si>
  <si>
    <t>SALORAINTL</t>
  </si>
  <si>
    <t>ALERT CONSULTANTS &amp; CREDIT PRIVATE LIMITED</t>
  </si>
  <si>
    <t>SHAMIM SHEIKH</t>
  </si>
  <si>
    <t>SUPRBPA</t>
  </si>
  <si>
    <t>MELWYN MONTEIRO</t>
  </si>
  <si>
    <t>TRIJAL</t>
  </si>
  <si>
    <t>DIVYAKANDA</t>
  </si>
  <si>
    <t>VAL</t>
  </si>
  <si>
    <t>SHAH AMAR MUKESHKUMAR HUF</t>
  </si>
  <si>
    <t>20MICRONS</t>
  </si>
  <si>
    <t>20 Microns Limited</t>
  </si>
  <si>
    <t>NK SECURITIES RESEARCH PRIVATE LIMITED</t>
  </si>
  <si>
    <t>3i Infotech Limited</t>
  </si>
  <si>
    <t>MULTIPLIER S AND S ADV PVT LTD</t>
  </si>
  <si>
    <t>MANSI SHARES &amp; STOCK ADVISORS PVT LTD</t>
  </si>
  <si>
    <t>AMBICAAGAR</t>
  </si>
  <si>
    <t>Ambica Agarbathies &amp; Arom</t>
  </si>
  <si>
    <t>BFUTILITIE</t>
  </si>
  <si>
    <t>BF Utilities Limited</t>
  </si>
  <si>
    <t>BIRLACABLE</t>
  </si>
  <si>
    <t>Birla Cable Limited</t>
  </si>
  <si>
    <t>COMPINFO</t>
  </si>
  <si>
    <t>Compuage Infocom Ltd</t>
  </si>
  <si>
    <t>EKC</t>
  </si>
  <si>
    <t>Everest Kanto Cylinder Li</t>
  </si>
  <si>
    <t>ANKITA VISHAL SHAH</t>
  </si>
  <si>
    <t>MBL  &amp; CO. LIMITED</t>
  </si>
  <si>
    <t>MAJESCO</t>
  </si>
  <si>
    <t>Majesco Limited</t>
  </si>
  <si>
    <t>RAJASTHAN GLOBAL SECURITIES PVT LTD</t>
  </si>
  <si>
    <t>MCLEODRUSS</t>
  </si>
  <si>
    <t>Mcleod Russel India Limit</t>
  </si>
  <si>
    <t>RUSHIL</t>
  </si>
  <si>
    <t>Rushil Decor Limited</t>
  </si>
  <si>
    <t>SAJJAN BHAJANKA</t>
  </si>
  <si>
    <t>SNOWMAN</t>
  </si>
  <si>
    <t>Snowman Logistics Ltd.</t>
  </si>
  <si>
    <t>TNPETRO</t>
  </si>
  <si>
    <t>Tamilnadu Petro Prod Ltd</t>
  </si>
  <si>
    <t>QE SECURITIES</t>
  </si>
  <si>
    <t>AJOONI</t>
  </si>
  <si>
    <t>Ajooni Biotech Limited</t>
  </si>
  <si>
    <t>PRITIKA AUTO INDUSTRIES LIMITED</t>
  </si>
  <si>
    <t>VENKATESHUPADRISTA</t>
  </si>
  <si>
    <t>VINOD SINGH</t>
  </si>
  <si>
    <t>SICAL</t>
  </si>
  <si>
    <t>Sical Logistics Limited</t>
  </si>
  <si>
    <t>AXIS BANK  LIMITED</t>
  </si>
  <si>
    <t>SOTL</t>
  </si>
  <si>
    <t>Savita Oil Technologies L</t>
  </si>
  <si>
    <t>PARI WASHINGTON COMPANY PVT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</si>
</sst>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51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5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43" fontId="8" fillId="57" borderId="35" xfId="160" applyFont="1" applyFill="1" applyBorder="1" applyAlignment="1">
      <alignment horizontal="left" vertical="center"/>
    </xf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5" xfId="0" applyFont="1" applyFill="1" applyBorder="1" applyAlignment="1">
      <alignment horizontal="center" vertical="center"/>
    </xf>
    <xf numFmtId="2" fontId="7" fillId="57" borderId="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43" fontId="7" fillId="57" borderId="5" xfId="160" applyFont="1" applyFill="1" applyBorder="1" applyAlignment="1">
      <alignment horizontal="center" vertical="center"/>
    </xf>
    <xf numFmtId="16" fontId="7" fillId="57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6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16" fontId="7" fillId="56" borderId="35" xfId="160" applyNumberFormat="1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46" fillId="56" borderId="37" xfId="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4" fontId="46" fillId="58" borderId="35" xfId="0" applyNumberFormat="1" applyFon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46" fillId="58" borderId="35" xfId="0" applyFont="1" applyFill="1" applyBorder="1" applyAlignment="1">
      <alignment horizontal="center" vertical="center"/>
    </xf>
    <xf numFmtId="0" fontId="0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2" fontId="7" fillId="58" borderId="35" xfId="0" applyNumberFormat="1" applyFont="1" applyFill="1" applyBorder="1" applyAlignment="1">
      <alignment horizontal="center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16" fontId="46" fillId="2" borderId="35" xfId="0" applyNumberFormat="1" applyFont="1" applyFill="1" applyBorder="1" applyAlignment="1">
      <alignment horizontal="center" vertical="center"/>
    </xf>
    <xf numFmtId="1" fontId="0" fillId="59" borderId="4" xfId="0" applyNumberFormat="1" applyFont="1" applyFill="1" applyBorder="1" applyAlignment="1">
      <alignment horizontal="center" vertical="center"/>
    </xf>
    <xf numFmtId="167" fontId="0" fillId="56" borderId="4" xfId="0" applyNumberFormat="1" applyFont="1" applyFill="1" applyBorder="1" applyAlignment="1">
      <alignment horizontal="center" vertical="center"/>
    </xf>
    <xf numFmtId="167" fontId="0" fillId="56" borderId="11" xfId="0" applyNumberFormat="1" applyFont="1" applyFill="1" applyBorder="1" applyAlignment="1">
      <alignment horizontal="center" vertical="center"/>
    </xf>
    <xf numFmtId="167" fontId="46" fillId="56" borderId="4" xfId="0" applyNumberFormat="1" applyFont="1" applyFill="1" applyBorder="1" applyAlignment="1">
      <alignment horizontal="left"/>
    </xf>
    <xf numFmtId="0" fontId="0" fillId="56" borderId="5" xfId="9" applyFont="1" applyFill="1" applyBorder="1" applyAlignment="1">
      <alignment horizontal="center"/>
    </xf>
    <xf numFmtId="2" fontId="0" fillId="56" borderId="5" xfId="9" applyNumberFormat="1" applyFont="1" applyFill="1" applyBorder="1" applyAlignment="1">
      <alignment horizontal="center" vertical="center"/>
    </xf>
    <xf numFmtId="2" fontId="0" fillId="56" borderId="5" xfId="9" applyNumberFormat="1" applyFont="1" applyFill="1" applyBorder="1" applyAlignment="1">
      <alignment horizontal="center"/>
    </xf>
    <xf numFmtId="0" fontId="46" fillId="59" borderId="9" xfId="0" applyFont="1" applyFill="1" applyBorder="1" applyAlignment="1">
      <alignment horizontal="center"/>
    </xf>
    <xf numFmtId="2" fontId="0" fillId="56" borderId="11" xfId="0" applyNumberFormat="1" applyFont="1" applyFill="1" applyBorder="1" applyAlignment="1">
      <alignment horizontal="center" vertical="center" wrapText="1"/>
    </xf>
    <xf numFmtId="10" fontId="0" fillId="56" borderId="11" xfId="51" applyNumberFormat="1" applyFont="1" applyFill="1" applyBorder="1" applyAlignment="1" applyProtection="1">
      <alignment horizontal="center" vertical="center" wrapText="1"/>
    </xf>
    <xf numFmtId="0" fontId="0" fillId="59" borderId="11" xfId="0" applyFont="1" applyFill="1" applyBorder="1" applyAlignment="1">
      <alignment horizontal="center"/>
    </xf>
    <xf numFmtId="164" fontId="0" fillId="56" borderId="35" xfId="0" applyNumberForma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6" fontId="48" fillId="43" borderId="35" xfId="160" applyNumberFormat="1" applyFont="1" applyFill="1" applyBorder="1" applyAlignment="1">
      <alignment horizontal="center" vertical="center"/>
    </xf>
    <xf numFmtId="0" fontId="46" fillId="43" borderId="37" xfId="0" applyNumberFormat="1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5" sqref="B25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44335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23" sqref="E23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44335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40" t="s">
        <v>16</v>
      </c>
      <c r="B9" s="542" t="s">
        <v>17</v>
      </c>
      <c r="C9" s="542" t="s">
        <v>18</v>
      </c>
      <c r="D9" s="542" t="s">
        <v>829</v>
      </c>
      <c r="E9" s="251" t="s">
        <v>19</v>
      </c>
      <c r="F9" s="251" t="s">
        <v>20</v>
      </c>
      <c r="G9" s="537" t="s">
        <v>21</v>
      </c>
      <c r="H9" s="538"/>
      <c r="I9" s="539"/>
      <c r="J9" s="537" t="s">
        <v>22</v>
      </c>
      <c r="K9" s="538"/>
      <c r="L9" s="539"/>
      <c r="M9" s="251"/>
      <c r="N9" s="258"/>
      <c r="O9" s="258"/>
      <c r="P9" s="258"/>
    </row>
    <row r="10" spans="1:16" ht="59.25" customHeight="1">
      <c r="A10" s="541"/>
      <c r="B10" s="543" t="s">
        <v>17</v>
      </c>
      <c r="C10" s="543"/>
      <c r="D10" s="543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40" t="s">
        <v>35</v>
      </c>
      <c r="D11" s="441">
        <v>44343</v>
      </c>
      <c r="E11" s="275">
        <v>34045.199999999997</v>
      </c>
      <c r="F11" s="275">
        <v>34030.083333333336</v>
      </c>
      <c r="G11" s="287">
        <v>33816.166666666672</v>
      </c>
      <c r="H11" s="287">
        <v>33587.133333333339</v>
      </c>
      <c r="I11" s="287">
        <v>33373.216666666674</v>
      </c>
      <c r="J11" s="287">
        <v>34259.116666666669</v>
      </c>
      <c r="K11" s="287">
        <v>34473.03333333334</v>
      </c>
      <c r="L11" s="287">
        <v>34702.066666666666</v>
      </c>
      <c r="M11" s="274">
        <v>34244</v>
      </c>
      <c r="N11" s="274">
        <v>33801.050000000003</v>
      </c>
      <c r="O11" s="438">
        <v>1793400</v>
      </c>
      <c r="P11" s="439">
        <v>-3.6000806289054624E-2</v>
      </c>
    </row>
    <row r="12" spans="1:16" ht="15">
      <c r="A12" s="254">
        <v>2</v>
      </c>
      <c r="B12" s="343" t="s">
        <v>34</v>
      </c>
      <c r="C12" s="440" t="s">
        <v>36</v>
      </c>
      <c r="D12" s="441">
        <v>44343</v>
      </c>
      <c r="E12" s="288">
        <v>15144.85</v>
      </c>
      <c r="F12" s="288">
        <v>15130.683333333334</v>
      </c>
      <c r="G12" s="289">
        <v>15086.366666666669</v>
      </c>
      <c r="H12" s="289">
        <v>15027.883333333335</v>
      </c>
      <c r="I12" s="289">
        <v>14983.566666666669</v>
      </c>
      <c r="J12" s="289">
        <v>15189.166666666668</v>
      </c>
      <c r="K12" s="289">
        <v>15233.483333333334</v>
      </c>
      <c r="L12" s="289">
        <v>15291.966666666667</v>
      </c>
      <c r="M12" s="276">
        <v>15175</v>
      </c>
      <c r="N12" s="276">
        <v>15072.2</v>
      </c>
      <c r="O12" s="291">
        <v>12523200</v>
      </c>
      <c r="P12" s="292">
        <v>-4.9283981812005741E-3</v>
      </c>
    </row>
    <row r="13" spans="1:16" ht="15">
      <c r="A13" s="254">
        <v>3</v>
      </c>
      <c r="B13" s="343" t="s">
        <v>34</v>
      </c>
      <c r="C13" s="440" t="s">
        <v>827</v>
      </c>
      <c r="D13" s="441">
        <v>44343</v>
      </c>
      <c r="E13" s="404">
        <v>16196.1</v>
      </c>
      <c r="F13" s="404">
        <v>16163.216666666667</v>
      </c>
      <c r="G13" s="405">
        <v>16038.483333333334</v>
      </c>
      <c r="H13" s="405">
        <v>15880.866666666667</v>
      </c>
      <c r="I13" s="405">
        <v>15756.133333333333</v>
      </c>
      <c r="J13" s="405">
        <v>16320.833333333334</v>
      </c>
      <c r="K13" s="405">
        <v>16445.566666666666</v>
      </c>
      <c r="L13" s="405">
        <v>16603.183333333334</v>
      </c>
      <c r="M13" s="406">
        <v>16287.95</v>
      </c>
      <c r="N13" s="406">
        <v>16005.6</v>
      </c>
      <c r="O13" s="407">
        <v>16200</v>
      </c>
      <c r="P13" s="408">
        <v>0.12813370473537605</v>
      </c>
    </row>
    <row r="14" spans="1:16" ht="15">
      <c r="A14" s="254">
        <v>4</v>
      </c>
      <c r="B14" s="363" t="s">
        <v>838</v>
      </c>
      <c r="C14" s="440" t="s">
        <v>735</v>
      </c>
      <c r="D14" s="441">
        <v>44343</v>
      </c>
      <c r="E14" s="288">
        <v>1747.65</v>
      </c>
      <c r="F14" s="288">
        <v>1761.7666666666667</v>
      </c>
      <c r="G14" s="289">
        <v>1718.8833333333332</v>
      </c>
      <c r="H14" s="289">
        <v>1690.1166666666666</v>
      </c>
      <c r="I14" s="289">
        <v>1647.2333333333331</v>
      </c>
      <c r="J14" s="289">
        <v>1790.5333333333333</v>
      </c>
      <c r="K14" s="289">
        <v>1833.416666666667</v>
      </c>
      <c r="L14" s="289">
        <v>1862.1833333333334</v>
      </c>
      <c r="M14" s="276">
        <v>1804.65</v>
      </c>
      <c r="N14" s="276">
        <v>1733</v>
      </c>
      <c r="O14" s="291">
        <v>909925</v>
      </c>
      <c r="P14" s="292">
        <v>1.9523809523809523E-2</v>
      </c>
    </row>
    <row r="15" spans="1:16" ht="15">
      <c r="A15" s="254">
        <v>5</v>
      </c>
      <c r="B15" s="343" t="s">
        <v>37</v>
      </c>
      <c r="C15" s="440" t="s">
        <v>38</v>
      </c>
      <c r="D15" s="441">
        <v>44343</v>
      </c>
      <c r="E15" s="288">
        <v>1943.55</v>
      </c>
      <c r="F15" s="288">
        <v>1937.9833333333336</v>
      </c>
      <c r="G15" s="289">
        <v>1916.9666666666672</v>
      </c>
      <c r="H15" s="289">
        <v>1890.3833333333337</v>
      </c>
      <c r="I15" s="289">
        <v>1869.3666666666672</v>
      </c>
      <c r="J15" s="289">
        <v>1964.5666666666671</v>
      </c>
      <c r="K15" s="289">
        <v>1985.5833333333335</v>
      </c>
      <c r="L15" s="289">
        <v>2012.166666666667</v>
      </c>
      <c r="M15" s="276">
        <v>1959</v>
      </c>
      <c r="N15" s="276">
        <v>1911.4</v>
      </c>
      <c r="O15" s="291">
        <v>2338000</v>
      </c>
      <c r="P15" s="292">
        <v>-1.8677859391395595E-2</v>
      </c>
    </row>
    <row r="16" spans="1:16" ht="15">
      <c r="A16" s="254">
        <v>6</v>
      </c>
      <c r="B16" s="343" t="s">
        <v>39</v>
      </c>
      <c r="C16" s="440" t="s">
        <v>40</v>
      </c>
      <c r="D16" s="441">
        <v>44343</v>
      </c>
      <c r="E16" s="288">
        <v>1336.35</v>
      </c>
      <c r="F16" s="288">
        <v>1330.85</v>
      </c>
      <c r="G16" s="289">
        <v>1310.3999999999999</v>
      </c>
      <c r="H16" s="289">
        <v>1284.45</v>
      </c>
      <c r="I16" s="289">
        <v>1264</v>
      </c>
      <c r="J16" s="289">
        <v>1356.7999999999997</v>
      </c>
      <c r="K16" s="289">
        <v>1377.2499999999995</v>
      </c>
      <c r="L16" s="289">
        <v>1403.1999999999996</v>
      </c>
      <c r="M16" s="276">
        <v>1351.3</v>
      </c>
      <c r="N16" s="276">
        <v>1304.9000000000001</v>
      </c>
      <c r="O16" s="291">
        <v>15086000</v>
      </c>
      <c r="P16" s="292">
        <v>-7.9568619714605118E-3</v>
      </c>
    </row>
    <row r="17" spans="1:16" ht="15">
      <c r="A17" s="254">
        <v>7</v>
      </c>
      <c r="B17" s="343" t="s">
        <v>39</v>
      </c>
      <c r="C17" s="440" t="s">
        <v>41</v>
      </c>
      <c r="D17" s="441">
        <v>44343</v>
      </c>
      <c r="E17" s="288">
        <v>780.5</v>
      </c>
      <c r="F17" s="288">
        <v>775.43333333333339</v>
      </c>
      <c r="G17" s="289">
        <v>765.96666666666681</v>
      </c>
      <c r="H17" s="289">
        <v>751.43333333333339</v>
      </c>
      <c r="I17" s="289">
        <v>741.96666666666681</v>
      </c>
      <c r="J17" s="289">
        <v>789.96666666666681</v>
      </c>
      <c r="K17" s="289">
        <v>799.43333333333351</v>
      </c>
      <c r="L17" s="289">
        <v>813.96666666666681</v>
      </c>
      <c r="M17" s="276">
        <v>784.9</v>
      </c>
      <c r="N17" s="276">
        <v>760.9</v>
      </c>
      <c r="O17" s="291">
        <v>73688750</v>
      </c>
      <c r="P17" s="292">
        <v>-2.2047350925988738E-4</v>
      </c>
    </row>
    <row r="18" spans="1:16" ht="15">
      <c r="A18" s="254">
        <v>8</v>
      </c>
      <c r="B18" s="343" t="s">
        <v>51</v>
      </c>
      <c r="C18" s="440" t="s">
        <v>226</v>
      </c>
      <c r="D18" s="441">
        <v>44343</v>
      </c>
      <c r="E18" s="288">
        <v>2964.9</v>
      </c>
      <c r="F18" s="288">
        <v>2979.9333333333329</v>
      </c>
      <c r="G18" s="289">
        <v>2934.9666666666658</v>
      </c>
      <c r="H18" s="289">
        <v>2905.0333333333328</v>
      </c>
      <c r="I18" s="289">
        <v>2860.0666666666657</v>
      </c>
      <c r="J18" s="289">
        <v>3009.8666666666659</v>
      </c>
      <c r="K18" s="289">
        <v>3054.833333333333</v>
      </c>
      <c r="L18" s="289">
        <v>3084.766666666666</v>
      </c>
      <c r="M18" s="276">
        <v>3024.9</v>
      </c>
      <c r="N18" s="276">
        <v>2950</v>
      </c>
      <c r="O18" s="291">
        <v>426400</v>
      </c>
      <c r="P18" s="292">
        <v>3.7974683544303799E-2</v>
      </c>
    </row>
    <row r="19" spans="1:16" ht="15">
      <c r="A19" s="254">
        <v>9</v>
      </c>
      <c r="B19" s="343" t="s">
        <v>43</v>
      </c>
      <c r="C19" s="440" t="s">
        <v>44</v>
      </c>
      <c r="D19" s="441">
        <v>44343</v>
      </c>
      <c r="E19" s="288">
        <v>789.4</v>
      </c>
      <c r="F19" s="288">
        <v>786.31666666666661</v>
      </c>
      <c r="G19" s="289">
        <v>781.13333333333321</v>
      </c>
      <c r="H19" s="289">
        <v>772.86666666666656</v>
      </c>
      <c r="I19" s="289">
        <v>767.68333333333317</v>
      </c>
      <c r="J19" s="289">
        <v>794.58333333333326</v>
      </c>
      <c r="K19" s="289">
        <v>799.76666666666665</v>
      </c>
      <c r="L19" s="289">
        <v>808.0333333333333</v>
      </c>
      <c r="M19" s="276">
        <v>791.5</v>
      </c>
      <c r="N19" s="276">
        <v>778.05</v>
      </c>
      <c r="O19" s="291">
        <v>5571000</v>
      </c>
      <c r="P19" s="292">
        <v>-1.9707900756642617E-2</v>
      </c>
    </row>
    <row r="20" spans="1:16" ht="15">
      <c r="A20" s="254">
        <v>10</v>
      </c>
      <c r="B20" s="343" t="s">
        <v>37</v>
      </c>
      <c r="C20" s="440" t="s">
        <v>45</v>
      </c>
      <c r="D20" s="441">
        <v>44343</v>
      </c>
      <c r="E20" s="288">
        <v>316.95</v>
      </c>
      <c r="F20" s="288">
        <v>315.36666666666662</v>
      </c>
      <c r="G20" s="289">
        <v>312.38333333333321</v>
      </c>
      <c r="H20" s="289">
        <v>307.81666666666661</v>
      </c>
      <c r="I20" s="289">
        <v>304.8333333333332</v>
      </c>
      <c r="J20" s="289">
        <v>319.93333333333322</v>
      </c>
      <c r="K20" s="289">
        <v>322.91666666666669</v>
      </c>
      <c r="L20" s="289">
        <v>327.48333333333323</v>
      </c>
      <c r="M20" s="276">
        <v>318.35000000000002</v>
      </c>
      <c r="N20" s="276">
        <v>310.8</v>
      </c>
      <c r="O20" s="291">
        <v>14076000</v>
      </c>
      <c r="P20" s="292">
        <v>-1.7999162829635831E-2</v>
      </c>
    </row>
    <row r="21" spans="1:16" ht="15">
      <c r="A21" s="254">
        <v>11</v>
      </c>
      <c r="B21" s="343" t="s">
        <v>51</v>
      </c>
      <c r="C21" s="440" t="s">
        <v>294</v>
      </c>
      <c r="D21" s="441">
        <v>44343</v>
      </c>
      <c r="E21" s="288">
        <v>946.85</v>
      </c>
      <c r="F21" s="288">
        <v>946.2833333333333</v>
      </c>
      <c r="G21" s="289">
        <v>941.56666666666661</v>
      </c>
      <c r="H21" s="289">
        <v>936.2833333333333</v>
      </c>
      <c r="I21" s="289">
        <v>931.56666666666661</v>
      </c>
      <c r="J21" s="289">
        <v>951.56666666666661</v>
      </c>
      <c r="K21" s="289">
        <v>956.2833333333333</v>
      </c>
      <c r="L21" s="289">
        <v>961.56666666666661</v>
      </c>
      <c r="M21" s="276">
        <v>951</v>
      </c>
      <c r="N21" s="276">
        <v>941</v>
      </c>
      <c r="O21" s="291">
        <v>1364000</v>
      </c>
      <c r="P21" s="292">
        <v>-7.2057646116893519E-3</v>
      </c>
    </row>
    <row r="22" spans="1:16" ht="15">
      <c r="A22" s="254">
        <v>12</v>
      </c>
      <c r="B22" s="343" t="s">
        <v>39</v>
      </c>
      <c r="C22" s="440" t="s">
        <v>46</v>
      </c>
      <c r="D22" s="441">
        <v>44343</v>
      </c>
      <c r="E22" s="288">
        <v>3177.6</v>
      </c>
      <c r="F22" s="288">
        <v>3177.5333333333333</v>
      </c>
      <c r="G22" s="289">
        <v>3150.0666666666666</v>
      </c>
      <c r="H22" s="289">
        <v>3122.5333333333333</v>
      </c>
      <c r="I22" s="289">
        <v>3095.0666666666666</v>
      </c>
      <c r="J22" s="289">
        <v>3205.0666666666666</v>
      </c>
      <c r="K22" s="289">
        <v>3232.5333333333328</v>
      </c>
      <c r="L22" s="289">
        <v>3260.0666666666666</v>
      </c>
      <c r="M22" s="276">
        <v>3205</v>
      </c>
      <c r="N22" s="276">
        <v>3150</v>
      </c>
      <c r="O22" s="291">
        <v>2106250</v>
      </c>
      <c r="P22" s="292">
        <v>3.8127010604074823E-3</v>
      </c>
    </row>
    <row r="23" spans="1:16" ht="15">
      <c r="A23" s="254">
        <v>13</v>
      </c>
      <c r="B23" s="343" t="s">
        <v>43</v>
      </c>
      <c r="C23" s="440" t="s">
        <v>47</v>
      </c>
      <c r="D23" s="441">
        <v>44343</v>
      </c>
      <c r="E23" s="288">
        <v>215.7</v>
      </c>
      <c r="F23" s="288">
        <v>215.43333333333331</v>
      </c>
      <c r="G23" s="289">
        <v>212.76666666666662</v>
      </c>
      <c r="H23" s="289">
        <v>209.83333333333331</v>
      </c>
      <c r="I23" s="289">
        <v>207.16666666666663</v>
      </c>
      <c r="J23" s="289">
        <v>218.36666666666662</v>
      </c>
      <c r="K23" s="289">
        <v>221.0333333333333</v>
      </c>
      <c r="L23" s="289">
        <v>223.96666666666661</v>
      </c>
      <c r="M23" s="276">
        <v>218.1</v>
      </c>
      <c r="N23" s="276">
        <v>212.5</v>
      </c>
      <c r="O23" s="291">
        <v>16802500</v>
      </c>
      <c r="P23" s="292">
        <v>-6.5619352147921584E-2</v>
      </c>
    </row>
    <row r="24" spans="1:16" ht="15">
      <c r="A24" s="254">
        <v>14</v>
      </c>
      <c r="B24" s="343" t="s">
        <v>43</v>
      </c>
      <c r="C24" s="440" t="s">
        <v>48</v>
      </c>
      <c r="D24" s="441">
        <v>44343</v>
      </c>
      <c r="E24" s="288">
        <v>123.6</v>
      </c>
      <c r="F24" s="288">
        <v>121.5</v>
      </c>
      <c r="G24" s="289">
        <v>119.05</v>
      </c>
      <c r="H24" s="289">
        <v>114.5</v>
      </c>
      <c r="I24" s="289">
        <v>112.05</v>
      </c>
      <c r="J24" s="289">
        <v>126.05</v>
      </c>
      <c r="K24" s="289">
        <v>128.5</v>
      </c>
      <c r="L24" s="289">
        <v>133.05000000000001</v>
      </c>
      <c r="M24" s="276">
        <v>123.95</v>
      </c>
      <c r="N24" s="276">
        <v>116.95</v>
      </c>
      <c r="O24" s="291">
        <v>37057500</v>
      </c>
      <c r="P24" s="292">
        <v>0.14374999999999999</v>
      </c>
    </row>
    <row r="25" spans="1:16" ht="15">
      <c r="A25" s="254">
        <v>15</v>
      </c>
      <c r="B25" s="343" t="s">
        <v>49</v>
      </c>
      <c r="C25" s="440" t="s">
        <v>50</v>
      </c>
      <c r="D25" s="441">
        <v>44343</v>
      </c>
      <c r="E25" s="288">
        <v>2832.35</v>
      </c>
      <c r="F25" s="288">
        <v>2831.0666666666671</v>
      </c>
      <c r="G25" s="289">
        <v>2807.483333333334</v>
      </c>
      <c r="H25" s="289">
        <v>2782.6166666666668</v>
      </c>
      <c r="I25" s="289">
        <v>2759.0333333333338</v>
      </c>
      <c r="J25" s="289">
        <v>2855.9333333333343</v>
      </c>
      <c r="K25" s="289">
        <v>2879.5166666666673</v>
      </c>
      <c r="L25" s="289">
        <v>2904.3833333333346</v>
      </c>
      <c r="M25" s="276">
        <v>2854.65</v>
      </c>
      <c r="N25" s="276">
        <v>2806.2</v>
      </c>
      <c r="O25" s="291">
        <v>5123100</v>
      </c>
      <c r="P25" s="292">
        <v>-3.3997058490779497E-2</v>
      </c>
    </row>
    <row r="26" spans="1:16" ht="15">
      <c r="A26" s="254">
        <v>16</v>
      </c>
      <c r="B26" s="343" t="s">
        <v>53</v>
      </c>
      <c r="C26" s="440" t="s">
        <v>222</v>
      </c>
      <c r="D26" s="441">
        <v>44343</v>
      </c>
      <c r="E26" s="288">
        <v>989.45</v>
      </c>
      <c r="F26" s="288">
        <v>979.4</v>
      </c>
      <c r="G26" s="289">
        <v>965.84999999999991</v>
      </c>
      <c r="H26" s="289">
        <v>942.24999999999989</v>
      </c>
      <c r="I26" s="289">
        <v>928.69999999999982</v>
      </c>
      <c r="J26" s="289">
        <v>1003</v>
      </c>
      <c r="K26" s="289">
        <v>1016.55</v>
      </c>
      <c r="L26" s="289">
        <v>1040.1500000000001</v>
      </c>
      <c r="M26" s="276">
        <v>992.95</v>
      </c>
      <c r="N26" s="276">
        <v>955.8</v>
      </c>
      <c r="O26" s="291">
        <v>2823500</v>
      </c>
      <c r="P26" s="292">
        <v>-3.7333787930446644E-2</v>
      </c>
    </row>
    <row r="27" spans="1:16" ht="15">
      <c r="A27" s="254">
        <v>17</v>
      </c>
      <c r="B27" s="343" t="s">
        <v>51</v>
      </c>
      <c r="C27" s="440" t="s">
        <v>52</v>
      </c>
      <c r="D27" s="441">
        <v>44343</v>
      </c>
      <c r="E27" s="288">
        <v>1005.9</v>
      </c>
      <c r="F27" s="288">
        <v>1010.4666666666666</v>
      </c>
      <c r="G27" s="289">
        <v>998.48333333333312</v>
      </c>
      <c r="H27" s="289">
        <v>991.06666666666649</v>
      </c>
      <c r="I27" s="289">
        <v>979.08333333333303</v>
      </c>
      <c r="J27" s="289">
        <v>1017.8833333333332</v>
      </c>
      <c r="K27" s="289">
        <v>1029.8666666666666</v>
      </c>
      <c r="L27" s="289">
        <v>1037.2833333333333</v>
      </c>
      <c r="M27" s="276">
        <v>1022.45</v>
      </c>
      <c r="N27" s="276">
        <v>1003.05</v>
      </c>
      <c r="O27" s="291">
        <v>9688900</v>
      </c>
      <c r="P27" s="292">
        <v>5.3281176232548725E-3</v>
      </c>
    </row>
    <row r="28" spans="1:16" ht="15">
      <c r="A28" s="254">
        <v>18</v>
      </c>
      <c r="B28" s="343" t="s">
        <v>53</v>
      </c>
      <c r="C28" s="440" t="s">
        <v>54</v>
      </c>
      <c r="D28" s="441">
        <v>44343</v>
      </c>
      <c r="E28" s="288">
        <v>712.6</v>
      </c>
      <c r="F28" s="288">
        <v>717</v>
      </c>
      <c r="G28" s="289">
        <v>705.1</v>
      </c>
      <c r="H28" s="289">
        <v>697.6</v>
      </c>
      <c r="I28" s="289">
        <v>685.7</v>
      </c>
      <c r="J28" s="289">
        <v>724.5</v>
      </c>
      <c r="K28" s="289">
        <v>736.40000000000009</v>
      </c>
      <c r="L28" s="289">
        <v>743.9</v>
      </c>
      <c r="M28" s="276">
        <v>728.9</v>
      </c>
      <c r="N28" s="276">
        <v>709.5</v>
      </c>
      <c r="O28" s="291">
        <v>42973200</v>
      </c>
      <c r="P28" s="292">
        <v>-3.5523835173713977E-2</v>
      </c>
    </row>
    <row r="29" spans="1:16" ht="15">
      <c r="A29" s="254">
        <v>19</v>
      </c>
      <c r="B29" s="343" t="s">
        <v>43</v>
      </c>
      <c r="C29" s="440" t="s">
        <v>55</v>
      </c>
      <c r="D29" s="441">
        <v>44343</v>
      </c>
      <c r="E29" s="288">
        <v>4071.65</v>
      </c>
      <c r="F29" s="288">
        <v>4013.0333333333333</v>
      </c>
      <c r="G29" s="289">
        <v>3944.7666666666664</v>
      </c>
      <c r="H29" s="289">
        <v>3817.8833333333332</v>
      </c>
      <c r="I29" s="289">
        <v>3749.6166666666663</v>
      </c>
      <c r="J29" s="289">
        <v>4139.9166666666661</v>
      </c>
      <c r="K29" s="289">
        <v>4208.1833333333343</v>
      </c>
      <c r="L29" s="289">
        <v>4335.0666666666666</v>
      </c>
      <c r="M29" s="276">
        <v>4081.3</v>
      </c>
      <c r="N29" s="276">
        <v>3886.15</v>
      </c>
      <c r="O29" s="291">
        <v>2015750</v>
      </c>
      <c r="P29" s="292">
        <v>2.4914198550908859E-2</v>
      </c>
    </row>
    <row r="30" spans="1:16" ht="15">
      <c r="A30" s="254">
        <v>20</v>
      </c>
      <c r="B30" s="343" t="s">
        <v>56</v>
      </c>
      <c r="C30" s="440" t="s">
        <v>57</v>
      </c>
      <c r="D30" s="441">
        <v>44343</v>
      </c>
      <c r="E30" s="288">
        <v>11453.8</v>
      </c>
      <c r="F30" s="288">
        <v>11475.6</v>
      </c>
      <c r="G30" s="289">
        <v>11311.2</v>
      </c>
      <c r="H30" s="289">
        <v>11168.6</v>
      </c>
      <c r="I30" s="289">
        <v>11004.2</v>
      </c>
      <c r="J30" s="289">
        <v>11618.2</v>
      </c>
      <c r="K30" s="289">
        <v>11782.599999999999</v>
      </c>
      <c r="L30" s="289">
        <v>11925.2</v>
      </c>
      <c r="M30" s="276">
        <v>11640</v>
      </c>
      <c r="N30" s="276">
        <v>11333</v>
      </c>
      <c r="O30" s="291">
        <v>809825</v>
      </c>
      <c r="P30" s="292">
        <v>-4.9761941330056826E-3</v>
      </c>
    </row>
    <row r="31" spans="1:16" ht="15">
      <c r="A31" s="254">
        <v>21</v>
      </c>
      <c r="B31" s="343" t="s">
        <v>56</v>
      </c>
      <c r="C31" s="440" t="s">
        <v>58</v>
      </c>
      <c r="D31" s="441">
        <v>44343</v>
      </c>
      <c r="E31" s="288">
        <v>5702.75</v>
      </c>
      <c r="F31" s="288">
        <v>5650.25</v>
      </c>
      <c r="G31" s="289">
        <v>5583.5</v>
      </c>
      <c r="H31" s="289">
        <v>5464.25</v>
      </c>
      <c r="I31" s="289">
        <v>5397.5</v>
      </c>
      <c r="J31" s="289">
        <v>5769.5</v>
      </c>
      <c r="K31" s="289">
        <v>5836.25</v>
      </c>
      <c r="L31" s="289">
        <v>5955.5</v>
      </c>
      <c r="M31" s="276">
        <v>5717</v>
      </c>
      <c r="N31" s="276">
        <v>5531</v>
      </c>
      <c r="O31" s="291">
        <v>4030875</v>
      </c>
      <c r="P31" s="292">
        <v>2.4136945406040586E-2</v>
      </c>
    </row>
    <row r="32" spans="1:16" ht="15">
      <c r="A32" s="254">
        <v>22</v>
      </c>
      <c r="B32" s="343" t="s">
        <v>43</v>
      </c>
      <c r="C32" s="440" t="s">
        <v>59</v>
      </c>
      <c r="D32" s="441">
        <v>44343</v>
      </c>
      <c r="E32" s="288">
        <v>2123</v>
      </c>
      <c r="F32" s="288">
        <v>2112.1833333333329</v>
      </c>
      <c r="G32" s="289">
        <v>2091.4166666666661</v>
      </c>
      <c r="H32" s="289">
        <v>2059.833333333333</v>
      </c>
      <c r="I32" s="289">
        <v>2039.0666666666662</v>
      </c>
      <c r="J32" s="289">
        <v>2143.766666666666</v>
      </c>
      <c r="K32" s="289">
        <v>2164.5333333333333</v>
      </c>
      <c r="L32" s="289">
        <v>2196.1166666666659</v>
      </c>
      <c r="M32" s="276">
        <v>2132.9499999999998</v>
      </c>
      <c r="N32" s="276">
        <v>2080.6</v>
      </c>
      <c r="O32" s="291">
        <v>1775200</v>
      </c>
      <c r="P32" s="292">
        <v>-2.0238362941308748E-3</v>
      </c>
    </row>
    <row r="33" spans="1:16" ht="15">
      <c r="A33" s="254">
        <v>23</v>
      </c>
      <c r="B33" s="343" t="s">
        <v>53</v>
      </c>
      <c r="C33" s="440" t="s">
        <v>229</v>
      </c>
      <c r="D33" s="441">
        <v>44343</v>
      </c>
      <c r="E33" s="288">
        <v>292.75</v>
      </c>
      <c r="F33" s="288">
        <v>292.78333333333336</v>
      </c>
      <c r="G33" s="289">
        <v>288.2166666666667</v>
      </c>
      <c r="H33" s="289">
        <v>283.68333333333334</v>
      </c>
      <c r="I33" s="289">
        <v>279.11666666666667</v>
      </c>
      <c r="J33" s="289">
        <v>297.31666666666672</v>
      </c>
      <c r="K33" s="289">
        <v>301.88333333333344</v>
      </c>
      <c r="L33" s="289">
        <v>306.41666666666674</v>
      </c>
      <c r="M33" s="276">
        <v>297.35000000000002</v>
      </c>
      <c r="N33" s="276">
        <v>288.25</v>
      </c>
      <c r="O33" s="291">
        <v>25380000</v>
      </c>
      <c r="P33" s="292">
        <v>-4.8697861528689389E-3</v>
      </c>
    </row>
    <row r="34" spans="1:16" ht="15">
      <c r="A34" s="254">
        <v>24</v>
      </c>
      <c r="B34" s="343" t="s">
        <v>53</v>
      </c>
      <c r="C34" s="440" t="s">
        <v>60</v>
      </c>
      <c r="D34" s="441">
        <v>44343</v>
      </c>
      <c r="E34" s="288">
        <v>76.95</v>
      </c>
      <c r="F34" s="288">
        <v>77.45</v>
      </c>
      <c r="G34" s="289">
        <v>76</v>
      </c>
      <c r="H34" s="289">
        <v>75.05</v>
      </c>
      <c r="I34" s="289">
        <v>73.599999999999994</v>
      </c>
      <c r="J34" s="289">
        <v>78.400000000000006</v>
      </c>
      <c r="K34" s="289">
        <v>79.850000000000023</v>
      </c>
      <c r="L34" s="289">
        <v>80.800000000000011</v>
      </c>
      <c r="M34" s="276">
        <v>78.900000000000006</v>
      </c>
      <c r="N34" s="276">
        <v>76.5</v>
      </c>
      <c r="O34" s="291">
        <v>141885900</v>
      </c>
      <c r="P34" s="292">
        <v>-1.2459283387622149E-2</v>
      </c>
    </row>
    <row r="35" spans="1:16" ht="15">
      <c r="A35" s="254">
        <v>25</v>
      </c>
      <c r="B35" s="343" t="s">
        <v>49</v>
      </c>
      <c r="C35" s="440" t="s">
        <v>62</v>
      </c>
      <c r="D35" s="441">
        <v>44343</v>
      </c>
      <c r="E35" s="288">
        <v>1454</v>
      </c>
      <c r="F35" s="288">
        <v>1441.4833333333333</v>
      </c>
      <c r="G35" s="289">
        <v>1423.0666666666666</v>
      </c>
      <c r="H35" s="289">
        <v>1392.1333333333332</v>
      </c>
      <c r="I35" s="289">
        <v>1373.7166666666665</v>
      </c>
      <c r="J35" s="289">
        <v>1472.4166666666667</v>
      </c>
      <c r="K35" s="289">
        <v>1490.8333333333333</v>
      </c>
      <c r="L35" s="289">
        <v>1521.7666666666669</v>
      </c>
      <c r="M35" s="276">
        <v>1459.9</v>
      </c>
      <c r="N35" s="276">
        <v>1410.55</v>
      </c>
      <c r="O35" s="291">
        <v>1159950</v>
      </c>
      <c r="P35" s="292">
        <v>-5.510752688172043E-2</v>
      </c>
    </row>
    <row r="36" spans="1:16" ht="15">
      <c r="A36" s="254">
        <v>26</v>
      </c>
      <c r="B36" s="343" t="s">
        <v>63</v>
      </c>
      <c r="C36" s="440" t="s">
        <v>64</v>
      </c>
      <c r="D36" s="441">
        <v>44343</v>
      </c>
      <c r="E36" s="288">
        <v>155</v>
      </c>
      <c r="F36" s="288">
        <v>153.28333333333333</v>
      </c>
      <c r="G36" s="289">
        <v>151.11666666666667</v>
      </c>
      <c r="H36" s="289">
        <v>147.23333333333335</v>
      </c>
      <c r="I36" s="289">
        <v>145.06666666666669</v>
      </c>
      <c r="J36" s="289">
        <v>157.16666666666666</v>
      </c>
      <c r="K36" s="289">
        <v>159.33333333333334</v>
      </c>
      <c r="L36" s="289">
        <v>163.21666666666664</v>
      </c>
      <c r="M36" s="276">
        <v>155.44999999999999</v>
      </c>
      <c r="N36" s="276">
        <v>149.4</v>
      </c>
      <c r="O36" s="291">
        <v>31490600</v>
      </c>
      <c r="P36" s="292">
        <v>1.743400859422959E-2</v>
      </c>
    </row>
    <row r="37" spans="1:16" ht="15">
      <c r="A37" s="254">
        <v>27</v>
      </c>
      <c r="B37" s="343" t="s">
        <v>49</v>
      </c>
      <c r="C37" s="440" t="s">
        <v>65</v>
      </c>
      <c r="D37" s="441">
        <v>44343</v>
      </c>
      <c r="E37" s="288">
        <v>784.1</v>
      </c>
      <c r="F37" s="288">
        <v>779.78333333333342</v>
      </c>
      <c r="G37" s="289">
        <v>773.11666666666679</v>
      </c>
      <c r="H37" s="289">
        <v>762.13333333333333</v>
      </c>
      <c r="I37" s="289">
        <v>755.4666666666667</v>
      </c>
      <c r="J37" s="289">
        <v>790.76666666666688</v>
      </c>
      <c r="K37" s="289">
        <v>797.43333333333362</v>
      </c>
      <c r="L37" s="289">
        <v>808.41666666666697</v>
      </c>
      <c r="M37" s="276">
        <v>786.45</v>
      </c>
      <c r="N37" s="276">
        <v>768.8</v>
      </c>
      <c r="O37" s="291">
        <v>3633300</v>
      </c>
      <c r="P37" s="292">
        <v>2.673298103823438E-2</v>
      </c>
    </row>
    <row r="38" spans="1:16" ht="15">
      <c r="A38" s="254">
        <v>28</v>
      </c>
      <c r="B38" s="343" t="s">
        <v>43</v>
      </c>
      <c r="C38" s="440" t="s">
        <v>66</v>
      </c>
      <c r="D38" s="441">
        <v>44343</v>
      </c>
      <c r="E38" s="288">
        <v>681.3</v>
      </c>
      <c r="F38" s="288">
        <v>676.31666666666661</v>
      </c>
      <c r="G38" s="289">
        <v>661.23333333333323</v>
      </c>
      <c r="H38" s="289">
        <v>641.16666666666663</v>
      </c>
      <c r="I38" s="289">
        <v>626.08333333333326</v>
      </c>
      <c r="J38" s="289">
        <v>696.38333333333321</v>
      </c>
      <c r="K38" s="289">
        <v>711.4666666666667</v>
      </c>
      <c r="L38" s="289">
        <v>731.53333333333319</v>
      </c>
      <c r="M38" s="276">
        <v>691.4</v>
      </c>
      <c r="N38" s="276">
        <v>656.25</v>
      </c>
      <c r="O38" s="291">
        <v>6666000</v>
      </c>
      <c r="P38" s="292">
        <v>6.0873716877536406E-2</v>
      </c>
    </row>
    <row r="39" spans="1:16" ht="15">
      <c r="A39" s="254">
        <v>29</v>
      </c>
      <c r="B39" s="343" t="s">
        <v>67</v>
      </c>
      <c r="C39" s="440" t="s">
        <v>68</v>
      </c>
      <c r="D39" s="441">
        <v>44343</v>
      </c>
      <c r="E39" s="288">
        <v>538.6</v>
      </c>
      <c r="F39" s="288">
        <v>543.15000000000009</v>
      </c>
      <c r="G39" s="289">
        <v>531.85000000000014</v>
      </c>
      <c r="H39" s="289">
        <v>525.1</v>
      </c>
      <c r="I39" s="289">
        <v>513.80000000000007</v>
      </c>
      <c r="J39" s="289">
        <v>549.9000000000002</v>
      </c>
      <c r="K39" s="289">
        <v>561.20000000000016</v>
      </c>
      <c r="L39" s="289">
        <v>567.95000000000027</v>
      </c>
      <c r="M39" s="276">
        <v>554.45000000000005</v>
      </c>
      <c r="N39" s="276">
        <v>536.4</v>
      </c>
      <c r="O39" s="291">
        <v>112227981</v>
      </c>
      <c r="P39" s="292">
        <v>0.10220145794324564</v>
      </c>
    </row>
    <row r="40" spans="1:16" ht="15">
      <c r="A40" s="254">
        <v>30</v>
      </c>
      <c r="B40" s="343" t="s">
        <v>63</v>
      </c>
      <c r="C40" s="440" t="s">
        <v>69</v>
      </c>
      <c r="D40" s="441">
        <v>44343</v>
      </c>
      <c r="E40" s="288">
        <v>72.349999999999994</v>
      </c>
      <c r="F40" s="288">
        <v>72.600000000000009</v>
      </c>
      <c r="G40" s="289">
        <v>71.250000000000014</v>
      </c>
      <c r="H40" s="289">
        <v>70.150000000000006</v>
      </c>
      <c r="I40" s="289">
        <v>68.800000000000011</v>
      </c>
      <c r="J40" s="289">
        <v>73.700000000000017</v>
      </c>
      <c r="K40" s="289">
        <v>75.050000000000011</v>
      </c>
      <c r="L40" s="289">
        <v>76.15000000000002</v>
      </c>
      <c r="M40" s="276">
        <v>73.95</v>
      </c>
      <c r="N40" s="276">
        <v>71.5</v>
      </c>
      <c r="O40" s="291">
        <v>95718000</v>
      </c>
      <c r="P40" s="292">
        <v>-3.5037578067111254E-2</v>
      </c>
    </row>
    <row r="41" spans="1:16" ht="15">
      <c r="A41" s="254">
        <v>31</v>
      </c>
      <c r="B41" s="343" t="s">
        <v>51</v>
      </c>
      <c r="C41" s="440" t="s">
        <v>70</v>
      </c>
      <c r="D41" s="441">
        <v>44343</v>
      </c>
      <c r="E41" s="288">
        <v>386.75</v>
      </c>
      <c r="F41" s="288">
        <v>387.13333333333338</v>
      </c>
      <c r="G41" s="289">
        <v>384.96666666666675</v>
      </c>
      <c r="H41" s="289">
        <v>383.18333333333339</v>
      </c>
      <c r="I41" s="289">
        <v>381.01666666666677</v>
      </c>
      <c r="J41" s="289">
        <v>388.91666666666674</v>
      </c>
      <c r="K41" s="289">
        <v>391.08333333333337</v>
      </c>
      <c r="L41" s="289">
        <v>392.86666666666673</v>
      </c>
      <c r="M41" s="276">
        <v>389.3</v>
      </c>
      <c r="N41" s="276">
        <v>385.35</v>
      </c>
      <c r="O41" s="291">
        <v>20486100</v>
      </c>
      <c r="P41" s="292">
        <v>1.7245317496573778E-2</v>
      </c>
    </row>
    <row r="42" spans="1:16" ht="15">
      <c r="A42" s="254">
        <v>32</v>
      </c>
      <c r="B42" s="343" t="s">
        <v>43</v>
      </c>
      <c r="C42" s="440" t="s">
        <v>71</v>
      </c>
      <c r="D42" s="441">
        <v>44343</v>
      </c>
      <c r="E42" s="288">
        <v>14527.6</v>
      </c>
      <c r="F42" s="288">
        <v>14434.683333333334</v>
      </c>
      <c r="G42" s="289">
        <v>14274.366666666669</v>
      </c>
      <c r="H42" s="289">
        <v>14021.133333333335</v>
      </c>
      <c r="I42" s="289">
        <v>13860.816666666669</v>
      </c>
      <c r="J42" s="289">
        <v>14687.916666666668</v>
      </c>
      <c r="K42" s="289">
        <v>14848.233333333334</v>
      </c>
      <c r="L42" s="289">
        <v>15101.466666666667</v>
      </c>
      <c r="M42" s="276">
        <v>14595</v>
      </c>
      <c r="N42" s="276">
        <v>14181.45</v>
      </c>
      <c r="O42" s="291">
        <v>121200</v>
      </c>
      <c r="P42" s="292">
        <v>6.9254521393912666E-2</v>
      </c>
    </row>
    <row r="43" spans="1:16" ht="15">
      <c r="A43" s="254">
        <v>33</v>
      </c>
      <c r="B43" s="343" t="s">
        <v>72</v>
      </c>
      <c r="C43" s="440" t="s">
        <v>73</v>
      </c>
      <c r="D43" s="441">
        <v>44343</v>
      </c>
      <c r="E43" s="288">
        <v>450.75</v>
      </c>
      <c r="F43" s="288">
        <v>449.95</v>
      </c>
      <c r="G43" s="289">
        <v>445.34999999999997</v>
      </c>
      <c r="H43" s="289">
        <v>439.95</v>
      </c>
      <c r="I43" s="289">
        <v>435.34999999999997</v>
      </c>
      <c r="J43" s="289">
        <v>455.34999999999997</v>
      </c>
      <c r="K43" s="289">
        <v>459.95</v>
      </c>
      <c r="L43" s="289">
        <v>465.34999999999997</v>
      </c>
      <c r="M43" s="276">
        <v>454.55</v>
      </c>
      <c r="N43" s="276">
        <v>444.55</v>
      </c>
      <c r="O43" s="291">
        <v>44717400</v>
      </c>
      <c r="P43" s="292">
        <v>1.9869452768997084E-2</v>
      </c>
    </row>
    <row r="44" spans="1:16" ht="15">
      <c r="A44" s="254">
        <v>34</v>
      </c>
      <c r="B44" s="343" t="s">
        <v>49</v>
      </c>
      <c r="C44" s="440" t="s">
        <v>74</v>
      </c>
      <c r="D44" s="441">
        <v>44343</v>
      </c>
      <c r="E44" s="288">
        <v>3486.95</v>
      </c>
      <c r="F44" s="288">
        <v>3488.3833333333337</v>
      </c>
      <c r="G44" s="289">
        <v>3457.1166666666672</v>
      </c>
      <c r="H44" s="289">
        <v>3427.2833333333338</v>
      </c>
      <c r="I44" s="289">
        <v>3396.0166666666673</v>
      </c>
      <c r="J44" s="289">
        <v>3518.2166666666672</v>
      </c>
      <c r="K44" s="289">
        <v>3549.4833333333336</v>
      </c>
      <c r="L44" s="289">
        <v>3579.3166666666671</v>
      </c>
      <c r="M44" s="276">
        <v>3519.65</v>
      </c>
      <c r="N44" s="276">
        <v>3458.55</v>
      </c>
      <c r="O44" s="291">
        <v>1714400</v>
      </c>
      <c r="P44" s="292">
        <v>-6.1733800350262699E-2</v>
      </c>
    </row>
    <row r="45" spans="1:16" ht="15">
      <c r="A45" s="254">
        <v>35</v>
      </c>
      <c r="B45" s="343" t="s">
        <v>51</v>
      </c>
      <c r="C45" s="440" t="s">
        <v>75</v>
      </c>
      <c r="D45" s="441">
        <v>44343</v>
      </c>
      <c r="E45" s="288">
        <v>607.75</v>
      </c>
      <c r="F45" s="288">
        <v>608.96666666666658</v>
      </c>
      <c r="G45" s="289">
        <v>601.08333333333314</v>
      </c>
      <c r="H45" s="289">
        <v>594.41666666666652</v>
      </c>
      <c r="I45" s="289">
        <v>586.53333333333308</v>
      </c>
      <c r="J45" s="289">
        <v>615.63333333333321</v>
      </c>
      <c r="K45" s="289">
        <v>623.51666666666665</v>
      </c>
      <c r="L45" s="289">
        <v>630.18333333333328</v>
      </c>
      <c r="M45" s="276">
        <v>616.85</v>
      </c>
      <c r="N45" s="276">
        <v>602.29999999999995</v>
      </c>
      <c r="O45" s="291">
        <v>20554600</v>
      </c>
      <c r="P45" s="292">
        <v>-1.9725107543804427E-2</v>
      </c>
    </row>
    <row r="46" spans="1:16" ht="15">
      <c r="A46" s="254">
        <v>36</v>
      </c>
      <c r="B46" s="343" t="s">
        <v>53</v>
      </c>
      <c r="C46" s="440" t="s">
        <v>76</v>
      </c>
      <c r="D46" s="441">
        <v>44343</v>
      </c>
      <c r="E46" s="288">
        <v>146.85</v>
      </c>
      <c r="F46" s="288">
        <v>150</v>
      </c>
      <c r="G46" s="289">
        <v>142.44999999999999</v>
      </c>
      <c r="H46" s="289">
        <v>138.04999999999998</v>
      </c>
      <c r="I46" s="289">
        <v>130.49999999999997</v>
      </c>
      <c r="J46" s="289">
        <v>154.4</v>
      </c>
      <c r="K46" s="289">
        <v>161.95000000000002</v>
      </c>
      <c r="L46" s="289">
        <v>166.35000000000002</v>
      </c>
      <c r="M46" s="276">
        <v>157.55000000000001</v>
      </c>
      <c r="N46" s="276">
        <v>145.6</v>
      </c>
      <c r="O46" s="291">
        <v>52525800</v>
      </c>
      <c r="P46" s="292">
        <v>-0.11063362896589558</v>
      </c>
    </row>
    <row r="47" spans="1:16" ht="15">
      <c r="A47" s="254">
        <v>37</v>
      </c>
      <c r="B47" s="343" t="s">
        <v>56</v>
      </c>
      <c r="C47" s="440" t="s">
        <v>81</v>
      </c>
      <c r="D47" s="441">
        <v>44343</v>
      </c>
      <c r="E47" s="288">
        <v>548</v>
      </c>
      <c r="F47" s="288">
        <v>550.25</v>
      </c>
      <c r="G47" s="289">
        <v>538.1</v>
      </c>
      <c r="H47" s="289">
        <v>528.20000000000005</v>
      </c>
      <c r="I47" s="289">
        <v>516.05000000000007</v>
      </c>
      <c r="J47" s="289">
        <v>560.15</v>
      </c>
      <c r="K47" s="289">
        <v>572.30000000000007</v>
      </c>
      <c r="L47" s="289">
        <v>582.19999999999993</v>
      </c>
      <c r="M47" s="276">
        <v>562.4</v>
      </c>
      <c r="N47" s="276">
        <v>540.35</v>
      </c>
      <c r="O47" s="291">
        <v>5842500</v>
      </c>
      <c r="P47" s="292">
        <v>-5.1926977687626774E-2</v>
      </c>
    </row>
    <row r="48" spans="1:16" ht="15">
      <c r="A48" s="254">
        <v>38</v>
      </c>
      <c r="B48" s="363" t="s">
        <v>51</v>
      </c>
      <c r="C48" s="440" t="s">
        <v>82</v>
      </c>
      <c r="D48" s="441">
        <v>44343</v>
      </c>
      <c r="E48" s="288">
        <v>889.35</v>
      </c>
      <c r="F48" s="288">
        <v>887.83333333333337</v>
      </c>
      <c r="G48" s="289">
        <v>882.26666666666677</v>
      </c>
      <c r="H48" s="289">
        <v>875.18333333333339</v>
      </c>
      <c r="I48" s="289">
        <v>869.61666666666679</v>
      </c>
      <c r="J48" s="289">
        <v>894.91666666666674</v>
      </c>
      <c r="K48" s="289">
        <v>900.48333333333335</v>
      </c>
      <c r="L48" s="289">
        <v>907.56666666666672</v>
      </c>
      <c r="M48" s="276">
        <v>893.4</v>
      </c>
      <c r="N48" s="276">
        <v>880.75</v>
      </c>
      <c r="O48" s="291">
        <v>15403050</v>
      </c>
      <c r="P48" s="292">
        <v>-4.3277310924369752E-3</v>
      </c>
    </row>
    <row r="49" spans="1:16" ht="15">
      <c r="A49" s="254">
        <v>39</v>
      </c>
      <c r="B49" s="343" t="s">
        <v>39</v>
      </c>
      <c r="C49" s="440" t="s">
        <v>83</v>
      </c>
      <c r="D49" s="441">
        <v>44343</v>
      </c>
      <c r="E49" s="288">
        <v>147.05000000000001</v>
      </c>
      <c r="F49" s="288">
        <v>147.9</v>
      </c>
      <c r="G49" s="289">
        <v>145.5</v>
      </c>
      <c r="H49" s="289">
        <v>143.94999999999999</v>
      </c>
      <c r="I49" s="289">
        <v>141.54999999999998</v>
      </c>
      <c r="J49" s="289">
        <v>149.45000000000002</v>
      </c>
      <c r="K49" s="289">
        <v>151.85000000000005</v>
      </c>
      <c r="L49" s="289">
        <v>153.40000000000003</v>
      </c>
      <c r="M49" s="276">
        <v>150.30000000000001</v>
      </c>
      <c r="N49" s="276">
        <v>146.35</v>
      </c>
      <c r="O49" s="291">
        <v>51702000</v>
      </c>
      <c r="P49" s="292">
        <v>1.9292870746046204E-2</v>
      </c>
    </row>
    <row r="50" spans="1:16" ht="15">
      <c r="A50" s="254">
        <v>40</v>
      </c>
      <c r="B50" s="343" t="s">
        <v>106</v>
      </c>
      <c r="C50" s="440" t="s">
        <v>821</v>
      </c>
      <c r="D50" s="441">
        <v>44343</v>
      </c>
      <c r="E50" s="288">
        <v>3437.35</v>
      </c>
      <c r="F50" s="288">
        <v>3445.0333333333333</v>
      </c>
      <c r="G50" s="289">
        <v>3366.7166666666667</v>
      </c>
      <c r="H50" s="289">
        <v>3296.0833333333335</v>
      </c>
      <c r="I50" s="289">
        <v>3217.7666666666669</v>
      </c>
      <c r="J50" s="289">
        <v>3515.6666666666665</v>
      </c>
      <c r="K50" s="289">
        <v>3593.9833333333331</v>
      </c>
      <c r="L50" s="289">
        <v>3664.6166666666663</v>
      </c>
      <c r="M50" s="276">
        <v>3523.35</v>
      </c>
      <c r="N50" s="276">
        <v>3374.4</v>
      </c>
      <c r="O50" s="291">
        <v>917650</v>
      </c>
      <c r="P50" s="292">
        <v>3.3360547281889585E-2</v>
      </c>
    </row>
    <row r="51" spans="1:16" ht="15">
      <c r="A51" s="254">
        <v>41</v>
      </c>
      <c r="B51" s="343" t="s">
        <v>49</v>
      </c>
      <c r="C51" s="440" t="s">
        <v>84</v>
      </c>
      <c r="D51" s="441">
        <v>44343</v>
      </c>
      <c r="E51" s="288">
        <v>1583.8</v>
      </c>
      <c r="F51" s="288">
        <v>1594.2333333333336</v>
      </c>
      <c r="G51" s="289">
        <v>1558.4666666666672</v>
      </c>
      <c r="H51" s="289">
        <v>1533.1333333333337</v>
      </c>
      <c r="I51" s="289">
        <v>1497.3666666666672</v>
      </c>
      <c r="J51" s="289">
        <v>1619.5666666666671</v>
      </c>
      <c r="K51" s="289">
        <v>1655.3333333333335</v>
      </c>
      <c r="L51" s="289">
        <v>1680.666666666667</v>
      </c>
      <c r="M51" s="276">
        <v>1630</v>
      </c>
      <c r="N51" s="276">
        <v>1568.9</v>
      </c>
      <c r="O51" s="291">
        <v>3664500</v>
      </c>
      <c r="P51" s="292">
        <v>1.0032799536947714E-2</v>
      </c>
    </row>
    <row r="52" spans="1:16" ht="15">
      <c r="A52" s="254">
        <v>42</v>
      </c>
      <c r="B52" s="343" t="s">
        <v>39</v>
      </c>
      <c r="C52" s="440" t="s">
        <v>85</v>
      </c>
      <c r="D52" s="441">
        <v>44343</v>
      </c>
      <c r="E52" s="288">
        <v>610.1</v>
      </c>
      <c r="F52" s="288">
        <v>599.65000000000009</v>
      </c>
      <c r="G52" s="289">
        <v>586.35000000000014</v>
      </c>
      <c r="H52" s="289">
        <v>562.6</v>
      </c>
      <c r="I52" s="289">
        <v>549.30000000000007</v>
      </c>
      <c r="J52" s="289">
        <v>623.4000000000002</v>
      </c>
      <c r="K52" s="289">
        <v>636.70000000000016</v>
      </c>
      <c r="L52" s="289">
        <v>660.45000000000027</v>
      </c>
      <c r="M52" s="276">
        <v>612.95000000000005</v>
      </c>
      <c r="N52" s="276">
        <v>575.9</v>
      </c>
      <c r="O52" s="291">
        <v>6841251</v>
      </c>
      <c r="P52" s="292">
        <v>-0.1034412126177796</v>
      </c>
    </row>
    <row r="53" spans="1:16" ht="15">
      <c r="A53" s="254">
        <v>43</v>
      </c>
      <c r="B53" s="343" t="s">
        <v>53</v>
      </c>
      <c r="C53" s="440" t="s">
        <v>231</v>
      </c>
      <c r="D53" s="441">
        <v>44343</v>
      </c>
      <c r="E53" s="288">
        <v>171.05</v>
      </c>
      <c r="F53" s="288">
        <v>170.71666666666667</v>
      </c>
      <c r="G53" s="289">
        <v>168.93333333333334</v>
      </c>
      <c r="H53" s="289">
        <v>166.81666666666666</v>
      </c>
      <c r="I53" s="289">
        <v>165.03333333333333</v>
      </c>
      <c r="J53" s="289">
        <v>172.83333333333334</v>
      </c>
      <c r="K53" s="289">
        <v>174.6166666666667</v>
      </c>
      <c r="L53" s="289">
        <v>176.73333333333335</v>
      </c>
      <c r="M53" s="276">
        <v>172.5</v>
      </c>
      <c r="N53" s="276">
        <v>168.6</v>
      </c>
      <c r="O53" s="291">
        <v>5074700</v>
      </c>
      <c r="P53" s="292">
        <v>-2.2686567164179106E-2</v>
      </c>
    </row>
    <row r="54" spans="1:16" ht="15">
      <c r="A54" s="254">
        <v>44</v>
      </c>
      <c r="B54" s="343" t="s">
        <v>63</v>
      </c>
      <c r="C54" s="440" t="s">
        <v>86</v>
      </c>
      <c r="D54" s="441">
        <v>44343</v>
      </c>
      <c r="E54" s="288">
        <v>841.55</v>
      </c>
      <c r="F54" s="288">
        <v>836.5</v>
      </c>
      <c r="G54" s="289">
        <v>818.25</v>
      </c>
      <c r="H54" s="289">
        <v>794.95</v>
      </c>
      <c r="I54" s="289">
        <v>776.7</v>
      </c>
      <c r="J54" s="289">
        <v>859.8</v>
      </c>
      <c r="K54" s="289">
        <v>878.05</v>
      </c>
      <c r="L54" s="289">
        <v>901.34999999999991</v>
      </c>
      <c r="M54" s="276">
        <v>854.75</v>
      </c>
      <c r="N54" s="276">
        <v>813.2</v>
      </c>
      <c r="O54" s="291">
        <v>1464000</v>
      </c>
      <c r="P54" s="292">
        <v>5.7192374350086658E-2</v>
      </c>
    </row>
    <row r="55" spans="1:16" ht="15">
      <c r="A55" s="254">
        <v>45</v>
      </c>
      <c r="B55" s="343" t="s">
        <v>49</v>
      </c>
      <c r="C55" s="440" t="s">
        <v>87</v>
      </c>
      <c r="D55" s="441">
        <v>44343</v>
      </c>
      <c r="E55" s="288">
        <v>533.70000000000005</v>
      </c>
      <c r="F55" s="288">
        <v>535.26666666666677</v>
      </c>
      <c r="G55" s="289">
        <v>530.53333333333353</v>
      </c>
      <c r="H55" s="289">
        <v>527.36666666666679</v>
      </c>
      <c r="I55" s="289">
        <v>522.63333333333355</v>
      </c>
      <c r="J55" s="289">
        <v>538.43333333333351</v>
      </c>
      <c r="K55" s="289">
        <v>543.16666666666686</v>
      </c>
      <c r="L55" s="289">
        <v>546.33333333333348</v>
      </c>
      <c r="M55" s="276">
        <v>540</v>
      </c>
      <c r="N55" s="276">
        <v>532.1</v>
      </c>
      <c r="O55" s="291">
        <v>13165000</v>
      </c>
      <c r="P55" s="292">
        <v>7.943343860656522E-3</v>
      </c>
    </row>
    <row r="56" spans="1:16" ht="15">
      <c r="A56" s="254">
        <v>46</v>
      </c>
      <c r="B56" s="343" t="s">
        <v>838</v>
      </c>
      <c r="C56" s="440" t="s">
        <v>342</v>
      </c>
      <c r="D56" s="441">
        <v>44343</v>
      </c>
      <c r="E56" s="288">
        <v>1802.25</v>
      </c>
      <c r="F56" s="288">
        <v>1792.9333333333334</v>
      </c>
      <c r="G56" s="289">
        <v>1741.9666666666667</v>
      </c>
      <c r="H56" s="289">
        <v>1681.6833333333334</v>
      </c>
      <c r="I56" s="289">
        <v>1630.7166666666667</v>
      </c>
      <c r="J56" s="289">
        <v>1853.2166666666667</v>
      </c>
      <c r="K56" s="289">
        <v>1904.1833333333334</v>
      </c>
      <c r="L56" s="289">
        <v>1964.4666666666667</v>
      </c>
      <c r="M56" s="276">
        <v>1843.9</v>
      </c>
      <c r="N56" s="276">
        <v>1732.65</v>
      </c>
      <c r="O56" s="291">
        <v>1837000</v>
      </c>
      <c r="P56" s="292">
        <v>-5.4141851651326473E-3</v>
      </c>
    </row>
    <row r="57" spans="1:16" ht="15">
      <c r="A57" s="254">
        <v>47</v>
      </c>
      <c r="B57" s="343" t="s">
        <v>51</v>
      </c>
      <c r="C57" s="440" t="s">
        <v>90</v>
      </c>
      <c r="D57" s="441">
        <v>44343</v>
      </c>
      <c r="E57" s="288">
        <v>4045</v>
      </c>
      <c r="F57" s="288">
        <v>4057.1666666666665</v>
      </c>
      <c r="G57" s="289">
        <v>4027.833333333333</v>
      </c>
      <c r="H57" s="289">
        <v>4010.6666666666665</v>
      </c>
      <c r="I57" s="289">
        <v>3981.333333333333</v>
      </c>
      <c r="J57" s="289">
        <v>4074.333333333333</v>
      </c>
      <c r="K57" s="289">
        <v>4103.6666666666661</v>
      </c>
      <c r="L57" s="289">
        <v>4120.833333333333</v>
      </c>
      <c r="M57" s="276">
        <v>4086.5</v>
      </c>
      <c r="N57" s="276">
        <v>4040</v>
      </c>
      <c r="O57" s="291">
        <v>2551000</v>
      </c>
      <c r="P57" s="292">
        <v>-5.7681814638709172E-3</v>
      </c>
    </row>
    <row r="58" spans="1:16" ht="15">
      <c r="A58" s="254">
        <v>48</v>
      </c>
      <c r="B58" s="343" t="s">
        <v>91</v>
      </c>
      <c r="C58" s="440" t="s">
        <v>92</v>
      </c>
      <c r="D58" s="441">
        <v>44343</v>
      </c>
      <c r="E58" s="288">
        <v>263.39999999999998</v>
      </c>
      <c r="F58" s="288">
        <v>263.45</v>
      </c>
      <c r="G58" s="289">
        <v>261.2</v>
      </c>
      <c r="H58" s="289">
        <v>259</v>
      </c>
      <c r="I58" s="289">
        <v>256.75</v>
      </c>
      <c r="J58" s="289">
        <v>265.64999999999998</v>
      </c>
      <c r="K58" s="289">
        <v>267.89999999999998</v>
      </c>
      <c r="L58" s="289">
        <v>270.09999999999997</v>
      </c>
      <c r="M58" s="276">
        <v>265.7</v>
      </c>
      <c r="N58" s="276">
        <v>261.25</v>
      </c>
      <c r="O58" s="291">
        <v>29208300</v>
      </c>
      <c r="P58" s="292">
        <v>-1.0729853582206326E-2</v>
      </c>
    </row>
    <row r="59" spans="1:16" ht="15">
      <c r="A59" s="254">
        <v>49</v>
      </c>
      <c r="B59" s="343" t="s">
        <v>51</v>
      </c>
      <c r="C59" s="440" t="s">
        <v>93</v>
      </c>
      <c r="D59" s="441">
        <v>44343</v>
      </c>
      <c r="E59" s="288">
        <v>5241.75</v>
      </c>
      <c r="F59" s="288">
        <v>5265.05</v>
      </c>
      <c r="G59" s="289">
        <v>5212.4500000000007</v>
      </c>
      <c r="H59" s="289">
        <v>5183.1500000000005</v>
      </c>
      <c r="I59" s="289">
        <v>5130.5500000000011</v>
      </c>
      <c r="J59" s="289">
        <v>5294.35</v>
      </c>
      <c r="K59" s="289">
        <v>5346.9500000000007</v>
      </c>
      <c r="L59" s="289">
        <v>5376.25</v>
      </c>
      <c r="M59" s="276">
        <v>5317.65</v>
      </c>
      <c r="N59" s="276">
        <v>5235.75</v>
      </c>
      <c r="O59" s="291">
        <v>3200875</v>
      </c>
      <c r="P59" s="292">
        <v>-8.5566052346290854E-3</v>
      </c>
    </row>
    <row r="60" spans="1:16" ht="15">
      <c r="A60" s="254">
        <v>50</v>
      </c>
      <c r="B60" s="343" t="s">
        <v>43</v>
      </c>
      <c r="C60" s="440" t="s">
        <v>94</v>
      </c>
      <c r="D60" s="441">
        <v>44343</v>
      </c>
      <c r="E60" s="288">
        <v>2583.85</v>
      </c>
      <c r="F60" s="288">
        <v>2558.7166666666667</v>
      </c>
      <c r="G60" s="289">
        <v>2523.5333333333333</v>
      </c>
      <c r="H60" s="289">
        <v>2463.2166666666667</v>
      </c>
      <c r="I60" s="289">
        <v>2428.0333333333333</v>
      </c>
      <c r="J60" s="289">
        <v>2619.0333333333333</v>
      </c>
      <c r="K60" s="289">
        <v>2654.2166666666667</v>
      </c>
      <c r="L60" s="289">
        <v>2714.5333333333333</v>
      </c>
      <c r="M60" s="276">
        <v>2593.9</v>
      </c>
      <c r="N60" s="276">
        <v>2498.4</v>
      </c>
      <c r="O60" s="291">
        <v>2688000</v>
      </c>
      <c r="P60" s="292">
        <v>3.3369214208826693E-2</v>
      </c>
    </row>
    <row r="61" spans="1:16" ht="15">
      <c r="A61" s="254">
        <v>51</v>
      </c>
      <c r="B61" s="343" t="s">
        <v>43</v>
      </c>
      <c r="C61" s="440" t="s">
        <v>96</v>
      </c>
      <c r="D61" s="441">
        <v>44343</v>
      </c>
      <c r="E61" s="288">
        <v>1183</v>
      </c>
      <c r="F61" s="288">
        <v>1167.5333333333333</v>
      </c>
      <c r="G61" s="289">
        <v>1147.1166666666666</v>
      </c>
      <c r="H61" s="289">
        <v>1111.2333333333333</v>
      </c>
      <c r="I61" s="289">
        <v>1090.8166666666666</v>
      </c>
      <c r="J61" s="289">
        <v>1203.4166666666665</v>
      </c>
      <c r="K61" s="289">
        <v>1223.8333333333335</v>
      </c>
      <c r="L61" s="289">
        <v>1259.7166666666665</v>
      </c>
      <c r="M61" s="276">
        <v>1187.95</v>
      </c>
      <c r="N61" s="276">
        <v>1131.6500000000001</v>
      </c>
      <c r="O61" s="291">
        <v>3148200</v>
      </c>
      <c r="P61" s="292">
        <v>-0.13613039541201327</v>
      </c>
    </row>
    <row r="62" spans="1:16" ht="15">
      <c r="A62" s="254">
        <v>52</v>
      </c>
      <c r="B62" s="343" t="s">
        <v>43</v>
      </c>
      <c r="C62" s="440" t="s">
        <v>97</v>
      </c>
      <c r="D62" s="441">
        <v>44343</v>
      </c>
      <c r="E62" s="288">
        <v>188.35</v>
      </c>
      <c r="F62" s="288">
        <v>187.33333333333334</v>
      </c>
      <c r="G62" s="289">
        <v>185.91666666666669</v>
      </c>
      <c r="H62" s="289">
        <v>183.48333333333335</v>
      </c>
      <c r="I62" s="289">
        <v>182.06666666666669</v>
      </c>
      <c r="J62" s="289">
        <v>189.76666666666668</v>
      </c>
      <c r="K62" s="289">
        <v>191.18333333333337</v>
      </c>
      <c r="L62" s="289">
        <v>193.61666666666667</v>
      </c>
      <c r="M62" s="276">
        <v>188.75</v>
      </c>
      <c r="N62" s="276">
        <v>184.9</v>
      </c>
      <c r="O62" s="291">
        <v>13755600</v>
      </c>
      <c r="P62" s="292">
        <v>-7.8451882845188283E-4</v>
      </c>
    </row>
    <row r="63" spans="1:16" ht="15">
      <c r="A63" s="254">
        <v>53</v>
      </c>
      <c r="B63" s="343" t="s">
        <v>53</v>
      </c>
      <c r="C63" s="440" t="s">
        <v>98</v>
      </c>
      <c r="D63" s="441">
        <v>44343</v>
      </c>
      <c r="E63" s="288">
        <v>84.8</v>
      </c>
      <c r="F63" s="288">
        <v>84.966666666666654</v>
      </c>
      <c r="G63" s="289">
        <v>83.283333333333303</v>
      </c>
      <c r="H63" s="289">
        <v>81.766666666666652</v>
      </c>
      <c r="I63" s="289">
        <v>80.0833333333333</v>
      </c>
      <c r="J63" s="289">
        <v>86.483333333333306</v>
      </c>
      <c r="K63" s="289">
        <v>88.166666666666671</v>
      </c>
      <c r="L63" s="289">
        <v>89.683333333333309</v>
      </c>
      <c r="M63" s="276">
        <v>86.65</v>
      </c>
      <c r="N63" s="276">
        <v>83.45</v>
      </c>
      <c r="O63" s="291">
        <v>72270000</v>
      </c>
      <c r="P63" s="292">
        <v>9.6395641240569988E-3</v>
      </c>
    </row>
    <row r="64" spans="1:16" ht="15">
      <c r="A64" s="254">
        <v>54</v>
      </c>
      <c r="B64" s="363" t="s">
        <v>72</v>
      </c>
      <c r="C64" s="440" t="s">
        <v>99</v>
      </c>
      <c r="D64" s="441">
        <v>44343</v>
      </c>
      <c r="E64" s="288">
        <v>153.65</v>
      </c>
      <c r="F64" s="288">
        <v>155.18333333333334</v>
      </c>
      <c r="G64" s="289">
        <v>151.76666666666668</v>
      </c>
      <c r="H64" s="289">
        <v>149.88333333333335</v>
      </c>
      <c r="I64" s="289">
        <v>146.4666666666667</v>
      </c>
      <c r="J64" s="289">
        <v>157.06666666666666</v>
      </c>
      <c r="K64" s="289">
        <v>160.48333333333329</v>
      </c>
      <c r="L64" s="289">
        <v>162.36666666666665</v>
      </c>
      <c r="M64" s="276">
        <v>158.6</v>
      </c>
      <c r="N64" s="276">
        <v>153.30000000000001</v>
      </c>
      <c r="O64" s="291">
        <v>34196600</v>
      </c>
      <c r="P64" s="292">
        <v>1.154817755322988E-2</v>
      </c>
    </row>
    <row r="65" spans="1:16" ht="15">
      <c r="A65" s="254">
        <v>55</v>
      </c>
      <c r="B65" s="343" t="s">
        <v>51</v>
      </c>
      <c r="C65" s="440" t="s">
        <v>100</v>
      </c>
      <c r="D65" s="441">
        <v>44343</v>
      </c>
      <c r="E65" s="288">
        <v>610.85</v>
      </c>
      <c r="F65" s="288">
        <v>611.05000000000007</v>
      </c>
      <c r="G65" s="289">
        <v>602.80000000000018</v>
      </c>
      <c r="H65" s="289">
        <v>594.75000000000011</v>
      </c>
      <c r="I65" s="289">
        <v>586.50000000000023</v>
      </c>
      <c r="J65" s="289">
        <v>619.10000000000014</v>
      </c>
      <c r="K65" s="289">
        <v>627.34999999999991</v>
      </c>
      <c r="L65" s="289">
        <v>635.40000000000009</v>
      </c>
      <c r="M65" s="276">
        <v>619.29999999999995</v>
      </c>
      <c r="N65" s="276">
        <v>603</v>
      </c>
      <c r="O65" s="291">
        <v>8397300</v>
      </c>
      <c r="P65" s="292">
        <v>1.1917960088691795E-2</v>
      </c>
    </row>
    <row r="66" spans="1:16" ht="15">
      <c r="A66" s="254">
        <v>56</v>
      </c>
      <c r="B66" s="343" t="s">
        <v>101</v>
      </c>
      <c r="C66" s="440" t="s">
        <v>102</v>
      </c>
      <c r="D66" s="441">
        <v>44343</v>
      </c>
      <c r="E66" s="288">
        <v>26.35</v>
      </c>
      <c r="F66" s="288">
        <v>26.333333333333332</v>
      </c>
      <c r="G66" s="289">
        <v>26.016666666666666</v>
      </c>
      <c r="H66" s="289">
        <v>25.683333333333334</v>
      </c>
      <c r="I66" s="289">
        <v>25.366666666666667</v>
      </c>
      <c r="J66" s="289">
        <v>26.666666666666664</v>
      </c>
      <c r="K66" s="289">
        <v>26.983333333333334</v>
      </c>
      <c r="L66" s="289">
        <v>27.316666666666663</v>
      </c>
      <c r="M66" s="276">
        <v>26.65</v>
      </c>
      <c r="N66" s="276">
        <v>26</v>
      </c>
      <c r="O66" s="291">
        <v>129330000</v>
      </c>
      <c r="P66" s="292">
        <v>-1.2163336229365769E-3</v>
      </c>
    </row>
    <row r="67" spans="1:16" ht="15">
      <c r="A67" s="254">
        <v>57</v>
      </c>
      <c r="B67" s="343" t="s">
        <v>49</v>
      </c>
      <c r="C67" s="440" t="s">
        <v>103</v>
      </c>
      <c r="D67" s="441">
        <v>44343</v>
      </c>
      <c r="E67" s="404">
        <v>820.1</v>
      </c>
      <c r="F67" s="404">
        <v>827.23333333333346</v>
      </c>
      <c r="G67" s="405">
        <v>807.51666666666688</v>
      </c>
      <c r="H67" s="405">
        <v>794.93333333333339</v>
      </c>
      <c r="I67" s="405">
        <v>775.21666666666681</v>
      </c>
      <c r="J67" s="405">
        <v>839.81666666666695</v>
      </c>
      <c r="K67" s="405">
        <v>859.53333333333342</v>
      </c>
      <c r="L67" s="405">
        <v>872.11666666666702</v>
      </c>
      <c r="M67" s="406">
        <v>846.95</v>
      </c>
      <c r="N67" s="406">
        <v>814.65</v>
      </c>
      <c r="O67" s="407">
        <v>5476000</v>
      </c>
      <c r="P67" s="408">
        <v>6.5369649805447474E-2</v>
      </c>
    </row>
    <row r="68" spans="1:16" ht="15">
      <c r="A68" s="254">
        <v>58</v>
      </c>
      <c r="B68" s="343" t="s">
        <v>91</v>
      </c>
      <c r="C68" s="440" t="s">
        <v>244</v>
      </c>
      <c r="D68" s="441">
        <v>44343</v>
      </c>
      <c r="E68" s="288">
        <v>1260.2</v>
      </c>
      <c r="F68" s="288">
        <v>1261.0833333333333</v>
      </c>
      <c r="G68" s="289">
        <v>1249.1166666666666</v>
      </c>
      <c r="H68" s="289">
        <v>1238.0333333333333</v>
      </c>
      <c r="I68" s="289">
        <v>1226.0666666666666</v>
      </c>
      <c r="J68" s="289">
        <v>1272.1666666666665</v>
      </c>
      <c r="K68" s="289">
        <v>1284.1333333333332</v>
      </c>
      <c r="L68" s="289">
        <v>1295.2166666666665</v>
      </c>
      <c r="M68" s="276">
        <v>1273.05</v>
      </c>
      <c r="N68" s="276">
        <v>1250</v>
      </c>
      <c r="O68" s="291">
        <v>1889550</v>
      </c>
      <c r="P68" s="292">
        <v>2.2511431586352444E-2</v>
      </c>
    </row>
    <row r="69" spans="1:16" ht="15">
      <c r="A69" s="254">
        <v>59</v>
      </c>
      <c r="B69" s="363" t="s">
        <v>51</v>
      </c>
      <c r="C69" s="440" t="s">
        <v>367</v>
      </c>
      <c r="D69" s="441">
        <v>44343</v>
      </c>
      <c r="E69" s="288">
        <v>327.95</v>
      </c>
      <c r="F69" s="288">
        <v>328.43333333333334</v>
      </c>
      <c r="G69" s="289">
        <v>323.31666666666666</v>
      </c>
      <c r="H69" s="289">
        <v>318.68333333333334</v>
      </c>
      <c r="I69" s="289">
        <v>313.56666666666666</v>
      </c>
      <c r="J69" s="289">
        <v>333.06666666666666</v>
      </c>
      <c r="K69" s="289">
        <v>338.18333333333334</v>
      </c>
      <c r="L69" s="289">
        <v>342.81666666666666</v>
      </c>
      <c r="M69" s="276">
        <v>333.55</v>
      </c>
      <c r="N69" s="276">
        <v>323.8</v>
      </c>
      <c r="O69" s="291">
        <v>10016100</v>
      </c>
      <c r="P69" s="292">
        <v>-8.8957055214723933E-3</v>
      </c>
    </row>
    <row r="70" spans="1:16" ht="15">
      <c r="A70" s="254">
        <v>60</v>
      </c>
      <c r="B70" s="343" t="s">
        <v>37</v>
      </c>
      <c r="C70" s="440" t="s">
        <v>104</v>
      </c>
      <c r="D70" s="441">
        <v>44343</v>
      </c>
      <c r="E70" s="288">
        <v>1399.55</v>
      </c>
      <c r="F70" s="288">
        <v>1407.2666666666667</v>
      </c>
      <c r="G70" s="289">
        <v>1381.3333333333333</v>
      </c>
      <c r="H70" s="289">
        <v>1363.1166666666666</v>
      </c>
      <c r="I70" s="289">
        <v>1337.1833333333332</v>
      </c>
      <c r="J70" s="289">
        <v>1425.4833333333333</v>
      </c>
      <c r="K70" s="289">
        <v>1451.4166666666667</v>
      </c>
      <c r="L70" s="289">
        <v>1469.6333333333334</v>
      </c>
      <c r="M70" s="276">
        <v>1433.2</v>
      </c>
      <c r="N70" s="276">
        <v>1389.05</v>
      </c>
      <c r="O70" s="291">
        <v>14643300</v>
      </c>
      <c r="P70" s="292">
        <v>3.5694584158094556E-4</v>
      </c>
    </row>
    <row r="71" spans="1:16" ht="15">
      <c r="A71" s="254">
        <v>61</v>
      </c>
      <c r="B71" s="343" t="s">
        <v>72</v>
      </c>
      <c r="C71" s="440" t="s">
        <v>372</v>
      </c>
      <c r="D71" s="441">
        <v>44343</v>
      </c>
      <c r="E71" s="288">
        <v>533.85</v>
      </c>
      <c r="F71" s="288">
        <v>535.44999999999993</v>
      </c>
      <c r="G71" s="289">
        <v>526.49999999999989</v>
      </c>
      <c r="H71" s="289">
        <v>519.15</v>
      </c>
      <c r="I71" s="289">
        <v>510.19999999999993</v>
      </c>
      <c r="J71" s="289">
        <v>542.79999999999984</v>
      </c>
      <c r="K71" s="289">
        <v>551.74999999999989</v>
      </c>
      <c r="L71" s="289">
        <v>559.0999999999998</v>
      </c>
      <c r="M71" s="276">
        <v>544.4</v>
      </c>
      <c r="N71" s="276">
        <v>528.1</v>
      </c>
      <c r="O71" s="291">
        <v>1075000</v>
      </c>
      <c r="P71" s="292">
        <v>5.1344743276283619E-2</v>
      </c>
    </row>
    <row r="72" spans="1:16" ht="15">
      <c r="A72" s="254">
        <v>62</v>
      </c>
      <c r="B72" s="343" t="s">
        <v>63</v>
      </c>
      <c r="C72" s="440" t="s">
        <v>105</v>
      </c>
      <c r="D72" s="441">
        <v>44343</v>
      </c>
      <c r="E72" s="288">
        <v>1075.6500000000001</v>
      </c>
      <c r="F72" s="288">
        <v>1059.8833333333334</v>
      </c>
      <c r="G72" s="289">
        <v>1040.3666666666668</v>
      </c>
      <c r="H72" s="289">
        <v>1005.0833333333333</v>
      </c>
      <c r="I72" s="289">
        <v>985.56666666666661</v>
      </c>
      <c r="J72" s="289">
        <v>1095.166666666667</v>
      </c>
      <c r="K72" s="289">
        <v>1114.6833333333338</v>
      </c>
      <c r="L72" s="289">
        <v>1149.9666666666672</v>
      </c>
      <c r="M72" s="276">
        <v>1079.4000000000001</v>
      </c>
      <c r="N72" s="276">
        <v>1024.5999999999999</v>
      </c>
      <c r="O72" s="291">
        <v>4499000</v>
      </c>
      <c r="P72" s="292">
        <v>3.0226700251889168E-2</v>
      </c>
    </row>
    <row r="73" spans="1:16" ht="15">
      <c r="A73" s="254">
        <v>63</v>
      </c>
      <c r="B73" s="343" t="s">
        <v>106</v>
      </c>
      <c r="C73" s="440" t="s">
        <v>107</v>
      </c>
      <c r="D73" s="441">
        <v>44343</v>
      </c>
      <c r="E73" s="288">
        <v>934.5</v>
      </c>
      <c r="F73" s="288">
        <v>933.80000000000007</v>
      </c>
      <c r="G73" s="289">
        <v>926.70000000000016</v>
      </c>
      <c r="H73" s="289">
        <v>918.90000000000009</v>
      </c>
      <c r="I73" s="289">
        <v>911.80000000000018</v>
      </c>
      <c r="J73" s="289">
        <v>941.60000000000014</v>
      </c>
      <c r="K73" s="289">
        <v>948.7</v>
      </c>
      <c r="L73" s="289">
        <v>956.50000000000011</v>
      </c>
      <c r="M73" s="276">
        <v>940.9</v>
      </c>
      <c r="N73" s="276">
        <v>926</v>
      </c>
      <c r="O73" s="291">
        <v>21898100</v>
      </c>
      <c r="P73" s="292">
        <v>-2.684626392086107E-2</v>
      </c>
    </row>
    <row r="74" spans="1:16" ht="15">
      <c r="A74" s="254">
        <v>64</v>
      </c>
      <c r="B74" s="343" t="s">
        <v>56</v>
      </c>
      <c r="C74" s="440" t="s">
        <v>108</v>
      </c>
      <c r="D74" s="441">
        <v>44343</v>
      </c>
      <c r="E74" s="288">
        <v>2513.6</v>
      </c>
      <c r="F74" s="288">
        <v>2515.3666666666663</v>
      </c>
      <c r="G74" s="289">
        <v>2495.2833333333328</v>
      </c>
      <c r="H74" s="289">
        <v>2476.9666666666667</v>
      </c>
      <c r="I74" s="289">
        <v>2456.8833333333332</v>
      </c>
      <c r="J74" s="289">
        <v>2533.6833333333325</v>
      </c>
      <c r="K74" s="289">
        <v>2553.7666666666655</v>
      </c>
      <c r="L74" s="289">
        <v>2572.0833333333321</v>
      </c>
      <c r="M74" s="276">
        <v>2535.4499999999998</v>
      </c>
      <c r="N74" s="276">
        <v>2497.0500000000002</v>
      </c>
      <c r="O74" s="291">
        <v>16130400</v>
      </c>
      <c r="P74" s="292">
        <v>5.234819024827999E-3</v>
      </c>
    </row>
    <row r="75" spans="1:16" ht="15">
      <c r="A75" s="254">
        <v>65</v>
      </c>
      <c r="B75" s="343" t="s">
        <v>56</v>
      </c>
      <c r="C75" s="440" t="s">
        <v>248</v>
      </c>
      <c r="D75" s="441">
        <v>44343</v>
      </c>
      <c r="E75" s="288">
        <v>2841.75</v>
      </c>
      <c r="F75" s="288">
        <v>2837.5333333333333</v>
      </c>
      <c r="G75" s="289">
        <v>2827.0666666666666</v>
      </c>
      <c r="H75" s="289">
        <v>2812.3833333333332</v>
      </c>
      <c r="I75" s="289">
        <v>2801.9166666666665</v>
      </c>
      <c r="J75" s="289">
        <v>2852.2166666666667</v>
      </c>
      <c r="K75" s="289">
        <v>2862.6833333333329</v>
      </c>
      <c r="L75" s="289">
        <v>2877.3666666666668</v>
      </c>
      <c r="M75" s="276">
        <v>2848</v>
      </c>
      <c r="N75" s="276">
        <v>2822.85</v>
      </c>
      <c r="O75" s="291">
        <v>723000</v>
      </c>
      <c r="P75" s="292">
        <v>1.0058675607711651E-2</v>
      </c>
    </row>
    <row r="76" spans="1:16" ht="15">
      <c r="A76" s="254">
        <v>66</v>
      </c>
      <c r="B76" s="343" t="s">
        <v>53</v>
      </c>
      <c r="C76" t="s">
        <v>109</v>
      </c>
      <c r="D76" s="441">
        <v>44343</v>
      </c>
      <c r="E76" s="404">
        <v>1476.15</v>
      </c>
      <c r="F76" s="404">
        <v>1470.0333333333335</v>
      </c>
      <c r="G76" s="405">
        <v>1460.866666666667</v>
      </c>
      <c r="H76" s="405">
        <v>1445.5833333333335</v>
      </c>
      <c r="I76" s="405">
        <v>1436.416666666667</v>
      </c>
      <c r="J76" s="405">
        <v>1485.3166666666671</v>
      </c>
      <c r="K76" s="405">
        <v>1494.4833333333336</v>
      </c>
      <c r="L76" s="405">
        <v>1509.7666666666671</v>
      </c>
      <c r="M76" s="406">
        <v>1479.2</v>
      </c>
      <c r="N76" s="406">
        <v>1454.75</v>
      </c>
      <c r="O76" s="407">
        <v>24475000</v>
      </c>
      <c r="P76" s="408">
        <v>-3.302911777488049E-2</v>
      </c>
    </row>
    <row r="77" spans="1:16" ht="15">
      <c r="A77" s="254">
        <v>67</v>
      </c>
      <c r="B77" s="343" t="s">
        <v>56</v>
      </c>
      <c r="C77" s="440" t="s">
        <v>249</v>
      </c>
      <c r="D77" s="441">
        <v>44343</v>
      </c>
      <c r="E77" s="288">
        <v>670.1</v>
      </c>
      <c r="F77" s="288">
        <v>671.19999999999993</v>
      </c>
      <c r="G77" s="289">
        <v>667.39999999999986</v>
      </c>
      <c r="H77" s="289">
        <v>664.69999999999993</v>
      </c>
      <c r="I77" s="289">
        <v>660.89999999999986</v>
      </c>
      <c r="J77" s="289">
        <v>673.89999999999986</v>
      </c>
      <c r="K77" s="289">
        <v>677.69999999999982</v>
      </c>
      <c r="L77" s="289">
        <v>680.39999999999986</v>
      </c>
      <c r="M77" s="276">
        <v>675</v>
      </c>
      <c r="N77" s="276">
        <v>668.5</v>
      </c>
      <c r="O77" s="291">
        <v>15022700</v>
      </c>
      <c r="P77" s="292">
        <v>2.5685317311303042E-2</v>
      </c>
    </row>
    <row r="78" spans="1:16" ht="15">
      <c r="A78" s="254">
        <v>68</v>
      </c>
      <c r="B78" s="363" t="s">
        <v>43</v>
      </c>
      <c r="C78" s="440" t="s">
        <v>110</v>
      </c>
      <c r="D78" s="441">
        <v>44343</v>
      </c>
      <c r="E78" s="288">
        <v>2923.1</v>
      </c>
      <c r="F78" s="288">
        <v>2908.6</v>
      </c>
      <c r="G78" s="289">
        <v>2882.7999999999997</v>
      </c>
      <c r="H78" s="289">
        <v>2842.5</v>
      </c>
      <c r="I78" s="289">
        <v>2816.7</v>
      </c>
      <c r="J78" s="289">
        <v>2948.8999999999996</v>
      </c>
      <c r="K78" s="289">
        <v>2974.7</v>
      </c>
      <c r="L78" s="289">
        <v>3014.9999999999995</v>
      </c>
      <c r="M78" s="276">
        <v>2934.4</v>
      </c>
      <c r="N78" s="276">
        <v>2868.3</v>
      </c>
      <c r="O78" s="291">
        <v>3859500</v>
      </c>
      <c r="P78" s="292">
        <v>1.9494413186464856E-2</v>
      </c>
    </row>
    <row r="79" spans="1:16" ht="15">
      <c r="A79" s="254">
        <v>69</v>
      </c>
      <c r="B79" s="343" t="s">
        <v>111</v>
      </c>
      <c r="C79" s="440" t="s">
        <v>112</v>
      </c>
      <c r="D79" s="441">
        <v>44343</v>
      </c>
      <c r="E79" s="288">
        <v>403.4</v>
      </c>
      <c r="F79" s="288">
        <v>404.68333333333334</v>
      </c>
      <c r="G79" s="289">
        <v>395.9666666666667</v>
      </c>
      <c r="H79" s="289">
        <v>388.53333333333336</v>
      </c>
      <c r="I79" s="289">
        <v>379.81666666666672</v>
      </c>
      <c r="J79" s="289">
        <v>412.11666666666667</v>
      </c>
      <c r="K79" s="289">
        <v>420.83333333333326</v>
      </c>
      <c r="L79" s="289">
        <v>428.26666666666665</v>
      </c>
      <c r="M79" s="276">
        <v>413.4</v>
      </c>
      <c r="N79" s="276">
        <v>397.25</v>
      </c>
      <c r="O79" s="291">
        <v>34941800</v>
      </c>
      <c r="P79" s="292">
        <v>-8.3592653609128077E-3</v>
      </c>
    </row>
    <row r="80" spans="1:16" ht="15">
      <c r="A80" s="254">
        <v>70</v>
      </c>
      <c r="B80" s="343" t="s">
        <v>72</v>
      </c>
      <c r="C80" s="440" t="s">
        <v>113</v>
      </c>
      <c r="D80" s="441">
        <v>44343</v>
      </c>
      <c r="E80" s="288">
        <v>266.45</v>
      </c>
      <c r="F80" s="288">
        <v>262.61666666666667</v>
      </c>
      <c r="G80" s="289">
        <v>257.23333333333335</v>
      </c>
      <c r="H80" s="289">
        <v>248.01666666666668</v>
      </c>
      <c r="I80" s="289">
        <v>242.63333333333335</v>
      </c>
      <c r="J80" s="289">
        <v>271.83333333333337</v>
      </c>
      <c r="K80" s="289">
        <v>277.2166666666667</v>
      </c>
      <c r="L80" s="289">
        <v>286.43333333333334</v>
      </c>
      <c r="M80" s="276">
        <v>268</v>
      </c>
      <c r="N80" s="276">
        <v>253.4</v>
      </c>
      <c r="O80" s="291">
        <v>30385800</v>
      </c>
      <c r="P80" s="292">
        <v>8.5245901639344257E-2</v>
      </c>
    </row>
    <row r="81" spans="1:16" ht="15">
      <c r="A81" s="254">
        <v>71</v>
      </c>
      <c r="B81" s="343" t="s">
        <v>49</v>
      </c>
      <c r="C81" s="440" t="s">
        <v>114</v>
      </c>
      <c r="D81" s="441">
        <v>44343</v>
      </c>
      <c r="E81" s="288">
        <v>2385.25</v>
      </c>
      <c r="F81" s="288">
        <v>2391.6999999999998</v>
      </c>
      <c r="G81" s="289">
        <v>2373.4999999999995</v>
      </c>
      <c r="H81" s="289">
        <v>2361.7499999999995</v>
      </c>
      <c r="I81" s="289">
        <v>2343.5499999999993</v>
      </c>
      <c r="J81" s="289">
        <v>2403.4499999999998</v>
      </c>
      <c r="K81" s="289">
        <v>2421.6500000000005</v>
      </c>
      <c r="L81" s="289">
        <v>2433.4</v>
      </c>
      <c r="M81" s="276">
        <v>2409.9</v>
      </c>
      <c r="N81" s="276">
        <v>2379.9499999999998</v>
      </c>
      <c r="O81" s="291">
        <v>7214100</v>
      </c>
      <c r="P81" s="292">
        <v>-2.5450861195542046E-2</v>
      </c>
    </row>
    <row r="82" spans="1:16" ht="15">
      <c r="A82" s="254">
        <v>72</v>
      </c>
      <c r="B82" s="343" t="s">
        <v>56</v>
      </c>
      <c r="C82" s="440" t="s">
        <v>115</v>
      </c>
      <c r="D82" s="441">
        <v>44343</v>
      </c>
      <c r="E82" s="288">
        <v>192.55</v>
      </c>
      <c r="F82" s="288">
        <v>192.5</v>
      </c>
      <c r="G82" s="289">
        <v>189.55</v>
      </c>
      <c r="H82" s="289">
        <v>186.55</v>
      </c>
      <c r="I82" s="289">
        <v>183.60000000000002</v>
      </c>
      <c r="J82" s="289">
        <v>195.5</v>
      </c>
      <c r="K82" s="289">
        <v>198.45</v>
      </c>
      <c r="L82" s="289">
        <v>201.45</v>
      </c>
      <c r="M82" s="276">
        <v>195.45</v>
      </c>
      <c r="N82" s="276">
        <v>189.5</v>
      </c>
      <c r="O82" s="291">
        <v>28414600</v>
      </c>
      <c r="P82" s="292">
        <v>1.5297202797202797E-3</v>
      </c>
    </row>
    <row r="83" spans="1:16" ht="15">
      <c r="A83" s="254">
        <v>73</v>
      </c>
      <c r="B83" s="343" t="s">
        <v>53</v>
      </c>
      <c r="C83" s="440" t="s">
        <v>116</v>
      </c>
      <c r="D83" s="441">
        <v>44343</v>
      </c>
      <c r="E83" s="288">
        <v>634.4</v>
      </c>
      <c r="F83" s="288">
        <v>632.76666666666665</v>
      </c>
      <c r="G83" s="289">
        <v>628.68333333333328</v>
      </c>
      <c r="H83" s="289">
        <v>622.96666666666658</v>
      </c>
      <c r="I83" s="289">
        <v>618.88333333333321</v>
      </c>
      <c r="J83" s="289">
        <v>638.48333333333335</v>
      </c>
      <c r="K83" s="289">
        <v>642.56666666666683</v>
      </c>
      <c r="L83" s="289">
        <v>648.28333333333342</v>
      </c>
      <c r="M83" s="276">
        <v>636.85</v>
      </c>
      <c r="N83" s="276">
        <v>627.04999999999995</v>
      </c>
      <c r="O83" s="291">
        <v>72271375</v>
      </c>
      <c r="P83" s="292">
        <v>2.692300177793408E-2</v>
      </c>
    </row>
    <row r="84" spans="1:16" ht="15">
      <c r="A84" s="254">
        <v>74</v>
      </c>
      <c r="B84" s="343" t="s">
        <v>56</v>
      </c>
      <c r="C84" s="440" t="s">
        <v>252</v>
      </c>
      <c r="D84" s="441">
        <v>44343</v>
      </c>
      <c r="E84" s="288">
        <v>1495.55</v>
      </c>
      <c r="F84" s="288">
        <v>1494.4833333333333</v>
      </c>
      <c r="G84" s="289">
        <v>1475.0666666666666</v>
      </c>
      <c r="H84" s="289">
        <v>1454.5833333333333</v>
      </c>
      <c r="I84" s="289">
        <v>1435.1666666666665</v>
      </c>
      <c r="J84" s="289">
        <v>1514.9666666666667</v>
      </c>
      <c r="K84" s="289">
        <v>1534.3833333333332</v>
      </c>
      <c r="L84" s="289">
        <v>1554.8666666666668</v>
      </c>
      <c r="M84" s="276">
        <v>1513.9</v>
      </c>
      <c r="N84" s="276">
        <v>1474</v>
      </c>
      <c r="O84" s="291">
        <v>1183625</v>
      </c>
      <c r="P84" s="292">
        <v>4.3274432023079701E-3</v>
      </c>
    </row>
    <row r="85" spans="1:16" ht="15">
      <c r="A85" s="254">
        <v>75</v>
      </c>
      <c r="B85" s="343" t="s">
        <v>56</v>
      </c>
      <c r="C85" s="440" t="s">
        <v>117</v>
      </c>
      <c r="D85" s="441">
        <v>44343</v>
      </c>
      <c r="E85" s="288">
        <v>550.79999999999995</v>
      </c>
      <c r="F85" s="288">
        <v>552.70000000000005</v>
      </c>
      <c r="G85" s="289">
        <v>546.05000000000007</v>
      </c>
      <c r="H85" s="289">
        <v>541.30000000000007</v>
      </c>
      <c r="I85" s="289">
        <v>534.65000000000009</v>
      </c>
      <c r="J85" s="289">
        <v>557.45000000000005</v>
      </c>
      <c r="K85" s="289">
        <v>564.10000000000014</v>
      </c>
      <c r="L85" s="289">
        <v>568.85</v>
      </c>
      <c r="M85" s="276">
        <v>559.35</v>
      </c>
      <c r="N85" s="276">
        <v>547.95000000000005</v>
      </c>
      <c r="O85" s="291">
        <v>7462500</v>
      </c>
      <c r="P85" s="292">
        <v>2.7680231357157612E-2</v>
      </c>
    </row>
    <row r="86" spans="1:16" ht="15">
      <c r="A86" s="254">
        <v>76</v>
      </c>
      <c r="B86" s="343" t="s">
        <v>67</v>
      </c>
      <c r="C86" s="440" t="s">
        <v>118</v>
      </c>
      <c r="D86" s="441">
        <v>44343</v>
      </c>
      <c r="E86" s="288">
        <v>8.6</v>
      </c>
      <c r="F86" s="288">
        <v>8.6166666666666654</v>
      </c>
      <c r="G86" s="289">
        <v>8.5333333333333314</v>
      </c>
      <c r="H86" s="289">
        <v>8.4666666666666668</v>
      </c>
      <c r="I86" s="289">
        <v>8.3833333333333329</v>
      </c>
      <c r="J86" s="289">
        <v>8.68333333333333</v>
      </c>
      <c r="K86" s="289">
        <v>8.7666666666666622</v>
      </c>
      <c r="L86" s="289">
        <v>8.8333333333333286</v>
      </c>
      <c r="M86" s="276">
        <v>8.6999999999999993</v>
      </c>
      <c r="N86" s="276">
        <v>8.5500000000000007</v>
      </c>
      <c r="O86" s="291">
        <v>648900000</v>
      </c>
      <c r="P86" s="292">
        <v>4.4425181493119512E-3</v>
      </c>
    </row>
    <row r="87" spans="1:16" ht="15">
      <c r="A87" s="254">
        <v>77</v>
      </c>
      <c r="B87" s="343" t="s">
        <v>53</v>
      </c>
      <c r="C87" s="440" t="s">
        <v>119</v>
      </c>
      <c r="D87" s="441">
        <v>44343</v>
      </c>
      <c r="E87" s="288">
        <v>56.4</v>
      </c>
      <c r="F87" s="288">
        <v>56.616666666666667</v>
      </c>
      <c r="G87" s="289">
        <v>55.633333333333333</v>
      </c>
      <c r="H87" s="289">
        <v>54.866666666666667</v>
      </c>
      <c r="I87" s="289">
        <v>53.883333333333333</v>
      </c>
      <c r="J87" s="289">
        <v>57.383333333333333</v>
      </c>
      <c r="K87" s="289">
        <v>58.366666666666667</v>
      </c>
      <c r="L87" s="289">
        <v>59.133333333333333</v>
      </c>
      <c r="M87" s="276">
        <v>57.6</v>
      </c>
      <c r="N87" s="276">
        <v>55.85</v>
      </c>
      <c r="O87" s="291">
        <v>146024500</v>
      </c>
      <c r="P87" s="292">
        <v>3.4875109405507303E-2</v>
      </c>
    </row>
    <row r="88" spans="1:16" ht="15">
      <c r="A88" s="254">
        <v>78</v>
      </c>
      <c r="B88" s="343" t="s">
        <v>72</v>
      </c>
      <c r="C88" s="440" t="s">
        <v>120</v>
      </c>
      <c r="D88" s="441">
        <v>44343</v>
      </c>
      <c r="E88" s="288">
        <v>515.65</v>
      </c>
      <c r="F88" s="288">
        <v>516.38333333333333</v>
      </c>
      <c r="G88" s="289">
        <v>512.91666666666663</v>
      </c>
      <c r="H88" s="289">
        <v>510.18333333333328</v>
      </c>
      <c r="I88" s="289">
        <v>506.71666666666658</v>
      </c>
      <c r="J88" s="289">
        <v>519.11666666666667</v>
      </c>
      <c r="K88" s="289">
        <v>522.58333333333337</v>
      </c>
      <c r="L88" s="289">
        <v>525.31666666666672</v>
      </c>
      <c r="M88" s="276">
        <v>519.85</v>
      </c>
      <c r="N88" s="276">
        <v>513.65</v>
      </c>
      <c r="O88" s="291">
        <v>5326750</v>
      </c>
      <c r="P88" s="292">
        <v>4.4204851752021566E-2</v>
      </c>
    </row>
    <row r="89" spans="1:16" ht="15">
      <c r="A89" s="254">
        <v>79</v>
      </c>
      <c r="B89" s="343" t="s">
        <v>39</v>
      </c>
      <c r="C89" s="440" t="s">
        <v>121</v>
      </c>
      <c r="D89" s="441">
        <v>44343</v>
      </c>
      <c r="E89" s="288">
        <v>1719.3</v>
      </c>
      <c r="F89" s="288">
        <v>1714.5166666666667</v>
      </c>
      <c r="G89" s="289">
        <v>1701.8333333333333</v>
      </c>
      <c r="H89" s="289">
        <v>1684.3666666666666</v>
      </c>
      <c r="I89" s="289">
        <v>1671.6833333333332</v>
      </c>
      <c r="J89" s="289">
        <v>1731.9833333333333</v>
      </c>
      <c r="K89" s="289">
        <v>1744.6666666666667</v>
      </c>
      <c r="L89" s="289">
        <v>1762.1333333333334</v>
      </c>
      <c r="M89" s="276">
        <v>1727.2</v>
      </c>
      <c r="N89" s="276">
        <v>1697.05</v>
      </c>
      <c r="O89" s="291">
        <v>3836500</v>
      </c>
      <c r="P89" s="292">
        <v>1.080226584112765E-2</v>
      </c>
    </row>
    <row r="90" spans="1:16" ht="15">
      <c r="A90" s="254">
        <v>80</v>
      </c>
      <c r="B90" s="343" t="s">
        <v>53</v>
      </c>
      <c r="C90" s="440" t="s">
        <v>122</v>
      </c>
      <c r="D90" s="441">
        <v>44343</v>
      </c>
      <c r="E90" s="288">
        <v>978.05</v>
      </c>
      <c r="F90" s="288">
        <v>978.68333333333339</v>
      </c>
      <c r="G90" s="289">
        <v>968.36666666666679</v>
      </c>
      <c r="H90" s="289">
        <v>958.68333333333339</v>
      </c>
      <c r="I90" s="289">
        <v>948.36666666666679</v>
      </c>
      <c r="J90" s="289">
        <v>988.36666666666679</v>
      </c>
      <c r="K90" s="289">
        <v>998.68333333333339</v>
      </c>
      <c r="L90" s="289">
        <v>1008.3666666666668</v>
      </c>
      <c r="M90" s="276">
        <v>989</v>
      </c>
      <c r="N90" s="276">
        <v>969</v>
      </c>
      <c r="O90" s="291">
        <v>20368800</v>
      </c>
      <c r="P90" s="292">
        <v>-2.1488175018375199E-2</v>
      </c>
    </row>
    <row r="91" spans="1:16" ht="15">
      <c r="A91" s="254">
        <v>81</v>
      </c>
      <c r="B91" s="343" t="s">
        <v>67</v>
      </c>
      <c r="C91" s="440" t="s">
        <v>824</v>
      </c>
      <c r="D91" s="441">
        <v>44343</v>
      </c>
      <c r="E91" s="288">
        <v>244</v>
      </c>
      <c r="F91" s="288">
        <v>244.88333333333333</v>
      </c>
      <c r="G91" s="289">
        <v>242.26666666666665</v>
      </c>
      <c r="H91" s="289">
        <v>240.53333333333333</v>
      </c>
      <c r="I91" s="289">
        <v>237.91666666666666</v>
      </c>
      <c r="J91" s="289">
        <v>246.61666666666665</v>
      </c>
      <c r="K91" s="289">
        <v>249.23333333333332</v>
      </c>
      <c r="L91" s="289">
        <v>250.96666666666664</v>
      </c>
      <c r="M91" s="276">
        <v>247.5</v>
      </c>
      <c r="N91" s="276">
        <v>243.15</v>
      </c>
      <c r="O91" s="291">
        <v>11404400</v>
      </c>
      <c r="P91" s="292">
        <v>2.8016153457849569E-2</v>
      </c>
    </row>
    <row r="92" spans="1:16" ht="15">
      <c r="A92" s="254">
        <v>82</v>
      </c>
      <c r="B92" s="343" t="s">
        <v>106</v>
      </c>
      <c r="C92" s="440" t="s">
        <v>124</v>
      </c>
      <c r="D92" s="441">
        <v>44343</v>
      </c>
      <c r="E92" s="404">
        <v>1345.95</v>
      </c>
      <c r="F92" s="404">
        <v>1344.1499999999999</v>
      </c>
      <c r="G92" s="405">
        <v>1337.9999999999998</v>
      </c>
      <c r="H92" s="405">
        <v>1330.05</v>
      </c>
      <c r="I92" s="405">
        <v>1323.8999999999999</v>
      </c>
      <c r="J92" s="405">
        <v>1352.0999999999997</v>
      </c>
      <c r="K92" s="405">
        <v>1358.2499999999998</v>
      </c>
      <c r="L92" s="405">
        <v>1366.1999999999996</v>
      </c>
      <c r="M92" s="406">
        <v>1350.3</v>
      </c>
      <c r="N92" s="406">
        <v>1336.2</v>
      </c>
      <c r="O92" s="407">
        <v>32571600</v>
      </c>
      <c r="P92" s="408">
        <v>-1.1921879834731803E-2</v>
      </c>
    </row>
    <row r="93" spans="1:16" ht="15">
      <c r="A93" s="254">
        <v>83</v>
      </c>
      <c r="B93" s="343" t="s">
        <v>72</v>
      </c>
      <c r="C93" s="440" t="s">
        <v>125</v>
      </c>
      <c r="D93" s="441">
        <v>44343</v>
      </c>
      <c r="E93" s="288">
        <v>106.1</v>
      </c>
      <c r="F93" s="288">
        <v>105.11666666666667</v>
      </c>
      <c r="G93" s="289">
        <v>103.78333333333335</v>
      </c>
      <c r="H93" s="289">
        <v>101.46666666666667</v>
      </c>
      <c r="I93" s="289">
        <v>100.13333333333334</v>
      </c>
      <c r="J93" s="289">
        <v>107.43333333333335</v>
      </c>
      <c r="K93" s="289">
        <v>108.76666666666667</v>
      </c>
      <c r="L93" s="289">
        <v>111.08333333333336</v>
      </c>
      <c r="M93" s="276">
        <v>106.45</v>
      </c>
      <c r="N93" s="276">
        <v>102.8</v>
      </c>
      <c r="O93" s="291">
        <v>83252000</v>
      </c>
      <c r="P93" s="292">
        <v>0.1048999309868875</v>
      </c>
    </row>
    <row r="94" spans="1:16" ht="15">
      <c r="A94" s="254">
        <v>84</v>
      </c>
      <c r="B94" s="363" t="s">
        <v>39</v>
      </c>
      <c r="C94" s="440" t="s">
        <v>772</v>
      </c>
      <c r="D94" s="441">
        <v>44343</v>
      </c>
      <c r="E94" s="288">
        <v>1843.95</v>
      </c>
      <c r="F94" s="288">
        <v>1822.8166666666666</v>
      </c>
      <c r="G94" s="289">
        <v>1795.6333333333332</v>
      </c>
      <c r="H94" s="289">
        <v>1747.3166666666666</v>
      </c>
      <c r="I94" s="289">
        <v>1720.1333333333332</v>
      </c>
      <c r="J94" s="289">
        <v>1871.1333333333332</v>
      </c>
      <c r="K94" s="289">
        <v>1898.3166666666666</v>
      </c>
      <c r="L94" s="289">
        <v>1946.6333333333332</v>
      </c>
      <c r="M94" s="276">
        <v>1850</v>
      </c>
      <c r="N94" s="276">
        <v>1774.5</v>
      </c>
      <c r="O94" s="291">
        <v>1445925</v>
      </c>
      <c r="P94" s="292">
        <v>5.0531286894923255E-2</v>
      </c>
    </row>
    <row r="95" spans="1:16" ht="15">
      <c r="A95" s="254">
        <v>85</v>
      </c>
      <c r="B95" s="343" t="s">
        <v>49</v>
      </c>
      <c r="C95" s="440" t="s">
        <v>126</v>
      </c>
      <c r="D95" s="441">
        <v>44343</v>
      </c>
      <c r="E95" s="288">
        <v>211.1</v>
      </c>
      <c r="F95" s="288">
        <v>212.25</v>
      </c>
      <c r="G95" s="289">
        <v>209.5</v>
      </c>
      <c r="H95" s="289">
        <v>207.9</v>
      </c>
      <c r="I95" s="289">
        <v>205.15</v>
      </c>
      <c r="J95" s="289">
        <v>213.85</v>
      </c>
      <c r="K95" s="289">
        <v>216.6</v>
      </c>
      <c r="L95" s="289">
        <v>218.2</v>
      </c>
      <c r="M95" s="276">
        <v>215</v>
      </c>
      <c r="N95" s="276">
        <v>210.65</v>
      </c>
      <c r="O95" s="291">
        <v>125184000</v>
      </c>
      <c r="P95" s="292">
        <v>3.4537472893637275E-2</v>
      </c>
    </row>
    <row r="96" spans="1:16" ht="15">
      <c r="A96" s="254">
        <v>86</v>
      </c>
      <c r="B96" s="343" t="s">
        <v>111</v>
      </c>
      <c r="C96" s="440" t="s">
        <v>127</v>
      </c>
      <c r="D96" s="441">
        <v>44343</v>
      </c>
      <c r="E96" s="288">
        <v>441.15</v>
      </c>
      <c r="F96" s="288">
        <v>444.5333333333333</v>
      </c>
      <c r="G96" s="289">
        <v>432.16666666666663</v>
      </c>
      <c r="H96" s="289">
        <v>423.18333333333334</v>
      </c>
      <c r="I96" s="289">
        <v>410.81666666666666</v>
      </c>
      <c r="J96" s="289">
        <v>453.51666666666659</v>
      </c>
      <c r="K96" s="289">
        <v>465.88333333333327</v>
      </c>
      <c r="L96" s="289">
        <v>474.86666666666656</v>
      </c>
      <c r="M96" s="276">
        <v>456.9</v>
      </c>
      <c r="N96" s="276">
        <v>435.55</v>
      </c>
      <c r="O96" s="291">
        <v>33507500</v>
      </c>
      <c r="P96" s="292">
        <v>-1.4919888284580332E-2</v>
      </c>
    </row>
    <row r="97" spans="1:16" ht="15">
      <c r="A97" s="254">
        <v>87</v>
      </c>
      <c r="B97" s="343" t="s">
        <v>111</v>
      </c>
      <c r="C97" s="440" t="s">
        <v>128</v>
      </c>
      <c r="D97" s="441">
        <v>44343</v>
      </c>
      <c r="E97" s="288">
        <v>721.25</v>
      </c>
      <c r="F97" s="288">
        <v>723.13333333333333</v>
      </c>
      <c r="G97" s="289">
        <v>712.36666666666667</v>
      </c>
      <c r="H97" s="289">
        <v>703.48333333333335</v>
      </c>
      <c r="I97" s="289">
        <v>692.7166666666667</v>
      </c>
      <c r="J97" s="289">
        <v>732.01666666666665</v>
      </c>
      <c r="K97" s="289">
        <v>742.7833333333333</v>
      </c>
      <c r="L97" s="289">
        <v>751.66666666666663</v>
      </c>
      <c r="M97" s="276">
        <v>733.9</v>
      </c>
      <c r="N97" s="276">
        <v>714.25</v>
      </c>
      <c r="O97" s="291">
        <v>36548550</v>
      </c>
      <c r="P97" s="292">
        <v>-1.0055579932719029E-2</v>
      </c>
    </row>
    <row r="98" spans="1:16" ht="15">
      <c r="A98" s="254">
        <v>88</v>
      </c>
      <c r="B98" s="343" t="s">
        <v>39</v>
      </c>
      <c r="C98" s="440" t="s">
        <v>129</v>
      </c>
      <c r="D98" s="441">
        <v>44343</v>
      </c>
      <c r="E98" s="288">
        <v>2977.4</v>
      </c>
      <c r="F98" s="288">
        <v>2930.6333333333337</v>
      </c>
      <c r="G98" s="289">
        <v>2868.4666666666672</v>
      </c>
      <c r="H98" s="289">
        <v>2759.5333333333333</v>
      </c>
      <c r="I98" s="289">
        <v>2697.3666666666668</v>
      </c>
      <c r="J98" s="289">
        <v>3039.5666666666675</v>
      </c>
      <c r="K98" s="289">
        <v>3101.7333333333345</v>
      </c>
      <c r="L98" s="289">
        <v>3210.6666666666679</v>
      </c>
      <c r="M98" s="276">
        <v>2992.8</v>
      </c>
      <c r="N98" s="276">
        <v>2821.7</v>
      </c>
      <c r="O98" s="291">
        <v>1380750</v>
      </c>
      <c r="P98" s="292">
        <v>2.7233115468409588E-3</v>
      </c>
    </row>
    <row r="99" spans="1:16" ht="15">
      <c r="A99" s="254">
        <v>89</v>
      </c>
      <c r="B99" s="343" t="s">
        <v>53</v>
      </c>
      <c r="C99" s="440" t="s">
        <v>131</v>
      </c>
      <c r="D99" s="441">
        <v>44343</v>
      </c>
      <c r="E99" s="288">
        <v>1764.15</v>
      </c>
      <c r="F99" s="288">
        <v>1766.9166666666667</v>
      </c>
      <c r="G99" s="289">
        <v>1755.4333333333334</v>
      </c>
      <c r="H99" s="289">
        <v>1746.7166666666667</v>
      </c>
      <c r="I99" s="289">
        <v>1735.2333333333333</v>
      </c>
      <c r="J99" s="289">
        <v>1775.6333333333334</v>
      </c>
      <c r="K99" s="289">
        <v>1787.1166666666666</v>
      </c>
      <c r="L99" s="289">
        <v>1795.8333333333335</v>
      </c>
      <c r="M99" s="276">
        <v>1778.4</v>
      </c>
      <c r="N99" s="276">
        <v>1758.2</v>
      </c>
      <c r="O99" s="291">
        <v>11799600</v>
      </c>
      <c r="P99" s="292">
        <v>3.5924989464812471E-2</v>
      </c>
    </row>
    <row r="100" spans="1:16" ht="15">
      <c r="A100" s="254">
        <v>90</v>
      </c>
      <c r="B100" s="343" t="s">
        <v>56</v>
      </c>
      <c r="C100" s="440" t="s">
        <v>132</v>
      </c>
      <c r="D100" s="441">
        <v>44343</v>
      </c>
      <c r="E100" s="288">
        <v>89.9</v>
      </c>
      <c r="F100" s="288">
        <v>90.016666666666666</v>
      </c>
      <c r="G100" s="289">
        <v>88.833333333333329</v>
      </c>
      <c r="H100" s="289">
        <v>87.766666666666666</v>
      </c>
      <c r="I100" s="289">
        <v>86.583333333333329</v>
      </c>
      <c r="J100" s="289">
        <v>91.083333333333329</v>
      </c>
      <c r="K100" s="289">
        <v>92.266666666666666</v>
      </c>
      <c r="L100" s="289">
        <v>93.333333333333329</v>
      </c>
      <c r="M100" s="276">
        <v>91.2</v>
      </c>
      <c r="N100" s="276">
        <v>88.95</v>
      </c>
      <c r="O100" s="291">
        <v>47350744</v>
      </c>
      <c r="P100" s="292">
        <v>4.6135646687697159E-2</v>
      </c>
    </row>
    <row r="101" spans="1:16" ht="15">
      <c r="A101" s="254">
        <v>91</v>
      </c>
      <c r="B101" s="343" t="s">
        <v>39</v>
      </c>
      <c r="C101" s="440" t="s">
        <v>348</v>
      </c>
      <c r="D101" s="441">
        <v>44343</v>
      </c>
      <c r="E101" s="288">
        <v>2810</v>
      </c>
      <c r="F101" s="288">
        <v>2798.1166666666668</v>
      </c>
      <c r="G101" s="289">
        <v>2761.8833333333337</v>
      </c>
      <c r="H101" s="289">
        <v>2713.7666666666669</v>
      </c>
      <c r="I101" s="289">
        <v>2677.5333333333338</v>
      </c>
      <c r="J101" s="289">
        <v>2846.2333333333336</v>
      </c>
      <c r="K101" s="289">
        <v>2882.4666666666672</v>
      </c>
      <c r="L101" s="289">
        <v>2930.5833333333335</v>
      </c>
      <c r="M101" s="276">
        <v>2834.35</v>
      </c>
      <c r="N101" s="276">
        <v>2750</v>
      </c>
      <c r="O101" s="291">
        <v>583750</v>
      </c>
      <c r="P101" s="292">
        <v>-5.1198699715562776E-2</v>
      </c>
    </row>
    <row r="102" spans="1:16" ht="15">
      <c r="A102" s="254">
        <v>92</v>
      </c>
      <c r="B102" s="343" t="s">
        <v>56</v>
      </c>
      <c r="C102" s="440" t="s">
        <v>133</v>
      </c>
      <c r="D102" s="441">
        <v>44343</v>
      </c>
      <c r="E102" s="288">
        <v>451.9</v>
      </c>
      <c r="F102" s="288">
        <v>448.86666666666662</v>
      </c>
      <c r="G102" s="289">
        <v>442.48333333333323</v>
      </c>
      <c r="H102" s="289">
        <v>433.06666666666661</v>
      </c>
      <c r="I102" s="289">
        <v>426.68333333333322</v>
      </c>
      <c r="J102" s="289">
        <v>458.28333333333325</v>
      </c>
      <c r="K102" s="289">
        <v>464.66666666666657</v>
      </c>
      <c r="L102" s="289">
        <v>474.08333333333326</v>
      </c>
      <c r="M102" s="276">
        <v>455.25</v>
      </c>
      <c r="N102" s="276">
        <v>439.45</v>
      </c>
      <c r="O102" s="291">
        <v>6050000</v>
      </c>
      <c r="P102" s="292">
        <v>3.9161800068704913E-2</v>
      </c>
    </row>
    <row r="103" spans="1:16" ht="15">
      <c r="A103" s="254">
        <v>93</v>
      </c>
      <c r="B103" s="343" t="s">
        <v>63</v>
      </c>
      <c r="C103" s="440" t="s">
        <v>134</v>
      </c>
      <c r="D103" s="441">
        <v>44343</v>
      </c>
      <c r="E103" s="288">
        <v>1422.6</v>
      </c>
      <c r="F103" s="288">
        <v>1417.25</v>
      </c>
      <c r="G103" s="289">
        <v>1405.65</v>
      </c>
      <c r="H103" s="289">
        <v>1388.7</v>
      </c>
      <c r="I103" s="289">
        <v>1377.1000000000001</v>
      </c>
      <c r="J103" s="289">
        <v>1434.2</v>
      </c>
      <c r="K103" s="289">
        <v>1445.8</v>
      </c>
      <c r="L103" s="289">
        <v>1462.75</v>
      </c>
      <c r="M103" s="276">
        <v>1428.85</v>
      </c>
      <c r="N103" s="276">
        <v>1400.3</v>
      </c>
      <c r="O103" s="291">
        <v>14424450</v>
      </c>
      <c r="P103" s="292">
        <v>-8.748317631224764E-2</v>
      </c>
    </row>
    <row r="104" spans="1:16" ht="15">
      <c r="A104" s="254">
        <v>94</v>
      </c>
      <c r="B104" s="343" t="s">
        <v>106</v>
      </c>
      <c r="C104" s="440" t="s">
        <v>260</v>
      </c>
      <c r="D104" s="441">
        <v>44343</v>
      </c>
      <c r="E104" s="288">
        <v>3655.8</v>
      </c>
      <c r="F104" s="288">
        <v>3645.2999999999997</v>
      </c>
      <c r="G104" s="289">
        <v>3615.4999999999995</v>
      </c>
      <c r="H104" s="289">
        <v>3575.2</v>
      </c>
      <c r="I104" s="289">
        <v>3545.3999999999996</v>
      </c>
      <c r="J104" s="289">
        <v>3685.5999999999995</v>
      </c>
      <c r="K104" s="289">
        <v>3715.3999999999996</v>
      </c>
      <c r="L104" s="289">
        <v>3755.6999999999994</v>
      </c>
      <c r="M104" s="276">
        <v>3675.1</v>
      </c>
      <c r="N104" s="276">
        <v>3605</v>
      </c>
      <c r="O104" s="291">
        <v>754200</v>
      </c>
      <c r="P104" s="292">
        <v>0.12432915921288014</v>
      </c>
    </row>
    <row r="105" spans="1:16" ht="15">
      <c r="A105" s="254">
        <v>95</v>
      </c>
      <c r="B105" s="343" t="s">
        <v>106</v>
      </c>
      <c r="C105" s="440" t="s">
        <v>259</v>
      </c>
      <c r="D105" s="441">
        <v>44343</v>
      </c>
      <c r="E105" s="288">
        <v>2651.8</v>
      </c>
      <c r="F105" s="288">
        <v>2629.1833333333334</v>
      </c>
      <c r="G105" s="289">
        <v>2593.6166666666668</v>
      </c>
      <c r="H105" s="289">
        <v>2535.4333333333334</v>
      </c>
      <c r="I105" s="289">
        <v>2499.8666666666668</v>
      </c>
      <c r="J105" s="289">
        <v>2687.3666666666668</v>
      </c>
      <c r="K105" s="289">
        <v>2722.9333333333334</v>
      </c>
      <c r="L105" s="289">
        <v>2781.1166666666668</v>
      </c>
      <c r="M105" s="276">
        <v>2664.75</v>
      </c>
      <c r="N105" s="276">
        <v>2571</v>
      </c>
      <c r="O105" s="291">
        <v>480200</v>
      </c>
      <c r="P105" s="292">
        <v>-2.3189585028478437E-2</v>
      </c>
    </row>
    <row r="106" spans="1:16" ht="15">
      <c r="A106" s="254">
        <v>96</v>
      </c>
      <c r="B106" s="343" t="s">
        <v>51</v>
      </c>
      <c r="C106" s="440" t="s">
        <v>135</v>
      </c>
      <c r="D106" s="441">
        <v>44343</v>
      </c>
      <c r="E106" s="288">
        <v>1189.7</v>
      </c>
      <c r="F106" s="288">
        <v>1192.5333333333333</v>
      </c>
      <c r="G106" s="289">
        <v>1182.5166666666667</v>
      </c>
      <c r="H106" s="289">
        <v>1175.3333333333333</v>
      </c>
      <c r="I106" s="289">
        <v>1165.3166666666666</v>
      </c>
      <c r="J106" s="289">
        <v>1199.7166666666667</v>
      </c>
      <c r="K106" s="289">
        <v>1209.7333333333331</v>
      </c>
      <c r="L106" s="289">
        <v>1216.9166666666667</v>
      </c>
      <c r="M106" s="276">
        <v>1202.55</v>
      </c>
      <c r="N106" s="276">
        <v>1185.3499999999999</v>
      </c>
      <c r="O106" s="291">
        <v>9032950</v>
      </c>
      <c r="P106" s="292">
        <v>1.2288054867593828E-2</v>
      </c>
    </row>
    <row r="107" spans="1:16" ht="15">
      <c r="A107" s="254">
        <v>97</v>
      </c>
      <c r="B107" s="343" t="s">
        <v>43</v>
      </c>
      <c r="C107" s="440" t="s">
        <v>136</v>
      </c>
      <c r="D107" s="441">
        <v>44343</v>
      </c>
      <c r="E107" s="288">
        <v>799.3</v>
      </c>
      <c r="F107" s="288">
        <v>786.0333333333333</v>
      </c>
      <c r="G107" s="289">
        <v>771.31666666666661</v>
      </c>
      <c r="H107" s="289">
        <v>743.33333333333326</v>
      </c>
      <c r="I107" s="289">
        <v>728.61666666666656</v>
      </c>
      <c r="J107" s="289">
        <v>814.01666666666665</v>
      </c>
      <c r="K107" s="289">
        <v>828.73333333333335</v>
      </c>
      <c r="L107" s="289">
        <v>856.7166666666667</v>
      </c>
      <c r="M107" s="276">
        <v>800.75</v>
      </c>
      <c r="N107" s="276">
        <v>758.05</v>
      </c>
      <c r="O107" s="291">
        <v>11245500</v>
      </c>
      <c r="P107" s="292">
        <v>-7.4142724745134385E-3</v>
      </c>
    </row>
    <row r="108" spans="1:16" ht="15">
      <c r="A108" s="254">
        <v>98</v>
      </c>
      <c r="B108" s="343" t="s">
        <v>56</v>
      </c>
      <c r="C108" s="440" t="s">
        <v>137</v>
      </c>
      <c r="D108" s="441">
        <v>44343</v>
      </c>
      <c r="E108" s="288">
        <v>157.30000000000001</v>
      </c>
      <c r="F108" s="288">
        <v>157.51666666666668</v>
      </c>
      <c r="G108" s="289">
        <v>155.78333333333336</v>
      </c>
      <c r="H108" s="289">
        <v>154.26666666666668</v>
      </c>
      <c r="I108" s="289">
        <v>152.53333333333336</v>
      </c>
      <c r="J108" s="289">
        <v>159.03333333333336</v>
      </c>
      <c r="K108" s="289">
        <v>160.76666666666665</v>
      </c>
      <c r="L108" s="289">
        <v>162.28333333333336</v>
      </c>
      <c r="M108" s="276">
        <v>159.25</v>
      </c>
      <c r="N108" s="276">
        <v>156</v>
      </c>
      <c r="O108" s="291">
        <v>38856000</v>
      </c>
      <c r="P108" s="292">
        <v>4.9821679455311789E-2</v>
      </c>
    </row>
    <row r="109" spans="1:16" ht="15">
      <c r="A109" s="254">
        <v>99</v>
      </c>
      <c r="B109" s="343" t="s">
        <v>56</v>
      </c>
      <c r="C109" s="440" t="s">
        <v>138</v>
      </c>
      <c r="D109" s="441">
        <v>44343</v>
      </c>
      <c r="E109" s="288">
        <v>160.6</v>
      </c>
      <c r="F109" s="288">
        <v>160.1</v>
      </c>
      <c r="G109" s="289">
        <v>157.39999999999998</v>
      </c>
      <c r="H109" s="289">
        <v>154.19999999999999</v>
      </c>
      <c r="I109" s="289">
        <v>151.49999999999997</v>
      </c>
      <c r="J109" s="289">
        <v>163.29999999999998</v>
      </c>
      <c r="K109" s="289">
        <v>165.99999999999997</v>
      </c>
      <c r="L109" s="289">
        <v>169.2</v>
      </c>
      <c r="M109" s="276">
        <v>162.80000000000001</v>
      </c>
      <c r="N109" s="276">
        <v>156.9</v>
      </c>
      <c r="O109" s="291">
        <v>24120000</v>
      </c>
      <c r="P109" s="292">
        <v>-4.5130641330166268E-2</v>
      </c>
    </row>
    <row r="110" spans="1:16" ht="15">
      <c r="A110" s="254">
        <v>100</v>
      </c>
      <c r="B110" s="343" t="s">
        <v>49</v>
      </c>
      <c r="C110" s="440" t="s">
        <v>139</v>
      </c>
      <c r="D110" s="441">
        <v>44343</v>
      </c>
      <c r="E110" s="288">
        <v>473.5</v>
      </c>
      <c r="F110" s="288">
        <v>475.88333333333338</v>
      </c>
      <c r="G110" s="289">
        <v>468.61666666666679</v>
      </c>
      <c r="H110" s="289">
        <v>463.73333333333341</v>
      </c>
      <c r="I110" s="289">
        <v>456.46666666666681</v>
      </c>
      <c r="J110" s="289">
        <v>480.76666666666677</v>
      </c>
      <c r="K110" s="289">
        <v>488.0333333333333</v>
      </c>
      <c r="L110" s="289">
        <v>492.91666666666674</v>
      </c>
      <c r="M110" s="276">
        <v>483.15</v>
      </c>
      <c r="N110" s="276">
        <v>471</v>
      </c>
      <c r="O110" s="291">
        <v>8802000</v>
      </c>
      <c r="P110" s="292">
        <v>-1.4775016789791807E-2</v>
      </c>
    </row>
    <row r="111" spans="1:16" ht="15">
      <c r="A111" s="254">
        <v>101</v>
      </c>
      <c r="B111" s="343" t="s">
        <v>43</v>
      </c>
      <c r="C111" s="440" t="s">
        <v>140</v>
      </c>
      <c r="D111" s="441">
        <v>44343</v>
      </c>
      <c r="E111" s="288">
        <v>6844.25</v>
      </c>
      <c r="F111" s="288">
        <v>6825.2833333333328</v>
      </c>
      <c r="G111" s="289">
        <v>6761.1166666666659</v>
      </c>
      <c r="H111" s="289">
        <v>6677.9833333333327</v>
      </c>
      <c r="I111" s="289">
        <v>6613.8166666666657</v>
      </c>
      <c r="J111" s="289">
        <v>6908.4166666666661</v>
      </c>
      <c r="K111" s="289">
        <v>6972.5833333333339</v>
      </c>
      <c r="L111" s="289">
        <v>7055.7166666666662</v>
      </c>
      <c r="M111" s="276">
        <v>6889.45</v>
      </c>
      <c r="N111" s="276">
        <v>6742.15</v>
      </c>
      <c r="O111" s="291">
        <v>2520400</v>
      </c>
      <c r="P111" s="292">
        <v>7.7166046939346686E-3</v>
      </c>
    </row>
    <row r="112" spans="1:16" ht="15">
      <c r="A112" s="254">
        <v>102</v>
      </c>
      <c r="B112" s="343" t="s">
        <v>49</v>
      </c>
      <c r="C112" s="440" t="s">
        <v>141</v>
      </c>
      <c r="D112" s="441">
        <v>44343</v>
      </c>
      <c r="E112" s="288">
        <v>575.35</v>
      </c>
      <c r="F112" s="288">
        <v>574.66666666666663</v>
      </c>
      <c r="G112" s="289">
        <v>570.48333333333323</v>
      </c>
      <c r="H112" s="289">
        <v>565.61666666666656</v>
      </c>
      <c r="I112" s="289">
        <v>561.43333333333317</v>
      </c>
      <c r="J112" s="289">
        <v>579.5333333333333</v>
      </c>
      <c r="K112" s="289">
        <v>583.7166666666667</v>
      </c>
      <c r="L112" s="289">
        <v>588.58333333333337</v>
      </c>
      <c r="M112" s="276">
        <v>578.85</v>
      </c>
      <c r="N112" s="276">
        <v>569.79999999999995</v>
      </c>
      <c r="O112" s="291">
        <v>13731250</v>
      </c>
      <c r="P112" s="292">
        <v>2.4433460785228015E-2</v>
      </c>
    </row>
    <row r="113" spans="1:16" ht="15">
      <c r="A113" s="254">
        <v>103</v>
      </c>
      <c r="B113" s="343" t="s">
        <v>56</v>
      </c>
      <c r="C113" s="440" t="s">
        <v>142</v>
      </c>
      <c r="D113" s="441">
        <v>44343</v>
      </c>
      <c r="E113" s="288">
        <v>892.05</v>
      </c>
      <c r="F113" s="288">
        <v>895.16666666666663</v>
      </c>
      <c r="G113" s="289">
        <v>883.43333333333328</v>
      </c>
      <c r="H113" s="289">
        <v>874.81666666666661</v>
      </c>
      <c r="I113" s="289">
        <v>863.08333333333326</v>
      </c>
      <c r="J113" s="289">
        <v>903.7833333333333</v>
      </c>
      <c r="K113" s="289">
        <v>915.51666666666665</v>
      </c>
      <c r="L113" s="289">
        <v>924.13333333333333</v>
      </c>
      <c r="M113" s="276">
        <v>906.9</v>
      </c>
      <c r="N113" s="276">
        <v>886.55</v>
      </c>
      <c r="O113" s="291">
        <v>2066350</v>
      </c>
      <c r="P113" s="292">
        <v>-6.2519537355423573E-3</v>
      </c>
    </row>
    <row r="114" spans="1:16" ht="15">
      <c r="A114" s="254">
        <v>104</v>
      </c>
      <c r="B114" s="343" t="s">
        <v>72</v>
      </c>
      <c r="C114" s="440" t="s">
        <v>143</v>
      </c>
      <c r="D114" s="441">
        <v>44343</v>
      </c>
      <c r="E114" s="288">
        <v>1130.95</v>
      </c>
      <c r="F114" s="288">
        <v>1126.3333333333333</v>
      </c>
      <c r="G114" s="289">
        <v>1117.6666666666665</v>
      </c>
      <c r="H114" s="289">
        <v>1104.3833333333332</v>
      </c>
      <c r="I114" s="289">
        <v>1095.7166666666665</v>
      </c>
      <c r="J114" s="289">
        <v>1139.6166666666666</v>
      </c>
      <c r="K114" s="289">
        <v>1148.2833333333331</v>
      </c>
      <c r="L114" s="289">
        <v>1161.5666666666666</v>
      </c>
      <c r="M114" s="276">
        <v>1135</v>
      </c>
      <c r="N114" s="276">
        <v>1113.05</v>
      </c>
      <c r="O114" s="291">
        <v>1622400</v>
      </c>
      <c r="P114" s="292">
        <v>1.8525379770285291E-3</v>
      </c>
    </row>
    <row r="115" spans="1:16" ht="15">
      <c r="A115" s="254">
        <v>105</v>
      </c>
      <c r="B115" s="343" t="s">
        <v>106</v>
      </c>
      <c r="C115" s="440" t="s">
        <v>144</v>
      </c>
      <c r="D115" s="441">
        <v>44343</v>
      </c>
      <c r="E115" s="288">
        <v>2101.4</v>
      </c>
      <c r="F115" s="288">
        <v>2109.8166666666666</v>
      </c>
      <c r="G115" s="289">
        <v>2077.6333333333332</v>
      </c>
      <c r="H115" s="289">
        <v>2053.8666666666668</v>
      </c>
      <c r="I115" s="289">
        <v>2021.6833333333334</v>
      </c>
      <c r="J115" s="289">
        <v>2133.583333333333</v>
      </c>
      <c r="K115" s="289">
        <v>2165.7666666666664</v>
      </c>
      <c r="L115" s="289">
        <v>2189.5333333333328</v>
      </c>
      <c r="M115" s="276">
        <v>2142</v>
      </c>
      <c r="N115" s="276">
        <v>2086.0500000000002</v>
      </c>
      <c r="O115" s="291">
        <v>1848800</v>
      </c>
      <c r="P115" s="292">
        <v>0.15868638756580597</v>
      </c>
    </row>
    <row r="116" spans="1:16" ht="15">
      <c r="A116" s="254">
        <v>106</v>
      </c>
      <c r="B116" s="343" t="s">
        <v>43</v>
      </c>
      <c r="C116" s="440" t="s">
        <v>145</v>
      </c>
      <c r="D116" s="441">
        <v>44343</v>
      </c>
      <c r="E116" s="288">
        <v>243.55</v>
      </c>
      <c r="F116" s="288">
        <v>244.61666666666667</v>
      </c>
      <c r="G116" s="289">
        <v>240.33333333333334</v>
      </c>
      <c r="H116" s="289">
        <v>237.11666666666667</v>
      </c>
      <c r="I116" s="289">
        <v>232.83333333333334</v>
      </c>
      <c r="J116" s="289">
        <v>247.83333333333334</v>
      </c>
      <c r="K116" s="289">
        <v>252.11666666666665</v>
      </c>
      <c r="L116" s="289">
        <v>255.33333333333334</v>
      </c>
      <c r="M116" s="276">
        <v>248.9</v>
      </c>
      <c r="N116" s="276">
        <v>241.4</v>
      </c>
      <c r="O116" s="291">
        <v>30863000</v>
      </c>
      <c r="P116" s="292">
        <v>1.2167125803489439E-2</v>
      </c>
    </row>
    <row r="117" spans="1:16" ht="15">
      <c r="A117" s="254">
        <v>107</v>
      </c>
      <c r="B117" s="343" t="s">
        <v>106</v>
      </c>
      <c r="C117" s="440" t="s">
        <v>262</v>
      </c>
      <c r="D117" s="441">
        <v>44343</v>
      </c>
      <c r="E117" s="288">
        <v>1773.75</v>
      </c>
      <c r="F117" s="288">
        <v>1772.55</v>
      </c>
      <c r="G117" s="289">
        <v>1755.35</v>
      </c>
      <c r="H117" s="289">
        <v>1736.95</v>
      </c>
      <c r="I117" s="289">
        <v>1719.75</v>
      </c>
      <c r="J117" s="289">
        <v>1790.9499999999998</v>
      </c>
      <c r="K117" s="289">
        <v>1808.15</v>
      </c>
      <c r="L117" s="289">
        <v>1826.5499999999997</v>
      </c>
      <c r="M117" s="276">
        <v>1789.75</v>
      </c>
      <c r="N117" s="276">
        <v>1754.15</v>
      </c>
      <c r="O117" s="291">
        <v>356850</v>
      </c>
      <c r="P117" s="292">
        <v>0.12155260469867211</v>
      </c>
    </row>
    <row r="118" spans="1:16" ht="15">
      <c r="A118" s="254">
        <v>108</v>
      </c>
      <c r="B118" s="343" t="s">
        <v>43</v>
      </c>
      <c r="C118" s="440" t="s">
        <v>146</v>
      </c>
      <c r="D118" s="441">
        <v>44343</v>
      </c>
      <c r="E118" s="288">
        <v>79658.5</v>
      </c>
      <c r="F118" s="288">
        <v>79502.833333333328</v>
      </c>
      <c r="G118" s="289">
        <v>78655.666666666657</v>
      </c>
      <c r="H118" s="289">
        <v>77652.833333333328</v>
      </c>
      <c r="I118" s="289">
        <v>76805.666666666657</v>
      </c>
      <c r="J118" s="289">
        <v>80505.666666666657</v>
      </c>
      <c r="K118" s="289">
        <v>81352.833333333314</v>
      </c>
      <c r="L118" s="289">
        <v>82355.666666666657</v>
      </c>
      <c r="M118" s="276">
        <v>80350</v>
      </c>
      <c r="N118" s="276">
        <v>78500</v>
      </c>
      <c r="O118" s="291">
        <v>49110</v>
      </c>
      <c r="P118" s="292">
        <v>6.3524590163934426E-3</v>
      </c>
    </row>
    <row r="119" spans="1:16" ht="15">
      <c r="A119" s="254">
        <v>109</v>
      </c>
      <c r="B119" s="343" t="s">
        <v>56</v>
      </c>
      <c r="C119" s="440" t="s">
        <v>147</v>
      </c>
      <c r="D119" s="441">
        <v>44343</v>
      </c>
      <c r="E119" s="288">
        <v>1271.05</v>
      </c>
      <c r="F119" s="288">
        <v>1261.6499999999999</v>
      </c>
      <c r="G119" s="289">
        <v>1242.7499999999998</v>
      </c>
      <c r="H119" s="289">
        <v>1214.4499999999998</v>
      </c>
      <c r="I119" s="289">
        <v>1195.5499999999997</v>
      </c>
      <c r="J119" s="289">
        <v>1289.9499999999998</v>
      </c>
      <c r="K119" s="289">
        <v>1308.8499999999999</v>
      </c>
      <c r="L119" s="289">
        <v>1337.1499999999999</v>
      </c>
      <c r="M119" s="276">
        <v>1280.55</v>
      </c>
      <c r="N119" s="276">
        <v>1233.3499999999999</v>
      </c>
      <c r="O119" s="291">
        <v>2709750</v>
      </c>
      <c r="P119" s="292">
        <v>-2.404105888708806E-2</v>
      </c>
    </row>
    <row r="120" spans="1:16" ht="15">
      <c r="A120" s="254">
        <v>110</v>
      </c>
      <c r="B120" s="343" t="s">
        <v>39</v>
      </c>
      <c r="C120" s="440" t="s">
        <v>790</v>
      </c>
      <c r="D120" s="441">
        <v>44343</v>
      </c>
      <c r="E120" s="288">
        <v>350.6</v>
      </c>
      <c r="F120" s="288">
        <v>351.23333333333329</v>
      </c>
      <c r="G120" s="289">
        <v>347.76666666666659</v>
      </c>
      <c r="H120" s="289">
        <v>344.93333333333328</v>
      </c>
      <c r="I120" s="289">
        <v>341.46666666666658</v>
      </c>
      <c r="J120" s="289">
        <v>354.06666666666661</v>
      </c>
      <c r="K120" s="289">
        <v>357.5333333333333</v>
      </c>
      <c r="L120" s="289">
        <v>360.36666666666662</v>
      </c>
      <c r="M120" s="276">
        <v>354.7</v>
      </c>
      <c r="N120" s="276">
        <v>348.4</v>
      </c>
      <c r="O120" s="291">
        <v>1102400</v>
      </c>
      <c r="P120" s="292">
        <v>-6.0027285129604369E-2</v>
      </c>
    </row>
    <row r="121" spans="1:16" ht="15">
      <c r="A121" s="254">
        <v>111</v>
      </c>
      <c r="B121" s="343" t="s">
        <v>111</v>
      </c>
      <c r="C121" s="440" t="s">
        <v>148</v>
      </c>
      <c r="D121" s="441">
        <v>44343</v>
      </c>
      <c r="E121" s="288">
        <v>76.349999999999994</v>
      </c>
      <c r="F121" s="288">
        <v>77.033333333333346</v>
      </c>
      <c r="G121" s="289">
        <v>74.866666666666688</v>
      </c>
      <c r="H121" s="289">
        <v>73.38333333333334</v>
      </c>
      <c r="I121" s="289">
        <v>71.216666666666683</v>
      </c>
      <c r="J121" s="289">
        <v>78.516666666666694</v>
      </c>
      <c r="K121" s="289">
        <v>80.683333333333351</v>
      </c>
      <c r="L121" s="289">
        <v>82.1666666666667</v>
      </c>
      <c r="M121" s="276">
        <v>79.2</v>
      </c>
      <c r="N121" s="276">
        <v>75.55</v>
      </c>
      <c r="O121" s="291">
        <v>92327000</v>
      </c>
      <c r="P121" s="292">
        <v>1.8949343339587241E-2</v>
      </c>
    </row>
    <row r="122" spans="1:16" ht="15">
      <c r="A122" s="254">
        <v>112</v>
      </c>
      <c r="B122" s="343" t="s">
        <v>39</v>
      </c>
      <c r="C122" s="440" t="s">
        <v>256</v>
      </c>
      <c r="D122" s="441">
        <v>44343</v>
      </c>
      <c r="E122" s="288">
        <v>4469.3</v>
      </c>
      <c r="F122" s="288">
        <v>4424.1333333333332</v>
      </c>
      <c r="G122" s="289">
        <v>4333.2666666666664</v>
      </c>
      <c r="H122" s="289">
        <v>4197.2333333333336</v>
      </c>
      <c r="I122" s="289">
        <v>4106.3666666666668</v>
      </c>
      <c r="J122" s="289">
        <v>4560.1666666666661</v>
      </c>
      <c r="K122" s="289">
        <v>4651.0333333333328</v>
      </c>
      <c r="L122" s="289">
        <v>4787.0666666666657</v>
      </c>
      <c r="M122" s="276">
        <v>4515</v>
      </c>
      <c r="N122" s="276">
        <v>4288.1000000000004</v>
      </c>
      <c r="O122" s="291">
        <v>1462625</v>
      </c>
      <c r="P122" s="292">
        <v>1.8837229214830036E-3</v>
      </c>
    </row>
    <row r="123" spans="1:16" ht="15">
      <c r="A123" s="254">
        <v>113</v>
      </c>
      <c r="B123" s="343" t="s">
        <v>838</v>
      </c>
      <c r="C123" s="440" t="s">
        <v>450</v>
      </c>
      <c r="D123" s="441">
        <v>44343</v>
      </c>
      <c r="E123" s="288">
        <v>3193.75</v>
      </c>
      <c r="F123" s="288">
        <v>3213.2166666666667</v>
      </c>
      <c r="G123" s="289">
        <v>3158.9833333333336</v>
      </c>
      <c r="H123" s="289">
        <v>3124.2166666666667</v>
      </c>
      <c r="I123" s="289">
        <v>3069.9833333333336</v>
      </c>
      <c r="J123" s="289">
        <v>3247.9833333333336</v>
      </c>
      <c r="K123" s="289">
        <v>3302.2166666666662</v>
      </c>
      <c r="L123" s="289">
        <v>3336.9833333333336</v>
      </c>
      <c r="M123" s="276">
        <v>3267.45</v>
      </c>
      <c r="N123" s="276">
        <v>3178.45</v>
      </c>
      <c r="O123" s="291">
        <v>495225</v>
      </c>
      <c r="P123" s="292">
        <v>5.6649063850216036E-2</v>
      </c>
    </row>
    <row r="124" spans="1:16" ht="15">
      <c r="A124" s="254">
        <v>114</v>
      </c>
      <c r="B124" s="343" t="s">
        <v>49</v>
      </c>
      <c r="C124" s="440" t="s">
        <v>151</v>
      </c>
      <c r="D124" s="441">
        <v>44343</v>
      </c>
      <c r="E124" s="288">
        <v>17238.25</v>
      </c>
      <c r="F124" s="288">
        <v>17197.766666666666</v>
      </c>
      <c r="G124" s="289">
        <v>17115.533333333333</v>
      </c>
      <c r="H124" s="289">
        <v>16992.816666666666</v>
      </c>
      <c r="I124" s="289">
        <v>16910.583333333332</v>
      </c>
      <c r="J124" s="289">
        <v>17320.483333333334</v>
      </c>
      <c r="K124" s="289">
        <v>17402.716666666664</v>
      </c>
      <c r="L124" s="289">
        <v>17525.433333333334</v>
      </c>
      <c r="M124" s="276">
        <v>17280</v>
      </c>
      <c r="N124" s="276">
        <v>17075.05</v>
      </c>
      <c r="O124" s="291">
        <v>279300</v>
      </c>
      <c r="P124" s="292">
        <v>-3.5233160621761656E-2</v>
      </c>
    </row>
    <row r="125" spans="1:16" ht="15">
      <c r="A125" s="254">
        <v>115</v>
      </c>
      <c r="B125" s="343" t="s">
        <v>111</v>
      </c>
      <c r="C125" s="440" t="s">
        <v>152</v>
      </c>
      <c r="D125" s="441">
        <v>44343</v>
      </c>
      <c r="E125" s="288">
        <v>188.15</v>
      </c>
      <c r="F125" s="288">
        <v>189.45000000000002</v>
      </c>
      <c r="G125" s="289">
        <v>184.00000000000003</v>
      </c>
      <c r="H125" s="289">
        <v>179.85000000000002</v>
      </c>
      <c r="I125" s="289">
        <v>174.40000000000003</v>
      </c>
      <c r="J125" s="289">
        <v>193.60000000000002</v>
      </c>
      <c r="K125" s="289">
        <v>199.05</v>
      </c>
      <c r="L125" s="289">
        <v>203.20000000000002</v>
      </c>
      <c r="M125" s="276">
        <v>194.9</v>
      </c>
      <c r="N125" s="276">
        <v>185.3</v>
      </c>
      <c r="O125" s="291">
        <v>60635000</v>
      </c>
      <c r="P125" s="292">
        <v>-2.9490616621983913E-2</v>
      </c>
    </row>
    <row r="126" spans="1:16" ht="15">
      <c r="A126" s="254">
        <v>116</v>
      </c>
      <c r="B126" s="343" t="s">
        <v>42</v>
      </c>
      <c r="C126" s="440" t="s">
        <v>153</v>
      </c>
      <c r="D126" s="441">
        <v>44343</v>
      </c>
      <c r="E126" s="288">
        <v>112.65</v>
      </c>
      <c r="F126" s="288">
        <v>113.03333333333335</v>
      </c>
      <c r="G126" s="289">
        <v>111.4666666666667</v>
      </c>
      <c r="H126" s="289">
        <v>110.28333333333335</v>
      </c>
      <c r="I126" s="289">
        <v>108.7166666666667</v>
      </c>
      <c r="J126" s="289">
        <v>114.2166666666667</v>
      </c>
      <c r="K126" s="289">
        <v>115.78333333333333</v>
      </c>
      <c r="L126" s="289">
        <v>116.9666666666667</v>
      </c>
      <c r="M126" s="276">
        <v>114.6</v>
      </c>
      <c r="N126" s="276">
        <v>111.85</v>
      </c>
      <c r="O126" s="291">
        <v>82912200</v>
      </c>
      <c r="P126" s="292">
        <v>-1.4298299112285695E-2</v>
      </c>
    </row>
    <row r="127" spans="1:16" ht="15">
      <c r="A127" s="254">
        <v>117</v>
      </c>
      <c r="B127" s="343" t="s">
        <v>72</v>
      </c>
      <c r="C127" s="440" t="s">
        <v>155</v>
      </c>
      <c r="D127" s="441">
        <v>44343</v>
      </c>
      <c r="E127" s="288">
        <v>116.7</v>
      </c>
      <c r="F127" s="288">
        <v>116.55</v>
      </c>
      <c r="G127" s="289">
        <v>115.05</v>
      </c>
      <c r="H127" s="289">
        <v>113.4</v>
      </c>
      <c r="I127" s="289">
        <v>111.9</v>
      </c>
      <c r="J127" s="289">
        <v>118.19999999999999</v>
      </c>
      <c r="K127" s="289">
        <v>119.69999999999999</v>
      </c>
      <c r="L127" s="289">
        <v>121.34999999999998</v>
      </c>
      <c r="M127" s="276">
        <v>118.05</v>
      </c>
      <c r="N127" s="276">
        <v>114.9</v>
      </c>
      <c r="O127" s="291">
        <v>47239500</v>
      </c>
      <c r="P127" s="292">
        <v>6.9747166521360066E-2</v>
      </c>
    </row>
    <row r="128" spans="1:16" ht="15">
      <c r="A128" s="254">
        <v>118</v>
      </c>
      <c r="B128" s="343" t="s">
        <v>78</v>
      </c>
      <c r="C128" s="440" t="s">
        <v>156</v>
      </c>
      <c r="D128" s="441">
        <v>44343</v>
      </c>
      <c r="E128" s="288">
        <v>29052.95</v>
      </c>
      <c r="F128" s="288">
        <v>29014.150000000005</v>
      </c>
      <c r="G128" s="289">
        <v>28488.650000000009</v>
      </c>
      <c r="H128" s="289">
        <v>27924.350000000002</v>
      </c>
      <c r="I128" s="289">
        <v>27398.850000000006</v>
      </c>
      <c r="J128" s="289">
        <v>29578.450000000012</v>
      </c>
      <c r="K128" s="289">
        <v>30103.950000000004</v>
      </c>
      <c r="L128" s="289">
        <v>30668.250000000015</v>
      </c>
      <c r="M128" s="276">
        <v>29539.65</v>
      </c>
      <c r="N128" s="276">
        <v>28449.85</v>
      </c>
      <c r="O128" s="291">
        <v>72780</v>
      </c>
      <c r="P128" s="292">
        <v>3.9417309340188521E-2</v>
      </c>
    </row>
    <row r="129" spans="1:16" ht="15">
      <c r="A129" s="254">
        <v>119</v>
      </c>
      <c r="B129" s="363" t="s">
        <v>51</v>
      </c>
      <c r="C129" s="440" t="s">
        <v>157</v>
      </c>
      <c r="D129" s="441">
        <v>44343</v>
      </c>
      <c r="E129" s="288">
        <v>1701.35</v>
      </c>
      <c r="F129" s="288">
        <v>1691.9333333333332</v>
      </c>
      <c r="G129" s="289">
        <v>1670.5166666666664</v>
      </c>
      <c r="H129" s="289">
        <v>1639.6833333333332</v>
      </c>
      <c r="I129" s="289">
        <v>1618.2666666666664</v>
      </c>
      <c r="J129" s="289">
        <v>1722.7666666666664</v>
      </c>
      <c r="K129" s="289">
        <v>1744.1833333333329</v>
      </c>
      <c r="L129" s="289">
        <v>1775.0166666666664</v>
      </c>
      <c r="M129" s="276">
        <v>1713.35</v>
      </c>
      <c r="N129" s="276">
        <v>1661.1</v>
      </c>
      <c r="O129" s="291">
        <v>3319250</v>
      </c>
      <c r="P129" s="292">
        <v>2.5749978754142942E-2</v>
      </c>
    </row>
    <row r="130" spans="1:16" ht="15">
      <c r="A130" s="254">
        <v>120</v>
      </c>
      <c r="B130" s="343" t="s">
        <v>72</v>
      </c>
      <c r="C130" s="440" t="s">
        <v>158</v>
      </c>
      <c r="D130" s="441">
        <v>44343</v>
      </c>
      <c r="E130" s="288">
        <v>244.25</v>
      </c>
      <c r="F130" s="288">
        <v>244.16666666666666</v>
      </c>
      <c r="G130" s="289">
        <v>242.73333333333332</v>
      </c>
      <c r="H130" s="289">
        <v>241.21666666666667</v>
      </c>
      <c r="I130" s="289">
        <v>239.78333333333333</v>
      </c>
      <c r="J130" s="289">
        <v>245.68333333333331</v>
      </c>
      <c r="K130" s="289">
        <v>247.11666666666665</v>
      </c>
      <c r="L130" s="289">
        <v>248.6333333333333</v>
      </c>
      <c r="M130" s="276">
        <v>245.6</v>
      </c>
      <c r="N130" s="276">
        <v>242.65</v>
      </c>
      <c r="O130" s="291">
        <v>16863000</v>
      </c>
      <c r="P130" s="292">
        <v>1.334054443843519E-2</v>
      </c>
    </row>
    <row r="131" spans="1:16" ht="15">
      <c r="A131" s="254">
        <v>121</v>
      </c>
      <c r="B131" s="343" t="s">
        <v>56</v>
      </c>
      <c r="C131" s="440" t="s">
        <v>159</v>
      </c>
      <c r="D131" s="441">
        <v>44343</v>
      </c>
      <c r="E131" s="288">
        <v>116.9</v>
      </c>
      <c r="F131" s="288">
        <v>117.35000000000001</v>
      </c>
      <c r="G131" s="289">
        <v>115.85000000000002</v>
      </c>
      <c r="H131" s="289">
        <v>114.80000000000001</v>
      </c>
      <c r="I131" s="289">
        <v>113.30000000000003</v>
      </c>
      <c r="J131" s="289">
        <v>118.40000000000002</v>
      </c>
      <c r="K131" s="289">
        <v>119.89999999999999</v>
      </c>
      <c r="L131" s="289">
        <v>120.95000000000002</v>
      </c>
      <c r="M131" s="276">
        <v>118.85</v>
      </c>
      <c r="N131" s="276">
        <v>116.3</v>
      </c>
      <c r="O131" s="291">
        <v>39314200</v>
      </c>
      <c r="P131" s="292">
        <v>1.1807882559438328E-2</v>
      </c>
    </row>
    <row r="132" spans="1:16" ht="15">
      <c r="A132" s="254">
        <v>122</v>
      </c>
      <c r="B132" s="343" t="s">
        <v>51</v>
      </c>
      <c r="C132" s="440" t="s">
        <v>269</v>
      </c>
      <c r="D132" s="441">
        <v>44343</v>
      </c>
      <c r="E132" s="288">
        <v>5271</v>
      </c>
      <c r="F132" s="288">
        <v>5253.083333333333</v>
      </c>
      <c r="G132" s="289">
        <v>5219.9166666666661</v>
      </c>
      <c r="H132" s="289">
        <v>5168.833333333333</v>
      </c>
      <c r="I132" s="289">
        <v>5135.6666666666661</v>
      </c>
      <c r="J132" s="289">
        <v>5304.1666666666661</v>
      </c>
      <c r="K132" s="289">
        <v>5337.3333333333321</v>
      </c>
      <c r="L132" s="289">
        <v>5388.4166666666661</v>
      </c>
      <c r="M132" s="276">
        <v>5286.25</v>
      </c>
      <c r="N132" s="276">
        <v>5202</v>
      </c>
      <c r="O132" s="291">
        <v>246125</v>
      </c>
      <c r="P132" s="292">
        <v>-2.2343594836146972E-2</v>
      </c>
    </row>
    <row r="133" spans="1:16" ht="15">
      <c r="A133" s="254">
        <v>123</v>
      </c>
      <c r="B133" s="343" t="s">
        <v>49</v>
      </c>
      <c r="C133" s="440" t="s">
        <v>160</v>
      </c>
      <c r="D133" s="441">
        <v>44343</v>
      </c>
      <c r="E133" s="288">
        <v>1900.6</v>
      </c>
      <c r="F133" s="288">
        <v>1900.1499999999999</v>
      </c>
      <c r="G133" s="289">
        <v>1882.5499999999997</v>
      </c>
      <c r="H133" s="289">
        <v>1864.4999999999998</v>
      </c>
      <c r="I133" s="289">
        <v>1846.8999999999996</v>
      </c>
      <c r="J133" s="289">
        <v>1918.1999999999998</v>
      </c>
      <c r="K133" s="289">
        <v>1935.7999999999997</v>
      </c>
      <c r="L133" s="289">
        <v>1953.85</v>
      </c>
      <c r="M133" s="276">
        <v>1917.75</v>
      </c>
      <c r="N133" s="276">
        <v>1882.1</v>
      </c>
      <c r="O133" s="291">
        <v>2177000</v>
      </c>
      <c r="P133" s="292">
        <v>-1.0229597635826324E-2</v>
      </c>
    </row>
    <row r="134" spans="1:16" ht="15">
      <c r="A134" s="254">
        <v>124</v>
      </c>
      <c r="B134" s="343" t="s">
        <v>838</v>
      </c>
      <c r="C134" s="440" t="s">
        <v>267</v>
      </c>
      <c r="D134" s="441">
        <v>44343</v>
      </c>
      <c r="E134" s="288">
        <v>2750.1</v>
      </c>
      <c r="F134" s="288">
        <v>2743.5</v>
      </c>
      <c r="G134" s="289">
        <v>2712.6</v>
      </c>
      <c r="H134" s="289">
        <v>2675.1</v>
      </c>
      <c r="I134" s="289">
        <v>2644.2</v>
      </c>
      <c r="J134" s="289">
        <v>2781</v>
      </c>
      <c r="K134" s="289">
        <v>2811.8999999999996</v>
      </c>
      <c r="L134" s="289">
        <v>2849.4</v>
      </c>
      <c r="M134" s="276">
        <v>2774.4</v>
      </c>
      <c r="N134" s="276">
        <v>2706</v>
      </c>
      <c r="O134" s="291">
        <v>451750</v>
      </c>
      <c r="P134" s="292">
        <v>-8.7767416346681299E-3</v>
      </c>
    </row>
    <row r="135" spans="1:16" ht="15">
      <c r="A135" s="254">
        <v>125</v>
      </c>
      <c r="B135" s="343" t="s">
        <v>53</v>
      </c>
      <c r="C135" s="440" t="s">
        <v>161</v>
      </c>
      <c r="D135" s="441">
        <v>44343</v>
      </c>
      <c r="E135" s="288">
        <v>37.1</v>
      </c>
      <c r="F135" s="288">
        <v>37.250000000000007</v>
      </c>
      <c r="G135" s="289">
        <v>36.550000000000011</v>
      </c>
      <c r="H135" s="289">
        <v>36.000000000000007</v>
      </c>
      <c r="I135" s="289">
        <v>35.300000000000011</v>
      </c>
      <c r="J135" s="289">
        <v>37.800000000000011</v>
      </c>
      <c r="K135" s="289">
        <v>38.500000000000014</v>
      </c>
      <c r="L135" s="289">
        <v>39.050000000000011</v>
      </c>
      <c r="M135" s="276">
        <v>37.950000000000003</v>
      </c>
      <c r="N135" s="276">
        <v>36.700000000000003</v>
      </c>
      <c r="O135" s="291">
        <v>251456000</v>
      </c>
      <c r="P135" s="292">
        <v>-1.7872765904261966E-2</v>
      </c>
    </row>
    <row r="136" spans="1:16" ht="15">
      <c r="A136" s="254">
        <v>126</v>
      </c>
      <c r="B136" s="343" t="s">
        <v>42</v>
      </c>
      <c r="C136" s="440" t="s">
        <v>162</v>
      </c>
      <c r="D136" s="441">
        <v>44343</v>
      </c>
      <c r="E136" s="288">
        <v>234.3</v>
      </c>
      <c r="F136" s="288">
        <v>234.25</v>
      </c>
      <c r="G136" s="289">
        <v>228.4</v>
      </c>
      <c r="H136" s="289">
        <v>222.5</v>
      </c>
      <c r="I136" s="289">
        <v>216.65</v>
      </c>
      <c r="J136" s="289">
        <v>240.15</v>
      </c>
      <c r="K136" s="289">
        <v>246.00000000000003</v>
      </c>
      <c r="L136" s="289">
        <v>251.9</v>
      </c>
      <c r="M136" s="276">
        <v>240.1</v>
      </c>
      <c r="N136" s="276">
        <v>228.35</v>
      </c>
      <c r="O136" s="291">
        <v>23056000</v>
      </c>
      <c r="P136" s="292">
        <v>6.899109792284866E-2</v>
      </c>
    </row>
    <row r="137" spans="1:16" ht="15">
      <c r="A137" s="254">
        <v>127</v>
      </c>
      <c r="B137" s="343" t="s">
        <v>88</v>
      </c>
      <c r="C137" s="440" t="s">
        <v>163</v>
      </c>
      <c r="D137" s="441">
        <v>44343</v>
      </c>
      <c r="E137" s="288">
        <v>1201.1500000000001</v>
      </c>
      <c r="F137" s="288">
        <v>1204.1833333333332</v>
      </c>
      <c r="G137" s="289">
        <v>1172.3166666666664</v>
      </c>
      <c r="H137" s="289">
        <v>1143.4833333333331</v>
      </c>
      <c r="I137" s="289">
        <v>1111.6166666666663</v>
      </c>
      <c r="J137" s="289">
        <v>1233.0166666666664</v>
      </c>
      <c r="K137" s="289">
        <v>1264.8833333333332</v>
      </c>
      <c r="L137" s="289">
        <v>1293.7166666666665</v>
      </c>
      <c r="M137" s="276">
        <v>1236.05</v>
      </c>
      <c r="N137" s="276">
        <v>1175.3499999999999</v>
      </c>
      <c r="O137" s="291">
        <v>1777369</v>
      </c>
      <c r="P137" s="292">
        <v>7.3764445537251047E-2</v>
      </c>
    </row>
    <row r="138" spans="1:16" ht="15">
      <c r="A138" s="254">
        <v>128</v>
      </c>
      <c r="B138" s="343" t="s">
        <v>37</v>
      </c>
      <c r="C138" s="440" t="s">
        <v>164</v>
      </c>
      <c r="D138" s="441">
        <v>44343</v>
      </c>
      <c r="E138" s="288">
        <v>968.15</v>
      </c>
      <c r="F138" s="288">
        <v>969.05000000000007</v>
      </c>
      <c r="G138" s="289">
        <v>954.10000000000014</v>
      </c>
      <c r="H138" s="289">
        <v>940.05000000000007</v>
      </c>
      <c r="I138" s="289">
        <v>925.10000000000014</v>
      </c>
      <c r="J138" s="289">
        <v>983.10000000000014</v>
      </c>
      <c r="K138" s="289">
        <v>998.05000000000018</v>
      </c>
      <c r="L138" s="289">
        <v>1012.1000000000001</v>
      </c>
      <c r="M138" s="276">
        <v>984</v>
      </c>
      <c r="N138" s="276">
        <v>955</v>
      </c>
      <c r="O138" s="291">
        <v>2357900</v>
      </c>
      <c r="P138" s="292">
        <v>1.7235056839017236E-2</v>
      </c>
    </row>
    <row r="139" spans="1:16" ht="15">
      <c r="A139" s="254">
        <v>129</v>
      </c>
      <c r="B139" s="343" t="s">
        <v>53</v>
      </c>
      <c r="C139" s="440" t="s">
        <v>165</v>
      </c>
      <c r="D139" s="441">
        <v>44343</v>
      </c>
      <c r="E139" s="288">
        <v>199.55</v>
      </c>
      <c r="F139" s="288">
        <v>200.56666666666669</v>
      </c>
      <c r="G139" s="289">
        <v>197.58333333333337</v>
      </c>
      <c r="H139" s="289">
        <v>195.61666666666667</v>
      </c>
      <c r="I139" s="289">
        <v>192.63333333333335</v>
      </c>
      <c r="J139" s="289">
        <v>202.53333333333339</v>
      </c>
      <c r="K139" s="289">
        <v>205.51666666666668</v>
      </c>
      <c r="L139" s="289">
        <v>207.48333333333341</v>
      </c>
      <c r="M139" s="276">
        <v>203.55</v>
      </c>
      <c r="N139" s="276">
        <v>198.6</v>
      </c>
      <c r="O139" s="291">
        <v>23040500</v>
      </c>
      <c r="P139" s="292">
        <v>-0.10276679841897234</v>
      </c>
    </row>
    <row r="140" spans="1:16" ht="15">
      <c r="A140" s="254">
        <v>130</v>
      </c>
      <c r="B140" s="343" t="s">
        <v>42</v>
      </c>
      <c r="C140" s="440" t="s">
        <v>166</v>
      </c>
      <c r="D140" s="441">
        <v>44343</v>
      </c>
      <c r="E140" s="288">
        <v>142.94999999999999</v>
      </c>
      <c r="F140" s="288">
        <v>143.23333333333335</v>
      </c>
      <c r="G140" s="289">
        <v>141.56666666666669</v>
      </c>
      <c r="H140" s="289">
        <v>140.18333333333334</v>
      </c>
      <c r="I140" s="289">
        <v>138.51666666666668</v>
      </c>
      <c r="J140" s="289">
        <v>144.6166666666667</v>
      </c>
      <c r="K140" s="289">
        <v>146.28333333333333</v>
      </c>
      <c r="L140" s="289">
        <v>147.66666666666671</v>
      </c>
      <c r="M140" s="276">
        <v>144.9</v>
      </c>
      <c r="N140" s="276">
        <v>141.85</v>
      </c>
      <c r="O140" s="291">
        <v>13326000</v>
      </c>
      <c r="P140" s="292">
        <v>-2.3736263736263738E-2</v>
      </c>
    </row>
    <row r="141" spans="1:16" ht="15">
      <c r="A141" s="254">
        <v>131</v>
      </c>
      <c r="B141" s="343" t="s">
        <v>72</v>
      </c>
      <c r="C141" s="440" t="s">
        <v>167</v>
      </c>
      <c r="D141" s="441">
        <v>44343</v>
      </c>
      <c r="E141" s="288">
        <v>1994.8</v>
      </c>
      <c r="F141" s="288">
        <v>1992.6166666666668</v>
      </c>
      <c r="G141" s="289">
        <v>1977.7333333333336</v>
      </c>
      <c r="H141" s="289">
        <v>1960.6666666666667</v>
      </c>
      <c r="I141" s="289">
        <v>1945.7833333333335</v>
      </c>
      <c r="J141" s="289">
        <v>2009.6833333333336</v>
      </c>
      <c r="K141" s="289">
        <v>2024.5666666666668</v>
      </c>
      <c r="L141" s="289">
        <v>2041.6333333333337</v>
      </c>
      <c r="M141" s="276">
        <v>2007.5</v>
      </c>
      <c r="N141" s="276">
        <v>1975.55</v>
      </c>
      <c r="O141" s="291">
        <v>30276000</v>
      </c>
      <c r="P141" s="292">
        <v>-3.7841531140012874E-2</v>
      </c>
    </row>
    <row r="142" spans="1:16" ht="15">
      <c r="A142" s="254">
        <v>132</v>
      </c>
      <c r="B142" s="343" t="s">
        <v>111</v>
      </c>
      <c r="C142" s="440" t="s">
        <v>168</v>
      </c>
      <c r="D142" s="441">
        <v>44343</v>
      </c>
      <c r="E142" s="288">
        <v>132.44999999999999</v>
      </c>
      <c r="F142" s="288">
        <v>133.08333333333334</v>
      </c>
      <c r="G142" s="289">
        <v>130.11666666666667</v>
      </c>
      <c r="H142" s="289">
        <v>127.78333333333333</v>
      </c>
      <c r="I142" s="289">
        <v>124.81666666666666</v>
      </c>
      <c r="J142" s="289">
        <v>135.41666666666669</v>
      </c>
      <c r="K142" s="289">
        <v>138.38333333333333</v>
      </c>
      <c r="L142" s="289">
        <v>140.7166666666667</v>
      </c>
      <c r="M142" s="276">
        <v>136.05000000000001</v>
      </c>
      <c r="N142" s="276">
        <v>130.75</v>
      </c>
      <c r="O142" s="291">
        <v>147316500</v>
      </c>
      <c r="P142" s="292">
        <v>-5.7783448778709445E-2</v>
      </c>
    </row>
    <row r="143" spans="1:16" ht="15">
      <c r="A143" s="254">
        <v>133</v>
      </c>
      <c r="B143" s="343" t="s">
        <v>56</v>
      </c>
      <c r="C143" s="440" t="s">
        <v>274</v>
      </c>
      <c r="D143" s="441">
        <v>44343</v>
      </c>
      <c r="E143" s="288">
        <v>972.9</v>
      </c>
      <c r="F143" s="288">
        <v>972.98333333333323</v>
      </c>
      <c r="G143" s="289">
        <v>968.36666666666645</v>
      </c>
      <c r="H143" s="289">
        <v>963.83333333333326</v>
      </c>
      <c r="I143" s="289">
        <v>959.21666666666647</v>
      </c>
      <c r="J143" s="289">
        <v>977.51666666666642</v>
      </c>
      <c r="K143" s="289">
        <v>982.13333333333321</v>
      </c>
      <c r="L143" s="289">
        <v>986.6666666666664</v>
      </c>
      <c r="M143" s="276">
        <v>977.6</v>
      </c>
      <c r="N143" s="276">
        <v>968.45</v>
      </c>
      <c r="O143" s="291">
        <v>8323500</v>
      </c>
      <c r="P143" s="292">
        <v>-4.4840347706343056E-2</v>
      </c>
    </row>
    <row r="144" spans="1:16" ht="15">
      <c r="A144" s="254">
        <v>134</v>
      </c>
      <c r="B144" s="343" t="s">
        <v>53</v>
      </c>
      <c r="C144" s="440" t="s">
        <v>169</v>
      </c>
      <c r="D144" s="441">
        <v>44343</v>
      </c>
      <c r="E144" s="288">
        <v>383.35</v>
      </c>
      <c r="F144" s="288">
        <v>385.84999999999997</v>
      </c>
      <c r="G144" s="289">
        <v>378.29999999999995</v>
      </c>
      <c r="H144" s="289">
        <v>373.25</v>
      </c>
      <c r="I144" s="289">
        <v>365.7</v>
      </c>
      <c r="J144" s="289">
        <v>390.89999999999992</v>
      </c>
      <c r="K144" s="289">
        <v>398.45</v>
      </c>
      <c r="L144" s="289">
        <v>403.49999999999989</v>
      </c>
      <c r="M144" s="276">
        <v>393.4</v>
      </c>
      <c r="N144" s="276">
        <v>380.8</v>
      </c>
      <c r="O144" s="291">
        <v>109990500</v>
      </c>
      <c r="P144" s="292">
        <v>-2.0386624450589821E-2</v>
      </c>
    </row>
    <row r="145" spans="1:16" ht="15">
      <c r="A145" s="254">
        <v>135</v>
      </c>
      <c r="B145" s="343" t="s">
        <v>37</v>
      </c>
      <c r="C145" s="440" t="s">
        <v>170</v>
      </c>
      <c r="D145" s="441">
        <v>44343</v>
      </c>
      <c r="E145" s="288">
        <v>27607.200000000001</v>
      </c>
      <c r="F145" s="288">
        <v>27602.399999999998</v>
      </c>
      <c r="G145" s="289">
        <v>27404.799999999996</v>
      </c>
      <c r="H145" s="289">
        <v>27202.399999999998</v>
      </c>
      <c r="I145" s="289">
        <v>27004.799999999996</v>
      </c>
      <c r="J145" s="289">
        <v>27804.799999999996</v>
      </c>
      <c r="K145" s="289">
        <v>28002.399999999994</v>
      </c>
      <c r="L145" s="289">
        <v>28204.799999999996</v>
      </c>
      <c r="M145" s="276">
        <v>27800</v>
      </c>
      <c r="N145" s="276">
        <v>27400</v>
      </c>
      <c r="O145" s="291">
        <v>169250</v>
      </c>
      <c r="P145" s="292">
        <v>-1.9551049963794351E-2</v>
      </c>
    </row>
    <row r="146" spans="1:16" ht="15">
      <c r="A146" s="254">
        <v>136</v>
      </c>
      <c r="B146" s="343" t="s">
        <v>63</v>
      </c>
      <c r="C146" s="440" t="s">
        <v>171</v>
      </c>
      <c r="D146" s="441">
        <v>44343</v>
      </c>
      <c r="E146" s="288">
        <v>2044.1</v>
      </c>
      <c r="F146" s="288">
        <v>2055.2333333333331</v>
      </c>
      <c r="G146" s="289">
        <v>2022.8666666666663</v>
      </c>
      <c r="H146" s="289">
        <v>2001.6333333333332</v>
      </c>
      <c r="I146" s="289">
        <v>1969.2666666666664</v>
      </c>
      <c r="J146" s="289">
        <v>2076.4666666666662</v>
      </c>
      <c r="K146" s="289">
        <v>2108.833333333333</v>
      </c>
      <c r="L146" s="289">
        <v>2130.0666666666662</v>
      </c>
      <c r="M146" s="276">
        <v>2087.6</v>
      </c>
      <c r="N146" s="276">
        <v>2034</v>
      </c>
      <c r="O146" s="291">
        <v>1018600</v>
      </c>
      <c r="P146" s="292">
        <v>-2.0364982808780747E-2</v>
      </c>
    </row>
    <row r="147" spans="1:16" ht="15">
      <c r="A147" s="254">
        <v>137</v>
      </c>
      <c r="B147" s="343" t="s">
        <v>78</v>
      </c>
      <c r="C147" s="440" t="s">
        <v>172</v>
      </c>
      <c r="D147" s="441">
        <v>44343</v>
      </c>
      <c r="E147" s="288">
        <v>6458.95</v>
      </c>
      <c r="F147" s="288">
        <v>6455.6500000000005</v>
      </c>
      <c r="G147" s="289">
        <v>6392.5500000000011</v>
      </c>
      <c r="H147" s="289">
        <v>6326.1500000000005</v>
      </c>
      <c r="I147" s="289">
        <v>6263.0500000000011</v>
      </c>
      <c r="J147" s="289">
        <v>6522.0500000000011</v>
      </c>
      <c r="K147" s="289">
        <v>6585.1500000000015</v>
      </c>
      <c r="L147" s="289">
        <v>6651.5500000000011</v>
      </c>
      <c r="M147" s="276">
        <v>6518.75</v>
      </c>
      <c r="N147" s="276">
        <v>6389.25</v>
      </c>
      <c r="O147" s="291">
        <v>478250</v>
      </c>
      <c r="P147" s="292">
        <v>-3.8210155857214684E-2</v>
      </c>
    </row>
    <row r="148" spans="1:16" ht="15">
      <c r="A148" s="254">
        <v>138</v>
      </c>
      <c r="B148" s="343" t="s">
        <v>56</v>
      </c>
      <c r="C148" s="440" t="s">
        <v>173</v>
      </c>
      <c r="D148" s="441">
        <v>44343</v>
      </c>
      <c r="E148" s="288">
        <v>1452.75</v>
      </c>
      <c r="F148" s="288">
        <v>1444.0333333333335</v>
      </c>
      <c r="G148" s="289">
        <v>1417.616666666667</v>
      </c>
      <c r="H148" s="289">
        <v>1382.4833333333336</v>
      </c>
      <c r="I148" s="289">
        <v>1356.0666666666671</v>
      </c>
      <c r="J148" s="289">
        <v>1479.166666666667</v>
      </c>
      <c r="K148" s="289">
        <v>1505.5833333333335</v>
      </c>
      <c r="L148" s="289">
        <v>1540.7166666666669</v>
      </c>
      <c r="M148" s="276">
        <v>1470.45</v>
      </c>
      <c r="N148" s="276">
        <v>1408.9</v>
      </c>
      <c r="O148" s="291">
        <v>3506800</v>
      </c>
      <c r="P148" s="292">
        <v>-3.7862159789288849E-2</v>
      </c>
    </row>
    <row r="149" spans="1:16" ht="15">
      <c r="A149" s="254">
        <v>139</v>
      </c>
      <c r="B149" s="343" t="s">
        <v>51</v>
      </c>
      <c r="C149" s="440" t="s">
        <v>175</v>
      </c>
      <c r="D149" s="441">
        <v>44343</v>
      </c>
      <c r="E149" s="288">
        <v>692.05</v>
      </c>
      <c r="F149" s="288">
        <v>691.94999999999993</v>
      </c>
      <c r="G149" s="289">
        <v>686.39999999999986</v>
      </c>
      <c r="H149" s="289">
        <v>680.74999999999989</v>
      </c>
      <c r="I149" s="289">
        <v>675.19999999999982</v>
      </c>
      <c r="J149" s="289">
        <v>697.59999999999991</v>
      </c>
      <c r="K149" s="289">
        <v>703.14999999999986</v>
      </c>
      <c r="L149" s="289">
        <v>708.8</v>
      </c>
      <c r="M149" s="276">
        <v>697.5</v>
      </c>
      <c r="N149" s="276">
        <v>686.3</v>
      </c>
      <c r="O149" s="291">
        <v>46443600</v>
      </c>
      <c r="P149" s="292">
        <v>-2.2165890467488063E-2</v>
      </c>
    </row>
    <row r="150" spans="1:16" ht="15">
      <c r="A150" s="254">
        <v>140</v>
      </c>
      <c r="B150" s="343" t="s">
        <v>88</v>
      </c>
      <c r="C150" s="440" t="s">
        <v>176</v>
      </c>
      <c r="D150" s="441">
        <v>44343</v>
      </c>
      <c r="E150" s="288">
        <v>526.9</v>
      </c>
      <c r="F150" s="288">
        <v>526.9666666666667</v>
      </c>
      <c r="G150" s="289">
        <v>523.93333333333339</v>
      </c>
      <c r="H150" s="289">
        <v>520.9666666666667</v>
      </c>
      <c r="I150" s="289">
        <v>517.93333333333339</v>
      </c>
      <c r="J150" s="289">
        <v>529.93333333333339</v>
      </c>
      <c r="K150" s="289">
        <v>532.9666666666667</v>
      </c>
      <c r="L150" s="289">
        <v>535.93333333333339</v>
      </c>
      <c r="M150" s="276">
        <v>530</v>
      </c>
      <c r="N150" s="276">
        <v>524</v>
      </c>
      <c r="O150" s="291">
        <v>11211000</v>
      </c>
      <c r="P150" s="292">
        <v>-5.8526203777600422E-3</v>
      </c>
    </row>
    <row r="151" spans="1:16" ht="15">
      <c r="A151" s="254">
        <v>141</v>
      </c>
      <c r="B151" s="343" t="s">
        <v>838</v>
      </c>
      <c r="C151" s="440" t="s">
        <v>177</v>
      </c>
      <c r="D151" s="441">
        <v>44343</v>
      </c>
      <c r="E151" s="288">
        <v>717.75</v>
      </c>
      <c r="F151" s="288">
        <v>717.94999999999993</v>
      </c>
      <c r="G151" s="289">
        <v>710.79999999999984</v>
      </c>
      <c r="H151" s="289">
        <v>703.84999999999991</v>
      </c>
      <c r="I151" s="289">
        <v>696.69999999999982</v>
      </c>
      <c r="J151" s="289">
        <v>724.89999999999986</v>
      </c>
      <c r="K151" s="289">
        <v>732.05</v>
      </c>
      <c r="L151" s="289">
        <v>738.99999999999989</v>
      </c>
      <c r="M151" s="276">
        <v>725.1</v>
      </c>
      <c r="N151" s="276">
        <v>711</v>
      </c>
      <c r="O151" s="291">
        <v>9758000</v>
      </c>
      <c r="P151" s="292">
        <v>-5.8017183125784341E-2</v>
      </c>
    </row>
    <row r="152" spans="1:16" ht="15">
      <c r="A152" s="254">
        <v>142</v>
      </c>
      <c r="B152" s="343" t="s">
        <v>49</v>
      </c>
      <c r="C152" s="440" t="s">
        <v>804</v>
      </c>
      <c r="D152" s="441">
        <v>44343</v>
      </c>
      <c r="E152" s="288">
        <v>655.5</v>
      </c>
      <c r="F152" s="288">
        <v>654.7166666666667</v>
      </c>
      <c r="G152" s="289">
        <v>650.18333333333339</v>
      </c>
      <c r="H152" s="289">
        <v>644.86666666666667</v>
      </c>
      <c r="I152" s="289">
        <v>640.33333333333337</v>
      </c>
      <c r="J152" s="289">
        <v>660.03333333333342</v>
      </c>
      <c r="K152" s="289">
        <v>664.56666666666672</v>
      </c>
      <c r="L152" s="289">
        <v>669.88333333333344</v>
      </c>
      <c r="M152" s="276">
        <v>659.25</v>
      </c>
      <c r="N152" s="276">
        <v>649.4</v>
      </c>
      <c r="O152" s="291">
        <v>6901200</v>
      </c>
      <c r="P152" s="292">
        <v>-5.4474708171206223E-3</v>
      </c>
    </row>
    <row r="153" spans="1:16" ht="15">
      <c r="A153" s="254">
        <v>143</v>
      </c>
      <c r="B153" s="343" t="s">
        <v>43</v>
      </c>
      <c r="C153" s="440" t="s">
        <v>179</v>
      </c>
      <c r="D153" s="441">
        <v>44343</v>
      </c>
      <c r="E153" s="288">
        <v>333.8</v>
      </c>
      <c r="F153" s="288">
        <v>332.09999999999997</v>
      </c>
      <c r="G153" s="289">
        <v>326.19999999999993</v>
      </c>
      <c r="H153" s="289">
        <v>318.59999999999997</v>
      </c>
      <c r="I153" s="289">
        <v>312.69999999999993</v>
      </c>
      <c r="J153" s="289">
        <v>339.69999999999993</v>
      </c>
      <c r="K153" s="289">
        <v>345.59999999999991</v>
      </c>
      <c r="L153" s="289">
        <v>353.19999999999993</v>
      </c>
      <c r="M153" s="276">
        <v>338</v>
      </c>
      <c r="N153" s="276">
        <v>324.5</v>
      </c>
      <c r="O153" s="291">
        <v>114404700</v>
      </c>
      <c r="P153" s="292">
        <v>2.2934610876102136E-2</v>
      </c>
    </row>
    <row r="154" spans="1:16" ht="15">
      <c r="A154" s="254">
        <v>144</v>
      </c>
      <c r="B154" s="343" t="s">
        <v>42</v>
      </c>
      <c r="C154" s="440" t="s">
        <v>181</v>
      </c>
      <c r="D154" s="441">
        <v>44343</v>
      </c>
      <c r="E154" s="288">
        <v>105.9</v>
      </c>
      <c r="F154" s="288">
        <v>106.26666666666667</v>
      </c>
      <c r="G154" s="289">
        <v>104.68333333333334</v>
      </c>
      <c r="H154" s="289">
        <v>103.46666666666667</v>
      </c>
      <c r="I154" s="289">
        <v>101.88333333333334</v>
      </c>
      <c r="J154" s="289">
        <v>107.48333333333333</v>
      </c>
      <c r="K154" s="289">
        <v>109.06666666666668</v>
      </c>
      <c r="L154" s="289">
        <v>110.28333333333333</v>
      </c>
      <c r="M154" s="276">
        <v>107.85</v>
      </c>
      <c r="N154" s="276">
        <v>105.05</v>
      </c>
      <c r="O154" s="291">
        <v>128337750</v>
      </c>
      <c r="P154" s="292">
        <v>2.7953586497890294E-3</v>
      </c>
    </row>
    <row r="155" spans="1:16" ht="15">
      <c r="A155" s="254">
        <v>145</v>
      </c>
      <c r="B155" s="343" t="s">
        <v>111</v>
      </c>
      <c r="C155" s="440" t="s">
        <v>182</v>
      </c>
      <c r="D155" s="441">
        <v>44343</v>
      </c>
      <c r="E155" s="288">
        <v>1182.05</v>
      </c>
      <c r="F155" s="288">
        <v>1179.6333333333334</v>
      </c>
      <c r="G155" s="289">
        <v>1161.2666666666669</v>
      </c>
      <c r="H155" s="289">
        <v>1140.4833333333333</v>
      </c>
      <c r="I155" s="289">
        <v>1122.1166666666668</v>
      </c>
      <c r="J155" s="289">
        <v>1200.416666666667</v>
      </c>
      <c r="K155" s="289">
        <v>1218.7833333333333</v>
      </c>
      <c r="L155" s="289">
        <v>1239.5666666666671</v>
      </c>
      <c r="M155" s="276">
        <v>1198</v>
      </c>
      <c r="N155" s="276">
        <v>1158.8499999999999</v>
      </c>
      <c r="O155" s="291">
        <v>41529300</v>
      </c>
      <c r="P155" s="292">
        <v>-5.6139401900935013E-2</v>
      </c>
    </row>
    <row r="156" spans="1:16" ht="15">
      <c r="A156" s="254">
        <v>146</v>
      </c>
      <c r="B156" s="343" t="s">
        <v>106</v>
      </c>
      <c r="C156" s="440" t="s">
        <v>183</v>
      </c>
      <c r="D156" s="441">
        <v>44343</v>
      </c>
      <c r="E156" s="288">
        <v>3089.45</v>
      </c>
      <c r="F156" s="288">
        <v>3097.0333333333333</v>
      </c>
      <c r="G156" s="289">
        <v>3069.9166666666665</v>
      </c>
      <c r="H156" s="289">
        <v>3050.3833333333332</v>
      </c>
      <c r="I156" s="289">
        <v>3023.2666666666664</v>
      </c>
      <c r="J156" s="289">
        <v>3116.5666666666666</v>
      </c>
      <c r="K156" s="289">
        <v>3143.6833333333334</v>
      </c>
      <c r="L156" s="289">
        <v>3163.2166666666667</v>
      </c>
      <c r="M156" s="276">
        <v>3124.15</v>
      </c>
      <c r="N156" s="276">
        <v>3077.5</v>
      </c>
      <c r="O156" s="291">
        <v>6692700</v>
      </c>
      <c r="P156" s="292">
        <v>2.7165154933468393E-2</v>
      </c>
    </row>
    <row r="157" spans="1:16" ht="15">
      <c r="A157" s="254">
        <v>147</v>
      </c>
      <c r="B157" s="343" t="s">
        <v>106</v>
      </c>
      <c r="C157" s="440" t="s">
        <v>184</v>
      </c>
      <c r="D157" s="441">
        <v>44343</v>
      </c>
      <c r="E157" s="288">
        <v>975.15</v>
      </c>
      <c r="F157" s="288">
        <v>972.4</v>
      </c>
      <c r="G157" s="289">
        <v>961.34999999999991</v>
      </c>
      <c r="H157" s="289">
        <v>947.55</v>
      </c>
      <c r="I157" s="289">
        <v>936.49999999999989</v>
      </c>
      <c r="J157" s="289">
        <v>986.19999999999993</v>
      </c>
      <c r="K157" s="289">
        <v>997.24999999999989</v>
      </c>
      <c r="L157" s="289">
        <v>1011.05</v>
      </c>
      <c r="M157" s="276">
        <v>983.45</v>
      </c>
      <c r="N157" s="276">
        <v>958.6</v>
      </c>
      <c r="O157" s="291">
        <v>12334800</v>
      </c>
      <c r="P157" s="292">
        <v>-3.5967174677608439E-2</v>
      </c>
    </row>
    <row r="158" spans="1:16" ht="15">
      <c r="A158" s="254">
        <v>148</v>
      </c>
      <c r="B158" s="343" t="s">
        <v>49</v>
      </c>
      <c r="C158" s="440" t="s">
        <v>185</v>
      </c>
      <c r="D158" s="441">
        <v>44343</v>
      </c>
      <c r="E158" s="288">
        <v>1541.45</v>
      </c>
      <c r="F158" s="288">
        <v>1522.4833333333333</v>
      </c>
      <c r="G158" s="289">
        <v>1499.0166666666667</v>
      </c>
      <c r="H158" s="289">
        <v>1456.5833333333333</v>
      </c>
      <c r="I158" s="289">
        <v>1433.1166666666666</v>
      </c>
      <c r="J158" s="289">
        <v>1564.9166666666667</v>
      </c>
      <c r="K158" s="289">
        <v>1588.3833333333334</v>
      </c>
      <c r="L158" s="289">
        <v>1630.8166666666668</v>
      </c>
      <c r="M158" s="276">
        <v>1545.95</v>
      </c>
      <c r="N158" s="276">
        <v>1480.05</v>
      </c>
      <c r="O158" s="291">
        <v>5116500</v>
      </c>
      <c r="P158" s="292">
        <v>-4.5940843297671494E-2</v>
      </c>
    </row>
    <row r="159" spans="1:16" ht="15">
      <c r="A159" s="254">
        <v>149</v>
      </c>
      <c r="B159" s="343" t="s">
        <v>51</v>
      </c>
      <c r="C159" s="440" t="s">
        <v>186</v>
      </c>
      <c r="D159" s="441">
        <v>44343</v>
      </c>
      <c r="E159" s="288">
        <v>2733.5</v>
      </c>
      <c r="F159" s="288">
        <v>2754.5666666666671</v>
      </c>
      <c r="G159" s="289">
        <v>2704.3333333333339</v>
      </c>
      <c r="H159" s="289">
        <v>2675.166666666667</v>
      </c>
      <c r="I159" s="289">
        <v>2624.9333333333338</v>
      </c>
      <c r="J159" s="289">
        <v>2783.733333333334</v>
      </c>
      <c r="K159" s="289">
        <v>2833.9666666666667</v>
      </c>
      <c r="L159" s="289">
        <v>2863.1333333333341</v>
      </c>
      <c r="M159" s="276">
        <v>2804.8</v>
      </c>
      <c r="N159" s="276">
        <v>2725.4</v>
      </c>
      <c r="O159" s="291">
        <v>903750</v>
      </c>
      <c r="P159" s="292">
        <v>-7.4135090609555188E-3</v>
      </c>
    </row>
    <row r="160" spans="1:16" ht="15">
      <c r="A160" s="254">
        <v>150</v>
      </c>
      <c r="B160" s="343" t="s">
        <v>42</v>
      </c>
      <c r="C160" s="440" t="s">
        <v>187</v>
      </c>
      <c r="D160" s="441">
        <v>44343</v>
      </c>
      <c r="E160" s="288">
        <v>439.2</v>
      </c>
      <c r="F160" s="288">
        <v>437.7</v>
      </c>
      <c r="G160" s="289">
        <v>432.15</v>
      </c>
      <c r="H160" s="289">
        <v>425.09999999999997</v>
      </c>
      <c r="I160" s="289">
        <v>419.54999999999995</v>
      </c>
      <c r="J160" s="289">
        <v>444.75</v>
      </c>
      <c r="K160" s="289">
        <v>450.30000000000007</v>
      </c>
      <c r="L160" s="289">
        <v>457.35</v>
      </c>
      <c r="M160" s="276">
        <v>443.25</v>
      </c>
      <c r="N160" s="276">
        <v>430.65</v>
      </c>
      <c r="O160" s="291">
        <v>2665500</v>
      </c>
      <c r="P160" s="292">
        <v>9.6236890808143127E-2</v>
      </c>
    </row>
    <row r="161" spans="1:16" ht="15">
      <c r="A161" s="254">
        <v>151</v>
      </c>
      <c r="B161" s="343" t="s">
        <v>39</v>
      </c>
      <c r="C161" s="440" t="s">
        <v>510</v>
      </c>
      <c r="D161" s="441">
        <v>44343</v>
      </c>
      <c r="E161" s="288">
        <v>830.6</v>
      </c>
      <c r="F161" s="288">
        <v>822.13333333333321</v>
      </c>
      <c r="G161" s="289">
        <v>809.51666666666642</v>
      </c>
      <c r="H161" s="289">
        <v>788.43333333333317</v>
      </c>
      <c r="I161" s="289">
        <v>775.81666666666638</v>
      </c>
      <c r="J161" s="289">
        <v>843.21666666666647</v>
      </c>
      <c r="K161" s="289">
        <v>855.83333333333326</v>
      </c>
      <c r="L161" s="289">
        <v>876.91666666666652</v>
      </c>
      <c r="M161" s="276">
        <v>834.75</v>
      </c>
      <c r="N161" s="276">
        <v>801.05</v>
      </c>
      <c r="O161" s="291">
        <v>1154925</v>
      </c>
      <c r="P161" s="292">
        <v>1.4003819223424571E-2</v>
      </c>
    </row>
    <row r="162" spans="1:16" ht="15">
      <c r="A162" s="254">
        <v>152</v>
      </c>
      <c r="B162" s="343" t="s">
        <v>43</v>
      </c>
      <c r="C162" s="440" t="s">
        <v>188</v>
      </c>
      <c r="D162" s="441">
        <v>44343</v>
      </c>
      <c r="E162" s="288">
        <v>643.79999999999995</v>
      </c>
      <c r="F162" s="288">
        <v>637.61666666666667</v>
      </c>
      <c r="G162" s="289">
        <v>626.43333333333339</v>
      </c>
      <c r="H162" s="289">
        <v>609.06666666666672</v>
      </c>
      <c r="I162" s="289">
        <v>597.88333333333344</v>
      </c>
      <c r="J162" s="289">
        <v>654.98333333333335</v>
      </c>
      <c r="K162" s="289">
        <v>666.16666666666652</v>
      </c>
      <c r="L162" s="289">
        <v>683.5333333333333</v>
      </c>
      <c r="M162" s="276">
        <v>648.79999999999995</v>
      </c>
      <c r="N162" s="276">
        <v>620.25</v>
      </c>
      <c r="O162" s="291">
        <v>4874800</v>
      </c>
      <c r="P162" s="292">
        <v>6.7770622508432993E-2</v>
      </c>
    </row>
    <row r="163" spans="1:16" ht="15">
      <c r="A163" s="254">
        <v>153</v>
      </c>
      <c r="B163" s="343" t="s">
        <v>49</v>
      </c>
      <c r="C163" s="440" t="s">
        <v>189</v>
      </c>
      <c r="D163" s="441">
        <v>44343</v>
      </c>
      <c r="E163" s="288">
        <v>1254.3499999999999</v>
      </c>
      <c r="F163" s="288">
        <v>1249.6833333333334</v>
      </c>
      <c r="G163" s="289">
        <v>1235.6166666666668</v>
      </c>
      <c r="H163" s="289">
        <v>1216.8833333333334</v>
      </c>
      <c r="I163" s="289">
        <v>1202.8166666666668</v>
      </c>
      <c r="J163" s="289">
        <v>1268.4166666666667</v>
      </c>
      <c r="K163" s="289">
        <v>1282.4833333333333</v>
      </c>
      <c r="L163" s="289">
        <v>1301.2166666666667</v>
      </c>
      <c r="M163" s="276">
        <v>1263.75</v>
      </c>
      <c r="N163" s="276">
        <v>1230.95</v>
      </c>
      <c r="O163" s="291">
        <v>981400</v>
      </c>
      <c r="P163" s="292">
        <v>-5.4619015509103169E-2</v>
      </c>
    </row>
    <row r="164" spans="1:16" ht="15">
      <c r="A164" s="254">
        <v>154</v>
      </c>
      <c r="B164" s="343" t="s">
        <v>37</v>
      </c>
      <c r="C164" s="440" t="s">
        <v>191</v>
      </c>
      <c r="D164" s="441">
        <v>44343</v>
      </c>
      <c r="E164" s="288">
        <v>6665.45</v>
      </c>
      <c r="F164" s="288">
        <v>6640.8</v>
      </c>
      <c r="G164" s="289">
        <v>6601.55</v>
      </c>
      <c r="H164" s="289">
        <v>6537.65</v>
      </c>
      <c r="I164" s="289">
        <v>6498.4</v>
      </c>
      <c r="J164" s="289">
        <v>6704.7000000000007</v>
      </c>
      <c r="K164" s="289">
        <v>6743.9500000000007</v>
      </c>
      <c r="L164" s="289">
        <v>6807.8500000000013</v>
      </c>
      <c r="M164" s="276">
        <v>6680.05</v>
      </c>
      <c r="N164" s="276">
        <v>6576.9</v>
      </c>
      <c r="O164" s="291">
        <v>2522600</v>
      </c>
      <c r="P164" s="292">
        <v>-2.812451841578055E-2</v>
      </c>
    </row>
    <row r="165" spans="1:16" ht="15">
      <c r="A165" s="254">
        <v>155</v>
      </c>
      <c r="B165" s="343" t="s">
        <v>838</v>
      </c>
      <c r="C165" s="440" t="s">
        <v>193</v>
      </c>
      <c r="D165" s="441">
        <v>44343</v>
      </c>
      <c r="E165" s="288">
        <v>773.2</v>
      </c>
      <c r="F165" s="288">
        <v>771.68333333333339</v>
      </c>
      <c r="G165" s="289">
        <v>763.91666666666674</v>
      </c>
      <c r="H165" s="289">
        <v>754.63333333333333</v>
      </c>
      <c r="I165" s="289">
        <v>746.86666666666667</v>
      </c>
      <c r="J165" s="289">
        <v>780.96666666666681</v>
      </c>
      <c r="K165" s="289">
        <v>788.73333333333346</v>
      </c>
      <c r="L165" s="289">
        <v>798.01666666666688</v>
      </c>
      <c r="M165" s="276">
        <v>779.45</v>
      </c>
      <c r="N165" s="276">
        <v>762.4</v>
      </c>
      <c r="O165" s="291">
        <v>21399300</v>
      </c>
      <c r="P165" s="292">
        <v>4.0256175663311985E-3</v>
      </c>
    </row>
    <row r="166" spans="1:16" ht="15">
      <c r="A166" s="254">
        <v>156</v>
      </c>
      <c r="B166" s="343" t="s">
        <v>111</v>
      </c>
      <c r="C166" s="440" t="s">
        <v>194</v>
      </c>
      <c r="D166" s="441">
        <v>44343</v>
      </c>
      <c r="E166" s="288">
        <v>287.05</v>
      </c>
      <c r="F166" s="288">
        <v>285.66666666666669</v>
      </c>
      <c r="G166" s="289">
        <v>282.38333333333338</v>
      </c>
      <c r="H166" s="289">
        <v>277.7166666666667</v>
      </c>
      <c r="I166" s="289">
        <v>274.43333333333339</v>
      </c>
      <c r="J166" s="289">
        <v>290.33333333333337</v>
      </c>
      <c r="K166" s="289">
        <v>293.61666666666667</v>
      </c>
      <c r="L166" s="289">
        <v>298.28333333333336</v>
      </c>
      <c r="M166" s="276">
        <v>288.95</v>
      </c>
      <c r="N166" s="276">
        <v>281</v>
      </c>
      <c r="O166" s="291">
        <v>114613200</v>
      </c>
      <c r="P166" s="292">
        <v>2.5404925671178167E-2</v>
      </c>
    </row>
    <row r="167" spans="1:16" ht="15">
      <c r="A167" s="254">
        <v>157</v>
      </c>
      <c r="B167" s="343" t="s">
        <v>63</v>
      </c>
      <c r="C167" s="440" t="s">
        <v>195</v>
      </c>
      <c r="D167" s="441">
        <v>44343</v>
      </c>
      <c r="E167" s="288">
        <v>1009.85</v>
      </c>
      <c r="F167" s="288">
        <v>1002.9333333333334</v>
      </c>
      <c r="G167" s="289">
        <v>992.66666666666674</v>
      </c>
      <c r="H167" s="289">
        <v>975.48333333333335</v>
      </c>
      <c r="I167" s="289">
        <v>965.2166666666667</v>
      </c>
      <c r="J167" s="289">
        <v>1020.1166666666668</v>
      </c>
      <c r="K167" s="289">
        <v>1030.3833333333334</v>
      </c>
      <c r="L167" s="289">
        <v>1047.5666666666668</v>
      </c>
      <c r="M167" s="276">
        <v>1013.2</v>
      </c>
      <c r="N167" s="276">
        <v>985.75</v>
      </c>
      <c r="O167" s="291">
        <v>2603000</v>
      </c>
      <c r="P167" s="292">
        <v>-4.2662743655755793E-2</v>
      </c>
    </row>
    <row r="168" spans="1:16" ht="15">
      <c r="A168" s="254">
        <v>158</v>
      </c>
      <c r="B168" s="343" t="s">
        <v>106</v>
      </c>
      <c r="C168" s="440" t="s">
        <v>196</v>
      </c>
      <c r="D168" s="441">
        <v>44343</v>
      </c>
      <c r="E168" s="288">
        <v>509.5</v>
      </c>
      <c r="F168" s="288">
        <v>509.2166666666667</v>
      </c>
      <c r="G168" s="289">
        <v>502.73333333333335</v>
      </c>
      <c r="H168" s="289">
        <v>495.96666666666664</v>
      </c>
      <c r="I168" s="289">
        <v>489.48333333333329</v>
      </c>
      <c r="J168" s="289">
        <v>515.98333333333335</v>
      </c>
      <c r="K168" s="289">
        <v>522.4666666666667</v>
      </c>
      <c r="L168" s="289">
        <v>529.23333333333346</v>
      </c>
      <c r="M168" s="276">
        <v>515.70000000000005</v>
      </c>
      <c r="N168" s="276">
        <v>502.45</v>
      </c>
      <c r="O168" s="291">
        <v>29766400</v>
      </c>
      <c r="P168" s="292">
        <v>-9.4771589820040469E-3</v>
      </c>
    </row>
    <row r="169" spans="1:16" ht="15">
      <c r="A169" s="254">
        <v>159</v>
      </c>
      <c r="B169" s="343" t="s">
        <v>88</v>
      </c>
      <c r="C169" s="440" t="s">
        <v>198</v>
      </c>
      <c r="D169" s="441">
        <v>44343</v>
      </c>
      <c r="E169" s="288">
        <v>191.45</v>
      </c>
      <c r="F169" s="288">
        <v>192.54999999999998</v>
      </c>
      <c r="G169" s="289">
        <v>189.04999999999995</v>
      </c>
      <c r="H169" s="289">
        <v>186.64999999999998</v>
      </c>
      <c r="I169" s="289">
        <v>183.14999999999995</v>
      </c>
      <c r="J169" s="289">
        <v>194.94999999999996</v>
      </c>
      <c r="K169" s="289">
        <v>198.45000000000002</v>
      </c>
      <c r="L169" s="289">
        <v>200.84999999999997</v>
      </c>
      <c r="M169" s="276">
        <v>196.05</v>
      </c>
      <c r="N169" s="276">
        <v>190.15</v>
      </c>
      <c r="O169" s="291">
        <v>83433000</v>
      </c>
      <c r="P169" s="292">
        <v>1.3520408163265307E-2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N13" sqref="N13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44335</v>
      </c>
    </row>
    <row r="7" spans="1:15">
      <c r="A7"/>
    </row>
    <row r="8" spans="1:15" ht="28.5" customHeight="1">
      <c r="A8" s="545" t="s">
        <v>16</v>
      </c>
      <c r="B8" s="546"/>
      <c r="C8" s="544" t="s">
        <v>19</v>
      </c>
      <c r="D8" s="544" t="s">
        <v>20</v>
      </c>
      <c r="E8" s="544" t="s">
        <v>21</v>
      </c>
      <c r="F8" s="544"/>
      <c r="G8" s="544"/>
      <c r="H8" s="544" t="s">
        <v>22</v>
      </c>
      <c r="I8" s="544"/>
      <c r="J8" s="544"/>
      <c r="K8" s="251"/>
      <c r="L8" s="259"/>
      <c r="M8" s="259"/>
    </row>
    <row r="9" spans="1:15" ht="36" customHeight="1">
      <c r="A9" s="540"/>
      <c r="B9" s="542"/>
      <c r="C9" s="547" t="s">
        <v>23</v>
      </c>
      <c r="D9" s="547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15108.1</v>
      </c>
      <c r="D10" s="275">
        <v>15096.35</v>
      </c>
      <c r="E10" s="275">
        <v>15055.45</v>
      </c>
      <c r="F10" s="275">
        <v>15002.800000000001</v>
      </c>
      <c r="G10" s="275">
        <v>14961.900000000001</v>
      </c>
      <c r="H10" s="275">
        <v>15149</v>
      </c>
      <c r="I10" s="275">
        <v>15189.899999999998</v>
      </c>
      <c r="J10" s="275">
        <v>15242.55</v>
      </c>
      <c r="K10" s="274">
        <v>15137.25</v>
      </c>
      <c r="L10" s="274">
        <v>15043.7</v>
      </c>
      <c r="M10" s="279"/>
    </row>
    <row r="11" spans="1:15">
      <c r="A11" s="273">
        <v>2</v>
      </c>
      <c r="B11" s="254" t="s">
        <v>216</v>
      </c>
      <c r="C11" s="276">
        <v>33922.400000000001</v>
      </c>
      <c r="D11" s="256">
        <v>33931.9</v>
      </c>
      <c r="E11" s="256">
        <v>33720.950000000004</v>
      </c>
      <c r="F11" s="256">
        <v>33519.5</v>
      </c>
      <c r="G11" s="256">
        <v>33308.550000000003</v>
      </c>
      <c r="H11" s="256">
        <v>34133.350000000006</v>
      </c>
      <c r="I11" s="256">
        <v>34344.300000000003</v>
      </c>
      <c r="J11" s="256">
        <v>34545.750000000007</v>
      </c>
      <c r="K11" s="276">
        <v>34142.85</v>
      </c>
      <c r="L11" s="276">
        <v>33730.449999999997</v>
      </c>
      <c r="M11" s="279"/>
    </row>
    <row r="12" spans="1:15">
      <c r="A12" s="273">
        <v>3</v>
      </c>
      <c r="B12" s="262" t="s">
        <v>217</v>
      </c>
      <c r="C12" s="276">
        <v>1997.4</v>
      </c>
      <c r="D12" s="256">
        <v>2001.2666666666667</v>
      </c>
      <c r="E12" s="256">
        <v>1986.1833333333334</v>
      </c>
      <c r="F12" s="256">
        <v>1974.9666666666667</v>
      </c>
      <c r="G12" s="256">
        <v>1959.8833333333334</v>
      </c>
      <c r="H12" s="256">
        <v>2012.4833333333333</v>
      </c>
      <c r="I12" s="256">
        <v>2027.5666666666668</v>
      </c>
      <c r="J12" s="256">
        <v>2038.7833333333333</v>
      </c>
      <c r="K12" s="276">
        <v>2016.35</v>
      </c>
      <c r="L12" s="276">
        <v>1990.05</v>
      </c>
      <c r="M12" s="279"/>
    </row>
    <row r="13" spans="1:15">
      <c r="A13" s="273">
        <v>4</v>
      </c>
      <c r="B13" s="254" t="s">
        <v>218</v>
      </c>
      <c r="C13" s="276">
        <v>4198.05</v>
      </c>
      <c r="D13" s="256">
        <v>4192.5999999999995</v>
      </c>
      <c r="E13" s="256">
        <v>4180.4999999999991</v>
      </c>
      <c r="F13" s="256">
        <v>4162.95</v>
      </c>
      <c r="G13" s="256">
        <v>4150.8499999999995</v>
      </c>
      <c r="H13" s="256">
        <v>4210.1499999999987</v>
      </c>
      <c r="I13" s="256">
        <v>4222.2499999999991</v>
      </c>
      <c r="J13" s="256">
        <v>4239.7999999999984</v>
      </c>
      <c r="K13" s="276">
        <v>4204.7</v>
      </c>
      <c r="L13" s="276">
        <v>4175.05</v>
      </c>
      <c r="M13" s="279"/>
    </row>
    <row r="14" spans="1:15">
      <c r="A14" s="273">
        <v>5</v>
      </c>
      <c r="B14" s="254" t="s">
        <v>219</v>
      </c>
      <c r="C14" s="276">
        <v>25958.25</v>
      </c>
      <c r="D14" s="256">
        <v>25964.3</v>
      </c>
      <c r="E14" s="256">
        <v>25834.5</v>
      </c>
      <c r="F14" s="256">
        <v>25710.75</v>
      </c>
      <c r="G14" s="256">
        <v>25580.95</v>
      </c>
      <c r="H14" s="256">
        <v>26088.05</v>
      </c>
      <c r="I14" s="256">
        <v>26217.849999999995</v>
      </c>
      <c r="J14" s="256">
        <v>26341.599999999999</v>
      </c>
      <c r="K14" s="276">
        <v>26094.1</v>
      </c>
      <c r="L14" s="276">
        <v>25840.55</v>
      </c>
      <c r="M14" s="279"/>
    </row>
    <row r="15" spans="1:15">
      <c r="A15" s="273">
        <v>6</v>
      </c>
      <c r="B15" s="254" t="s">
        <v>220</v>
      </c>
      <c r="C15" s="276">
        <v>3494.45</v>
      </c>
      <c r="D15" s="256">
        <v>3491.9666666666667</v>
      </c>
      <c r="E15" s="256">
        <v>3470.7333333333336</v>
      </c>
      <c r="F15" s="256">
        <v>3447.0166666666669</v>
      </c>
      <c r="G15" s="256">
        <v>3425.7833333333338</v>
      </c>
      <c r="H15" s="256">
        <v>3515.6833333333334</v>
      </c>
      <c r="I15" s="256">
        <v>3536.9166666666661</v>
      </c>
      <c r="J15" s="256">
        <v>3560.6333333333332</v>
      </c>
      <c r="K15" s="276">
        <v>3513.2</v>
      </c>
      <c r="L15" s="276">
        <v>3468.25</v>
      </c>
      <c r="M15" s="279"/>
    </row>
    <row r="16" spans="1:15">
      <c r="A16" s="273">
        <v>7</v>
      </c>
      <c r="B16" s="254" t="s">
        <v>221</v>
      </c>
      <c r="C16" s="276">
        <v>7050</v>
      </c>
      <c r="D16" s="256">
        <v>7036</v>
      </c>
      <c r="E16" s="256">
        <v>6995.95</v>
      </c>
      <c r="F16" s="256">
        <v>6941.9</v>
      </c>
      <c r="G16" s="256">
        <v>6901.8499999999995</v>
      </c>
      <c r="H16" s="256">
        <v>7090.05</v>
      </c>
      <c r="I16" s="256">
        <v>7130.0999999999995</v>
      </c>
      <c r="J16" s="256">
        <v>7184.1500000000005</v>
      </c>
      <c r="K16" s="276">
        <v>7076.05</v>
      </c>
      <c r="L16" s="276">
        <v>6981.95</v>
      </c>
      <c r="M16" s="279"/>
    </row>
    <row r="17" spans="1:13">
      <c r="A17" s="273">
        <v>8</v>
      </c>
      <c r="B17" s="254" t="s">
        <v>38</v>
      </c>
      <c r="C17" s="254">
        <v>1939.95</v>
      </c>
      <c r="D17" s="256">
        <v>1932.6166666666668</v>
      </c>
      <c r="E17" s="256">
        <v>1913.3833333333337</v>
      </c>
      <c r="F17" s="256">
        <v>1886.8166666666668</v>
      </c>
      <c r="G17" s="256">
        <v>1867.5833333333337</v>
      </c>
      <c r="H17" s="256">
        <v>1959.1833333333336</v>
      </c>
      <c r="I17" s="256">
        <v>1978.4166666666667</v>
      </c>
      <c r="J17" s="256">
        <v>2004.9833333333336</v>
      </c>
      <c r="K17" s="254">
        <v>1951.85</v>
      </c>
      <c r="L17" s="254">
        <v>1906.05</v>
      </c>
      <c r="M17" s="254">
        <v>8.74925</v>
      </c>
    </row>
    <row r="18" spans="1:13">
      <c r="A18" s="273">
        <v>9</v>
      </c>
      <c r="B18" s="254" t="s">
        <v>222</v>
      </c>
      <c r="C18" s="254">
        <v>986.6</v>
      </c>
      <c r="D18" s="256">
        <v>976.08333333333337</v>
      </c>
      <c r="E18" s="256">
        <v>961.61666666666679</v>
      </c>
      <c r="F18" s="256">
        <v>936.63333333333344</v>
      </c>
      <c r="G18" s="256">
        <v>922.16666666666686</v>
      </c>
      <c r="H18" s="256">
        <v>1001.0666666666667</v>
      </c>
      <c r="I18" s="256">
        <v>1015.5333333333332</v>
      </c>
      <c r="J18" s="256">
        <v>1040.5166666666667</v>
      </c>
      <c r="K18" s="254">
        <v>990.55</v>
      </c>
      <c r="L18" s="254">
        <v>951.1</v>
      </c>
      <c r="M18" s="254">
        <v>22.412939999999999</v>
      </c>
    </row>
    <row r="19" spans="1:13">
      <c r="A19" s="273">
        <v>10</v>
      </c>
      <c r="B19" s="254" t="s">
        <v>735</v>
      </c>
      <c r="C19" s="255">
        <v>1748</v>
      </c>
      <c r="D19" s="256">
        <v>1760.2333333333333</v>
      </c>
      <c r="E19" s="256">
        <v>1720.4666666666667</v>
      </c>
      <c r="F19" s="256">
        <v>1692.9333333333334</v>
      </c>
      <c r="G19" s="256">
        <v>1653.1666666666667</v>
      </c>
      <c r="H19" s="256">
        <v>1787.7666666666667</v>
      </c>
      <c r="I19" s="256">
        <v>1827.5333333333335</v>
      </c>
      <c r="J19" s="256">
        <v>1855.0666666666666</v>
      </c>
      <c r="K19" s="254">
        <v>1800</v>
      </c>
      <c r="L19" s="254">
        <v>1732.7</v>
      </c>
      <c r="M19" s="254">
        <v>9.88157</v>
      </c>
    </row>
    <row r="20" spans="1:13">
      <c r="A20" s="273">
        <v>11</v>
      </c>
      <c r="B20" s="254" t="s">
        <v>288</v>
      </c>
      <c r="C20" s="254">
        <v>16053.85</v>
      </c>
      <c r="D20" s="256">
        <v>16095.916666666666</v>
      </c>
      <c r="E20" s="256">
        <v>15891.833333333332</v>
      </c>
      <c r="F20" s="256">
        <v>15729.816666666666</v>
      </c>
      <c r="G20" s="256">
        <v>15525.733333333332</v>
      </c>
      <c r="H20" s="256">
        <v>16257.933333333332</v>
      </c>
      <c r="I20" s="256">
        <v>16462.016666666663</v>
      </c>
      <c r="J20" s="256">
        <v>16624.033333333333</v>
      </c>
      <c r="K20" s="254">
        <v>16300</v>
      </c>
      <c r="L20" s="254">
        <v>15933.9</v>
      </c>
      <c r="M20" s="254">
        <v>0.31254999999999999</v>
      </c>
    </row>
    <row r="21" spans="1:13">
      <c r="A21" s="273">
        <v>12</v>
      </c>
      <c r="B21" s="254" t="s">
        <v>40</v>
      </c>
      <c r="C21" s="254">
        <v>1326.7</v>
      </c>
      <c r="D21" s="256">
        <v>1324.55</v>
      </c>
      <c r="E21" s="256">
        <v>1304.1499999999999</v>
      </c>
      <c r="F21" s="256">
        <v>1281.5999999999999</v>
      </c>
      <c r="G21" s="256">
        <v>1261.1999999999998</v>
      </c>
      <c r="H21" s="256">
        <v>1347.1</v>
      </c>
      <c r="I21" s="256">
        <v>1367.5</v>
      </c>
      <c r="J21" s="256">
        <v>1390.05</v>
      </c>
      <c r="K21" s="254">
        <v>1344.95</v>
      </c>
      <c r="L21" s="254">
        <v>1302</v>
      </c>
      <c r="M21" s="254">
        <v>65.315950000000001</v>
      </c>
    </row>
    <row r="22" spans="1:13">
      <c r="A22" s="273">
        <v>13</v>
      </c>
      <c r="B22" s="254" t="s">
        <v>289</v>
      </c>
      <c r="C22" s="254">
        <v>1198.75</v>
      </c>
      <c r="D22" s="256">
        <v>1193.1500000000001</v>
      </c>
      <c r="E22" s="256">
        <v>1186.7500000000002</v>
      </c>
      <c r="F22" s="256">
        <v>1174.7500000000002</v>
      </c>
      <c r="G22" s="256">
        <v>1168.3500000000004</v>
      </c>
      <c r="H22" s="256">
        <v>1205.1500000000001</v>
      </c>
      <c r="I22" s="256">
        <v>1211.5499999999997</v>
      </c>
      <c r="J22" s="256">
        <v>1223.55</v>
      </c>
      <c r="K22" s="254">
        <v>1199.55</v>
      </c>
      <c r="L22" s="254">
        <v>1181.1500000000001</v>
      </c>
      <c r="M22" s="254">
        <v>8.2522199999999994</v>
      </c>
    </row>
    <row r="23" spans="1:13">
      <c r="A23" s="273">
        <v>14</v>
      </c>
      <c r="B23" s="254" t="s">
        <v>41</v>
      </c>
      <c r="C23" s="254">
        <v>775.9</v>
      </c>
      <c r="D23" s="256">
        <v>771</v>
      </c>
      <c r="E23" s="256">
        <v>762</v>
      </c>
      <c r="F23" s="256">
        <v>748.1</v>
      </c>
      <c r="G23" s="256">
        <v>739.1</v>
      </c>
      <c r="H23" s="256">
        <v>784.9</v>
      </c>
      <c r="I23" s="256">
        <v>793.9</v>
      </c>
      <c r="J23" s="256">
        <v>807.8</v>
      </c>
      <c r="K23" s="254">
        <v>780</v>
      </c>
      <c r="L23" s="254">
        <v>757.1</v>
      </c>
      <c r="M23" s="254">
        <v>98.779340000000005</v>
      </c>
    </row>
    <row r="24" spans="1:13">
      <c r="A24" s="273">
        <v>15</v>
      </c>
      <c r="B24" s="254" t="s">
        <v>828</v>
      </c>
      <c r="C24" s="254">
        <v>1339.7</v>
      </c>
      <c r="D24" s="256">
        <v>1332.0833333333333</v>
      </c>
      <c r="E24" s="256">
        <v>1312.6666666666665</v>
      </c>
      <c r="F24" s="256">
        <v>1285.6333333333332</v>
      </c>
      <c r="G24" s="256">
        <v>1266.2166666666665</v>
      </c>
      <c r="H24" s="256">
        <v>1359.1166666666666</v>
      </c>
      <c r="I24" s="256">
        <v>1378.5333333333331</v>
      </c>
      <c r="J24" s="256">
        <v>1405.5666666666666</v>
      </c>
      <c r="K24" s="254">
        <v>1351.5</v>
      </c>
      <c r="L24" s="254">
        <v>1305.05</v>
      </c>
      <c r="M24" s="254">
        <v>39.147320000000001</v>
      </c>
    </row>
    <row r="25" spans="1:13">
      <c r="A25" s="273">
        <v>16</v>
      </c>
      <c r="B25" s="254" t="s">
        <v>290</v>
      </c>
      <c r="C25" s="254">
        <v>1260.3499999999999</v>
      </c>
      <c r="D25" s="256">
        <v>1243.5666666666666</v>
      </c>
      <c r="E25" s="256">
        <v>1226.7833333333333</v>
      </c>
      <c r="F25" s="256">
        <v>1193.2166666666667</v>
      </c>
      <c r="G25" s="256">
        <v>1176.4333333333334</v>
      </c>
      <c r="H25" s="256">
        <v>1277.1333333333332</v>
      </c>
      <c r="I25" s="256">
        <v>1293.9166666666665</v>
      </c>
      <c r="J25" s="256">
        <v>1327.4833333333331</v>
      </c>
      <c r="K25" s="254">
        <v>1260.3499999999999</v>
      </c>
      <c r="L25" s="254">
        <v>1210</v>
      </c>
      <c r="M25" s="254">
        <v>17.368729999999999</v>
      </c>
    </row>
    <row r="26" spans="1:13">
      <c r="A26" s="273">
        <v>17</v>
      </c>
      <c r="B26" s="254" t="s">
        <v>223</v>
      </c>
      <c r="C26" s="254">
        <v>126.75</v>
      </c>
      <c r="D26" s="256">
        <v>127.34999999999998</v>
      </c>
      <c r="E26" s="256">
        <v>124.79999999999995</v>
      </c>
      <c r="F26" s="256">
        <v>122.84999999999998</v>
      </c>
      <c r="G26" s="256">
        <v>120.29999999999995</v>
      </c>
      <c r="H26" s="256">
        <v>129.29999999999995</v>
      </c>
      <c r="I26" s="256">
        <v>131.85</v>
      </c>
      <c r="J26" s="256">
        <v>133.79999999999995</v>
      </c>
      <c r="K26" s="254">
        <v>129.9</v>
      </c>
      <c r="L26" s="254">
        <v>125.4</v>
      </c>
      <c r="M26" s="254">
        <v>73.333209999999994</v>
      </c>
    </row>
    <row r="27" spans="1:13">
      <c r="A27" s="273">
        <v>18</v>
      </c>
      <c r="B27" s="254" t="s">
        <v>224</v>
      </c>
      <c r="C27" s="254">
        <v>190.25</v>
      </c>
      <c r="D27" s="256">
        <v>190.65</v>
      </c>
      <c r="E27" s="256">
        <v>187.10000000000002</v>
      </c>
      <c r="F27" s="256">
        <v>183.95000000000002</v>
      </c>
      <c r="G27" s="256">
        <v>180.40000000000003</v>
      </c>
      <c r="H27" s="256">
        <v>193.8</v>
      </c>
      <c r="I27" s="256">
        <v>197.35000000000002</v>
      </c>
      <c r="J27" s="256">
        <v>200.5</v>
      </c>
      <c r="K27" s="254">
        <v>194.2</v>
      </c>
      <c r="L27" s="254">
        <v>187.5</v>
      </c>
      <c r="M27" s="254">
        <v>19.026250000000001</v>
      </c>
    </row>
    <row r="28" spans="1:13">
      <c r="A28" s="273">
        <v>19</v>
      </c>
      <c r="B28" s="254" t="s">
        <v>225</v>
      </c>
      <c r="C28" s="254">
        <v>1909.05</v>
      </c>
      <c r="D28" s="256">
        <v>1925.0833333333333</v>
      </c>
      <c r="E28" s="256">
        <v>1865.2666666666664</v>
      </c>
      <c r="F28" s="256">
        <v>1821.4833333333331</v>
      </c>
      <c r="G28" s="256">
        <v>1761.6666666666663</v>
      </c>
      <c r="H28" s="256">
        <v>1968.8666666666666</v>
      </c>
      <c r="I28" s="256">
        <v>2028.6833333333336</v>
      </c>
      <c r="J28" s="256">
        <v>2072.4666666666667</v>
      </c>
      <c r="K28" s="254">
        <v>1984.9</v>
      </c>
      <c r="L28" s="254">
        <v>1881.3</v>
      </c>
      <c r="M28" s="254">
        <v>1.0314399999999999</v>
      </c>
    </row>
    <row r="29" spans="1:13">
      <c r="A29" s="273">
        <v>20</v>
      </c>
      <c r="B29" s="254" t="s">
        <v>294</v>
      </c>
      <c r="C29" s="254">
        <v>941.95</v>
      </c>
      <c r="D29" s="256">
        <v>943.65</v>
      </c>
      <c r="E29" s="256">
        <v>937.3</v>
      </c>
      <c r="F29" s="256">
        <v>932.65</v>
      </c>
      <c r="G29" s="256">
        <v>926.3</v>
      </c>
      <c r="H29" s="256">
        <v>948.3</v>
      </c>
      <c r="I29" s="256">
        <v>954.65000000000009</v>
      </c>
      <c r="J29" s="256">
        <v>959.3</v>
      </c>
      <c r="K29" s="254">
        <v>950</v>
      </c>
      <c r="L29" s="254">
        <v>939</v>
      </c>
      <c r="M29" s="254">
        <v>1.8456300000000001</v>
      </c>
    </row>
    <row r="30" spans="1:13">
      <c r="A30" s="273">
        <v>21</v>
      </c>
      <c r="B30" s="254" t="s">
        <v>226</v>
      </c>
      <c r="C30" s="254">
        <v>2949.45</v>
      </c>
      <c r="D30" s="256">
        <v>2969.4500000000003</v>
      </c>
      <c r="E30" s="256">
        <v>2920.0000000000005</v>
      </c>
      <c r="F30" s="256">
        <v>2890.55</v>
      </c>
      <c r="G30" s="256">
        <v>2841.1000000000004</v>
      </c>
      <c r="H30" s="256">
        <v>2998.9000000000005</v>
      </c>
      <c r="I30" s="256">
        <v>3048.3500000000004</v>
      </c>
      <c r="J30" s="256">
        <v>3077.8000000000006</v>
      </c>
      <c r="K30" s="254">
        <v>3018.9</v>
      </c>
      <c r="L30" s="254">
        <v>2940</v>
      </c>
      <c r="M30" s="254">
        <v>2.4923199999999999</v>
      </c>
    </row>
    <row r="31" spans="1:13">
      <c r="A31" s="273">
        <v>22</v>
      </c>
      <c r="B31" s="254" t="s">
        <v>44</v>
      </c>
      <c r="C31" s="254">
        <v>784.75</v>
      </c>
      <c r="D31" s="256">
        <v>783.2166666666667</v>
      </c>
      <c r="E31" s="256">
        <v>778.53333333333342</v>
      </c>
      <c r="F31" s="256">
        <v>772.31666666666672</v>
      </c>
      <c r="G31" s="256">
        <v>767.63333333333344</v>
      </c>
      <c r="H31" s="256">
        <v>789.43333333333339</v>
      </c>
      <c r="I31" s="256">
        <v>794.11666666666679</v>
      </c>
      <c r="J31" s="256">
        <v>800.33333333333337</v>
      </c>
      <c r="K31" s="254">
        <v>787.9</v>
      </c>
      <c r="L31" s="254">
        <v>777</v>
      </c>
      <c r="M31" s="254">
        <v>9.7007499999999993</v>
      </c>
    </row>
    <row r="32" spans="1:13">
      <c r="A32" s="273">
        <v>23</v>
      </c>
      <c r="B32" s="254" t="s">
        <v>45</v>
      </c>
      <c r="C32" s="254">
        <v>315.64999999999998</v>
      </c>
      <c r="D32" s="256">
        <v>314.23333333333329</v>
      </c>
      <c r="E32" s="256">
        <v>311.51666666666659</v>
      </c>
      <c r="F32" s="256">
        <v>307.38333333333333</v>
      </c>
      <c r="G32" s="256">
        <v>304.66666666666663</v>
      </c>
      <c r="H32" s="256">
        <v>318.36666666666656</v>
      </c>
      <c r="I32" s="256">
        <v>321.08333333333326</v>
      </c>
      <c r="J32" s="256">
        <v>325.21666666666653</v>
      </c>
      <c r="K32" s="254">
        <v>316.95</v>
      </c>
      <c r="L32" s="254">
        <v>310.10000000000002</v>
      </c>
      <c r="M32" s="254">
        <v>41.696019999999997</v>
      </c>
    </row>
    <row r="33" spans="1:13">
      <c r="A33" s="273">
        <v>24</v>
      </c>
      <c r="B33" s="254" t="s">
        <v>46</v>
      </c>
      <c r="C33" s="254">
        <v>3163.5</v>
      </c>
      <c r="D33" s="256">
        <v>3163.9833333333336</v>
      </c>
      <c r="E33" s="256">
        <v>3139.5166666666673</v>
      </c>
      <c r="F33" s="256">
        <v>3115.5333333333338</v>
      </c>
      <c r="G33" s="256">
        <v>3091.0666666666675</v>
      </c>
      <c r="H33" s="256">
        <v>3187.9666666666672</v>
      </c>
      <c r="I33" s="256">
        <v>3212.4333333333334</v>
      </c>
      <c r="J33" s="256">
        <v>3236.416666666667</v>
      </c>
      <c r="K33" s="254">
        <v>3188.45</v>
      </c>
      <c r="L33" s="254">
        <v>3140</v>
      </c>
      <c r="M33" s="254">
        <v>6.39445</v>
      </c>
    </row>
    <row r="34" spans="1:13">
      <c r="A34" s="273">
        <v>25</v>
      </c>
      <c r="B34" s="254" t="s">
        <v>47</v>
      </c>
      <c r="C34" s="254">
        <v>214.5</v>
      </c>
      <c r="D34" s="256">
        <v>214.48333333333335</v>
      </c>
      <c r="E34" s="256">
        <v>211.9666666666667</v>
      </c>
      <c r="F34" s="256">
        <v>209.43333333333334</v>
      </c>
      <c r="G34" s="256">
        <v>206.91666666666669</v>
      </c>
      <c r="H34" s="256">
        <v>217.01666666666671</v>
      </c>
      <c r="I34" s="256">
        <v>219.53333333333336</v>
      </c>
      <c r="J34" s="256">
        <v>222.06666666666672</v>
      </c>
      <c r="K34" s="254">
        <v>217</v>
      </c>
      <c r="L34" s="254">
        <v>211.95</v>
      </c>
      <c r="M34" s="254">
        <v>86.133129999999994</v>
      </c>
    </row>
    <row r="35" spans="1:13">
      <c r="A35" s="273">
        <v>26</v>
      </c>
      <c r="B35" s="254" t="s">
        <v>48</v>
      </c>
      <c r="C35" s="254">
        <v>122.95</v>
      </c>
      <c r="D35" s="256">
        <v>120.96666666666665</v>
      </c>
      <c r="E35" s="256">
        <v>118.48333333333331</v>
      </c>
      <c r="F35" s="256">
        <v>114.01666666666665</v>
      </c>
      <c r="G35" s="256">
        <v>111.5333333333333</v>
      </c>
      <c r="H35" s="256">
        <v>125.43333333333331</v>
      </c>
      <c r="I35" s="256">
        <v>127.91666666666666</v>
      </c>
      <c r="J35" s="256">
        <v>132.38333333333333</v>
      </c>
      <c r="K35" s="254">
        <v>123.45</v>
      </c>
      <c r="L35" s="254">
        <v>116.5</v>
      </c>
      <c r="M35" s="254">
        <v>482.25486999999998</v>
      </c>
    </row>
    <row r="36" spans="1:13">
      <c r="A36" s="273">
        <v>27</v>
      </c>
      <c r="B36" s="254" t="s">
        <v>50</v>
      </c>
      <c r="C36" s="254">
        <v>2821.8</v>
      </c>
      <c r="D36" s="256">
        <v>2818.6</v>
      </c>
      <c r="E36" s="256">
        <v>2792.2</v>
      </c>
      <c r="F36" s="256">
        <v>2762.6</v>
      </c>
      <c r="G36" s="256">
        <v>2736.2</v>
      </c>
      <c r="H36" s="256">
        <v>2848.2</v>
      </c>
      <c r="I36" s="256">
        <v>2874.6000000000004</v>
      </c>
      <c r="J36" s="256">
        <v>2904.2</v>
      </c>
      <c r="K36" s="254">
        <v>2845</v>
      </c>
      <c r="L36" s="254">
        <v>2789</v>
      </c>
      <c r="M36" s="254">
        <v>13.286049999999999</v>
      </c>
    </row>
    <row r="37" spans="1:13">
      <c r="A37" s="273">
        <v>28</v>
      </c>
      <c r="B37" s="254" t="s">
        <v>52</v>
      </c>
      <c r="C37" s="254">
        <v>1004.1</v>
      </c>
      <c r="D37" s="256">
        <v>1007.9499999999999</v>
      </c>
      <c r="E37" s="256">
        <v>995.54999999999984</v>
      </c>
      <c r="F37" s="256">
        <v>986.99999999999989</v>
      </c>
      <c r="G37" s="256">
        <v>974.5999999999998</v>
      </c>
      <c r="H37" s="256">
        <v>1016.4999999999999</v>
      </c>
      <c r="I37" s="256">
        <v>1028.9000000000001</v>
      </c>
      <c r="J37" s="256">
        <v>1037.4499999999998</v>
      </c>
      <c r="K37" s="254">
        <v>1020.35</v>
      </c>
      <c r="L37" s="254">
        <v>999.4</v>
      </c>
      <c r="M37" s="254">
        <v>16.418500000000002</v>
      </c>
    </row>
    <row r="38" spans="1:13">
      <c r="A38" s="273">
        <v>29</v>
      </c>
      <c r="B38" s="254" t="s">
        <v>227</v>
      </c>
      <c r="C38" s="254">
        <v>3056.3</v>
      </c>
      <c r="D38" s="256">
        <v>3015.6833333333329</v>
      </c>
      <c r="E38" s="256">
        <v>2951.3666666666659</v>
      </c>
      <c r="F38" s="256">
        <v>2846.4333333333329</v>
      </c>
      <c r="G38" s="256">
        <v>2782.1166666666659</v>
      </c>
      <c r="H38" s="256">
        <v>3120.6166666666659</v>
      </c>
      <c r="I38" s="256">
        <v>3184.9333333333325</v>
      </c>
      <c r="J38" s="256">
        <v>3289.8666666666659</v>
      </c>
      <c r="K38" s="254">
        <v>3080</v>
      </c>
      <c r="L38" s="254">
        <v>2910.75</v>
      </c>
      <c r="M38" s="254">
        <v>10.22329</v>
      </c>
    </row>
    <row r="39" spans="1:13">
      <c r="A39" s="273">
        <v>30</v>
      </c>
      <c r="B39" s="254" t="s">
        <v>54</v>
      </c>
      <c r="C39" s="254">
        <v>711.65</v>
      </c>
      <c r="D39" s="256">
        <v>715.38333333333333</v>
      </c>
      <c r="E39" s="256">
        <v>704.76666666666665</v>
      </c>
      <c r="F39" s="256">
        <v>697.88333333333333</v>
      </c>
      <c r="G39" s="256">
        <v>687.26666666666665</v>
      </c>
      <c r="H39" s="256">
        <v>722.26666666666665</v>
      </c>
      <c r="I39" s="256">
        <v>732.88333333333321</v>
      </c>
      <c r="J39" s="256">
        <v>739.76666666666665</v>
      </c>
      <c r="K39" s="254">
        <v>726</v>
      </c>
      <c r="L39" s="254">
        <v>708.5</v>
      </c>
      <c r="M39" s="254">
        <v>195.19055</v>
      </c>
    </row>
    <row r="40" spans="1:13">
      <c r="A40" s="273">
        <v>31</v>
      </c>
      <c r="B40" s="254" t="s">
        <v>55</v>
      </c>
      <c r="C40" s="254">
        <v>4067.2</v>
      </c>
      <c r="D40" s="256">
        <v>4004.2000000000003</v>
      </c>
      <c r="E40" s="256">
        <v>3930.4000000000005</v>
      </c>
      <c r="F40" s="256">
        <v>3793.6000000000004</v>
      </c>
      <c r="G40" s="256">
        <v>3719.8000000000006</v>
      </c>
      <c r="H40" s="256">
        <v>4141</v>
      </c>
      <c r="I40" s="256">
        <v>4214.8000000000011</v>
      </c>
      <c r="J40" s="256">
        <v>4351.6000000000004</v>
      </c>
      <c r="K40" s="254">
        <v>4078</v>
      </c>
      <c r="L40" s="254">
        <v>3867.4</v>
      </c>
      <c r="M40" s="254">
        <v>13.71585</v>
      </c>
    </row>
    <row r="41" spans="1:13">
      <c r="A41" s="273">
        <v>32</v>
      </c>
      <c r="B41" s="254" t="s">
        <v>58</v>
      </c>
      <c r="C41" s="254">
        <v>5688.75</v>
      </c>
      <c r="D41" s="256">
        <v>5631.583333333333</v>
      </c>
      <c r="E41" s="256">
        <v>5558.1666666666661</v>
      </c>
      <c r="F41" s="256">
        <v>5427.583333333333</v>
      </c>
      <c r="G41" s="256">
        <v>5354.1666666666661</v>
      </c>
      <c r="H41" s="256">
        <v>5762.1666666666661</v>
      </c>
      <c r="I41" s="256">
        <v>5835.5833333333321</v>
      </c>
      <c r="J41" s="256">
        <v>5966.1666666666661</v>
      </c>
      <c r="K41" s="254">
        <v>5705</v>
      </c>
      <c r="L41" s="254">
        <v>5501</v>
      </c>
      <c r="M41" s="254">
        <v>31.478829999999999</v>
      </c>
    </row>
    <row r="42" spans="1:13">
      <c r="A42" s="273">
        <v>33</v>
      </c>
      <c r="B42" s="254" t="s">
        <v>57</v>
      </c>
      <c r="C42" s="254">
        <v>11396.8</v>
      </c>
      <c r="D42" s="256">
        <v>11425.300000000001</v>
      </c>
      <c r="E42" s="256">
        <v>11261.600000000002</v>
      </c>
      <c r="F42" s="256">
        <v>11126.400000000001</v>
      </c>
      <c r="G42" s="256">
        <v>10962.700000000003</v>
      </c>
      <c r="H42" s="256">
        <v>11560.500000000002</v>
      </c>
      <c r="I42" s="256">
        <v>11724.200000000003</v>
      </c>
      <c r="J42" s="256">
        <v>11859.400000000001</v>
      </c>
      <c r="K42" s="254">
        <v>11589</v>
      </c>
      <c r="L42" s="254">
        <v>11290.1</v>
      </c>
      <c r="M42" s="254">
        <v>4.0395899999999996</v>
      </c>
    </row>
    <row r="43" spans="1:13">
      <c r="A43" s="273">
        <v>34</v>
      </c>
      <c r="B43" s="254" t="s">
        <v>228</v>
      </c>
      <c r="C43" s="254">
        <v>3599.95</v>
      </c>
      <c r="D43" s="256">
        <v>3594.4333333333329</v>
      </c>
      <c r="E43" s="256">
        <v>3568.8666666666659</v>
      </c>
      <c r="F43" s="256">
        <v>3537.7833333333328</v>
      </c>
      <c r="G43" s="256">
        <v>3512.2166666666658</v>
      </c>
      <c r="H43" s="256">
        <v>3625.516666666666</v>
      </c>
      <c r="I43" s="256">
        <v>3651.0833333333326</v>
      </c>
      <c r="J43" s="256">
        <v>3682.1666666666661</v>
      </c>
      <c r="K43" s="254">
        <v>3620</v>
      </c>
      <c r="L43" s="254">
        <v>3563.35</v>
      </c>
      <c r="M43" s="254">
        <v>0.52314000000000005</v>
      </c>
    </row>
    <row r="44" spans="1:13">
      <c r="A44" s="273">
        <v>35</v>
      </c>
      <c r="B44" s="254" t="s">
        <v>59</v>
      </c>
      <c r="C44" s="254">
        <v>2117.4499999999998</v>
      </c>
      <c r="D44" s="256">
        <v>2106.5833333333335</v>
      </c>
      <c r="E44" s="256">
        <v>2083.166666666667</v>
      </c>
      <c r="F44" s="256">
        <v>2048.8833333333337</v>
      </c>
      <c r="G44" s="256">
        <v>2025.4666666666672</v>
      </c>
      <c r="H44" s="256">
        <v>2140.8666666666668</v>
      </c>
      <c r="I44" s="256">
        <v>2164.2833333333338</v>
      </c>
      <c r="J44" s="256">
        <v>2198.5666666666666</v>
      </c>
      <c r="K44" s="254">
        <v>2130</v>
      </c>
      <c r="L44" s="254">
        <v>2072.3000000000002</v>
      </c>
      <c r="M44" s="254">
        <v>13.148149999999999</v>
      </c>
    </row>
    <row r="45" spans="1:13">
      <c r="A45" s="273">
        <v>36</v>
      </c>
      <c r="B45" s="254" t="s">
        <v>229</v>
      </c>
      <c r="C45" s="254">
        <v>291.2</v>
      </c>
      <c r="D45" s="256">
        <v>291.59999999999997</v>
      </c>
      <c r="E45" s="256">
        <v>287.24999999999994</v>
      </c>
      <c r="F45" s="256">
        <v>283.29999999999995</v>
      </c>
      <c r="G45" s="256">
        <v>278.94999999999993</v>
      </c>
      <c r="H45" s="256">
        <v>295.54999999999995</v>
      </c>
      <c r="I45" s="256">
        <v>299.89999999999998</v>
      </c>
      <c r="J45" s="256">
        <v>303.84999999999997</v>
      </c>
      <c r="K45" s="254">
        <v>295.95</v>
      </c>
      <c r="L45" s="254">
        <v>287.64999999999998</v>
      </c>
      <c r="M45" s="254">
        <v>106.28176000000001</v>
      </c>
    </row>
    <row r="46" spans="1:13">
      <c r="A46" s="273">
        <v>37</v>
      </c>
      <c r="B46" s="254" t="s">
        <v>60</v>
      </c>
      <c r="C46" s="254">
        <v>76.75</v>
      </c>
      <c r="D46" s="256">
        <v>77.216666666666654</v>
      </c>
      <c r="E46" s="256">
        <v>75.833333333333314</v>
      </c>
      <c r="F46" s="256">
        <v>74.916666666666657</v>
      </c>
      <c r="G46" s="256">
        <v>73.533333333333317</v>
      </c>
      <c r="H46" s="256">
        <v>78.133333333333312</v>
      </c>
      <c r="I46" s="256">
        <v>79.516666666666666</v>
      </c>
      <c r="J46" s="256">
        <v>80.433333333333309</v>
      </c>
      <c r="K46" s="254">
        <v>78.599999999999994</v>
      </c>
      <c r="L46" s="254">
        <v>76.3</v>
      </c>
      <c r="M46" s="254">
        <v>536.17303000000004</v>
      </c>
    </row>
    <row r="47" spans="1:13">
      <c r="A47" s="273">
        <v>38</v>
      </c>
      <c r="B47" s="254" t="s">
        <v>61</v>
      </c>
      <c r="C47" s="254">
        <v>74.650000000000006</v>
      </c>
      <c r="D47" s="256">
        <v>75.13333333333334</v>
      </c>
      <c r="E47" s="256">
        <v>73.366666666666674</v>
      </c>
      <c r="F47" s="256">
        <v>72.083333333333329</v>
      </c>
      <c r="G47" s="256">
        <v>70.316666666666663</v>
      </c>
      <c r="H47" s="256">
        <v>76.416666666666686</v>
      </c>
      <c r="I47" s="256">
        <v>78.183333333333366</v>
      </c>
      <c r="J47" s="256">
        <v>79.466666666666697</v>
      </c>
      <c r="K47" s="254">
        <v>76.900000000000006</v>
      </c>
      <c r="L47" s="254">
        <v>73.849999999999994</v>
      </c>
      <c r="M47" s="254">
        <v>61.857109999999999</v>
      </c>
    </row>
    <row r="48" spans="1:13">
      <c r="A48" s="273">
        <v>39</v>
      </c>
      <c r="B48" s="254" t="s">
        <v>62</v>
      </c>
      <c r="C48" s="254">
        <v>1450.8</v>
      </c>
      <c r="D48" s="256">
        <v>1438.7833333333335</v>
      </c>
      <c r="E48" s="256">
        <v>1420.0666666666671</v>
      </c>
      <c r="F48" s="256">
        <v>1389.3333333333335</v>
      </c>
      <c r="G48" s="256">
        <v>1370.616666666667</v>
      </c>
      <c r="H48" s="256">
        <v>1469.5166666666671</v>
      </c>
      <c r="I48" s="256">
        <v>1488.2333333333338</v>
      </c>
      <c r="J48" s="256">
        <v>1518.9666666666672</v>
      </c>
      <c r="K48" s="254">
        <v>1457.5</v>
      </c>
      <c r="L48" s="254">
        <v>1408.05</v>
      </c>
      <c r="M48" s="254">
        <v>9.4488800000000008</v>
      </c>
    </row>
    <row r="49" spans="1:13">
      <c r="A49" s="273">
        <v>40</v>
      </c>
      <c r="B49" s="254" t="s">
        <v>65</v>
      </c>
      <c r="C49" s="254">
        <v>781.2</v>
      </c>
      <c r="D49" s="256">
        <v>776.94999999999993</v>
      </c>
      <c r="E49" s="256">
        <v>769.89999999999986</v>
      </c>
      <c r="F49" s="256">
        <v>758.59999999999991</v>
      </c>
      <c r="G49" s="256">
        <v>751.54999999999984</v>
      </c>
      <c r="H49" s="256">
        <v>788.24999999999989</v>
      </c>
      <c r="I49" s="256">
        <v>795.29999999999984</v>
      </c>
      <c r="J49" s="256">
        <v>806.59999999999991</v>
      </c>
      <c r="K49" s="254">
        <v>784</v>
      </c>
      <c r="L49" s="254">
        <v>765.65</v>
      </c>
      <c r="M49" s="254">
        <v>9.9464299999999994</v>
      </c>
    </row>
    <row r="50" spans="1:13">
      <c r="A50" s="273">
        <v>41</v>
      </c>
      <c r="B50" s="254" t="s">
        <v>64</v>
      </c>
      <c r="C50" s="254">
        <v>154.6</v>
      </c>
      <c r="D50" s="256">
        <v>152.96666666666667</v>
      </c>
      <c r="E50" s="256">
        <v>150.93333333333334</v>
      </c>
      <c r="F50" s="256">
        <v>147.26666666666668</v>
      </c>
      <c r="G50" s="256">
        <v>145.23333333333335</v>
      </c>
      <c r="H50" s="256">
        <v>156.63333333333333</v>
      </c>
      <c r="I50" s="256">
        <v>158.66666666666669</v>
      </c>
      <c r="J50" s="256">
        <v>162.33333333333331</v>
      </c>
      <c r="K50" s="254">
        <v>155</v>
      </c>
      <c r="L50" s="254">
        <v>149.30000000000001</v>
      </c>
      <c r="M50" s="254">
        <v>325.16230999999999</v>
      </c>
    </row>
    <row r="51" spans="1:13">
      <c r="A51" s="273">
        <v>42</v>
      </c>
      <c r="B51" s="254" t="s">
        <v>66</v>
      </c>
      <c r="C51" s="254">
        <v>678.65</v>
      </c>
      <c r="D51" s="256">
        <v>674.2166666666667</v>
      </c>
      <c r="E51" s="256">
        <v>659.43333333333339</v>
      </c>
      <c r="F51" s="256">
        <v>640.2166666666667</v>
      </c>
      <c r="G51" s="256">
        <v>625.43333333333339</v>
      </c>
      <c r="H51" s="256">
        <v>693.43333333333339</v>
      </c>
      <c r="I51" s="256">
        <v>708.2166666666667</v>
      </c>
      <c r="J51" s="256">
        <v>727.43333333333339</v>
      </c>
      <c r="K51" s="254">
        <v>689</v>
      </c>
      <c r="L51" s="254">
        <v>655</v>
      </c>
      <c r="M51" s="254">
        <v>52.933480000000003</v>
      </c>
    </row>
    <row r="52" spans="1:13">
      <c r="A52" s="273">
        <v>43</v>
      </c>
      <c r="B52" s="254" t="s">
        <v>69</v>
      </c>
      <c r="C52" s="254">
        <v>71.75</v>
      </c>
      <c r="D52" s="256">
        <v>71.916666666666671</v>
      </c>
      <c r="E52" s="256">
        <v>70.583333333333343</v>
      </c>
      <c r="F52" s="256">
        <v>69.416666666666671</v>
      </c>
      <c r="G52" s="256">
        <v>68.083333333333343</v>
      </c>
      <c r="H52" s="256">
        <v>73.083333333333343</v>
      </c>
      <c r="I52" s="256">
        <v>74.416666666666686</v>
      </c>
      <c r="J52" s="256">
        <v>75.583333333333343</v>
      </c>
      <c r="K52" s="254">
        <v>73.25</v>
      </c>
      <c r="L52" s="254">
        <v>70.75</v>
      </c>
      <c r="M52" s="254">
        <v>761.24575000000004</v>
      </c>
    </row>
    <row r="53" spans="1:13">
      <c r="A53" s="273">
        <v>44</v>
      </c>
      <c r="B53" s="254" t="s">
        <v>73</v>
      </c>
      <c r="C53" s="254">
        <v>448.45</v>
      </c>
      <c r="D53" s="256">
        <v>447.84999999999997</v>
      </c>
      <c r="E53" s="256">
        <v>443.29999999999995</v>
      </c>
      <c r="F53" s="256">
        <v>438.15</v>
      </c>
      <c r="G53" s="256">
        <v>433.59999999999997</v>
      </c>
      <c r="H53" s="256">
        <v>452.99999999999994</v>
      </c>
      <c r="I53" s="256">
        <v>457.55</v>
      </c>
      <c r="J53" s="256">
        <v>462.69999999999993</v>
      </c>
      <c r="K53" s="254">
        <v>452.4</v>
      </c>
      <c r="L53" s="254">
        <v>442.7</v>
      </c>
      <c r="M53" s="254">
        <v>49.671230000000001</v>
      </c>
    </row>
    <row r="54" spans="1:13">
      <c r="A54" s="273">
        <v>45</v>
      </c>
      <c r="B54" s="254" t="s">
        <v>68</v>
      </c>
      <c r="C54" s="254">
        <v>536.35</v>
      </c>
      <c r="D54" s="256">
        <v>541.26666666666665</v>
      </c>
      <c r="E54" s="256">
        <v>529.63333333333333</v>
      </c>
      <c r="F54" s="256">
        <v>522.91666666666663</v>
      </c>
      <c r="G54" s="256">
        <v>511.2833333333333</v>
      </c>
      <c r="H54" s="256">
        <v>547.98333333333335</v>
      </c>
      <c r="I54" s="256">
        <v>559.61666666666656</v>
      </c>
      <c r="J54" s="256">
        <v>566.33333333333337</v>
      </c>
      <c r="K54" s="254">
        <v>552.9</v>
      </c>
      <c r="L54" s="254">
        <v>534.54999999999995</v>
      </c>
      <c r="M54" s="254">
        <v>343.24459999999999</v>
      </c>
    </row>
    <row r="55" spans="1:13">
      <c r="A55" s="273">
        <v>46</v>
      </c>
      <c r="B55" s="254" t="s">
        <v>70</v>
      </c>
      <c r="C55" s="254">
        <v>385</v>
      </c>
      <c r="D55" s="256">
        <v>385.7833333333333</v>
      </c>
      <c r="E55" s="256">
        <v>383.41666666666663</v>
      </c>
      <c r="F55" s="256">
        <v>381.83333333333331</v>
      </c>
      <c r="G55" s="256">
        <v>379.46666666666664</v>
      </c>
      <c r="H55" s="256">
        <v>387.36666666666662</v>
      </c>
      <c r="I55" s="256">
        <v>389.73333333333329</v>
      </c>
      <c r="J55" s="256">
        <v>391.31666666666661</v>
      </c>
      <c r="K55" s="254">
        <v>388.15</v>
      </c>
      <c r="L55" s="254">
        <v>384.2</v>
      </c>
      <c r="M55" s="254">
        <v>17.493220000000001</v>
      </c>
    </row>
    <row r="56" spans="1:13">
      <c r="A56" s="273">
        <v>47</v>
      </c>
      <c r="B56" s="254" t="s">
        <v>230</v>
      </c>
      <c r="C56" s="254">
        <v>1194.3499999999999</v>
      </c>
      <c r="D56" s="256">
        <v>1199.7833333333333</v>
      </c>
      <c r="E56" s="256">
        <v>1184.5666666666666</v>
      </c>
      <c r="F56" s="256">
        <v>1174.7833333333333</v>
      </c>
      <c r="G56" s="256">
        <v>1159.5666666666666</v>
      </c>
      <c r="H56" s="256">
        <v>1209.5666666666666</v>
      </c>
      <c r="I56" s="256">
        <v>1224.7833333333333</v>
      </c>
      <c r="J56" s="256">
        <v>1234.5666666666666</v>
      </c>
      <c r="K56" s="254">
        <v>1215</v>
      </c>
      <c r="L56" s="254">
        <v>1190</v>
      </c>
      <c r="M56" s="254">
        <v>0.38701000000000002</v>
      </c>
    </row>
    <row r="57" spans="1:13">
      <c r="A57" s="273">
        <v>48</v>
      </c>
      <c r="B57" s="254" t="s">
        <v>71</v>
      </c>
      <c r="C57" s="254">
        <v>14450.55</v>
      </c>
      <c r="D57" s="256">
        <v>14362.583333333334</v>
      </c>
      <c r="E57" s="256">
        <v>14205.166666666668</v>
      </c>
      <c r="F57" s="256">
        <v>13959.783333333335</v>
      </c>
      <c r="G57" s="256">
        <v>13802.366666666669</v>
      </c>
      <c r="H57" s="256">
        <v>14607.966666666667</v>
      </c>
      <c r="I57" s="256">
        <v>14765.383333333335</v>
      </c>
      <c r="J57" s="256">
        <v>15010.766666666666</v>
      </c>
      <c r="K57" s="254">
        <v>14520</v>
      </c>
      <c r="L57" s="254">
        <v>14117.2</v>
      </c>
      <c r="M57" s="254">
        <v>0.47060000000000002</v>
      </c>
    </row>
    <row r="58" spans="1:13">
      <c r="A58" s="273">
        <v>49</v>
      </c>
      <c r="B58" s="254" t="s">
        <v>74</v>
      </c>
      <c r="C58" s="254">
        <v>3525.45</v>
      </c>
      <c r="D58" s="256">
        <v>3513.1166666666668</v>
      </c>
      <c r="E58" s="256">
        <v>3492.3333333333335</v>
      </c>
      <c r="F58" s="256">
        <v>3459.2166666666667</v>
      </c>
      <c r="G58" s="256">
        <v>3438.4333333333334</v>
      </c>
      <c r="H58" s="256">
        <v>3546.2333333333336</v>
      </c>
      <c r="I58" s="256">
        <v>3567.0166666666664</v>
      </c>
      <c r="J58" s="256">
        <v>3600.1333333333337</v>
      </c>
      <c r="K58" s="254">
        <v>3533.9</v>
      </c>
      <c r="L58" s="254">
        <v>3480</v>
      </c>
      <c r="M58" s="254">
        <v>4.7436800000000003</v>
      </c>
    </row>
    <row r="59" spans="1:13">
      <c r="A59" s="273">
        <v>50</v>
      </c>
      <c r="B59" s="254" t="s">
        <v>80</v>
      </c>
      <c r="C59" s="254">
        <v>690.15</v>
      </c>
      <c r="D59" s="256">
        <v>692.80000000000007</v>
      </c>
      <c r="E59" s="256">
        <v>682.60000000000014</v>
      </c>
      <c r="F59" s="256">
        <v>675.05000000000007</v>
      </c>
      <c r="G59" s="256">
        <v>664.85000000000014</v>
      </c>
      <c r="H59" s="256">
        <v>700.35000000000014</v>
      </c>
      <c r="I59" s="256">
        <v>710.55000000000018</v>
      </c>
      <c r="J59" s="256">
        <v>718.10000000000014</v>
      </c>
      <c r="K59" s="254">
        <v>703</v>
      </c>
      <c r="L59" s="254">
        <v>685.25</v>
      </c>
      <c r="M59" s="254">
        <v>7.5561299999999996</v>
      </c>
    </row>
    <row r="60" spans="1:13">
      <c r="A60" s="273">
        <v>51</v>
      </c>
      <c r="B60" s="254" t="s">
        <v>75</v>
      </c>
      <c r="C60" s="254">
        <v>604.4</v>
      </c>
      <c r="D60" s="256">
        <v>608.11666666666667</v>
      </c>
      <c r="E60" s="256">
        <v>597.73333333333335</v>
      </c>
      <c r="F60" s="256">
        <v>591.06666666666672</v>
      </c>
      <c r="G60" s="256">
        <v>580.68333333333339</v>
      </c>
      <c r="H60" s="256">
        <v>614.7833333333333</v>
      </c>
      <c r="I60" s="256">
        <v>625.16666666666674</v>
      </c>
      <c r="J60" s="256">
        <v>631.83333333333326</v>
      </c>
      <c r="K60" s="254">
        <v>618.5</v>
      </c>
      <c r="L60" s="254">
        <v>601.45000000000005</v>
      </c>
      <c r="M60" s="254">
        <v>54.5139</v>
      </c>
    </row>
    <row r="61" spans="1:13">
      <c r="A61" s="273">
        <v>52</v>
      </c>
      <c r="B61" s="254" t="s">
        <v>76</v>
      </c>
      <c r="C61" s="254">
        <v>146.65</v>
      </c>
      <c r="D61" s="256">
        <v>149.81666666666669</v>
      </c>
      <c r="E61" s="256">
        <v>141.98333333333338</v>
      </c>
      <c r="F61" s="256">
        <v>137.31666666666669</v>
      </c>
      <c r="G61" s="256">
        <v>129.48333333333338</v>
      </c>
      <c r="H61" s="256">
        <v>154.48333333333338</v>
      </c>
      <c r="I61" s="256">
        <v>162.31666666666669</v>
      </c>
      <c r="J61" s="256">
        <v>166.98333333333338</v>
      </c>
      <c r="K61" s="254">
        <v>157.65</v>
      </c>
      <c r="L61" s="254">
        <v>145.15</v>
      </c>
      <c r="M61" s="254">
        <v>467.83413000000002</v>
      </c>
    </row>
    <row r="62" spans="1:13">
      <c r="A62" s="273">
        <v>53</v>
      </c>
      <c r="B62" s="254" t="s">
        <v>77</v>
      </c>
      <c r="C62" s="254">
        <v>129.4</v>
      </c>
      <c r="D62" s="256">
        <v>129.85000000000002</v>
      </c>
      <c r="E62" s="256">
        <v>128.65000000000003</v>
      </c>
      <c r="F62" s="256">
        <v>127.9</v>
      </c>
      <c r="G62" s="256">
        <v>126.70000000000002</v>
      </c>
      <c r="H62" s="256">
        <v>130.60000000000005</v>
      </c>
      <c r="I62" s="256">
        <v>131.80000000000004</v>
      </c>
      <c r="J62" s="256">
        <v>132.55000000000007</v>
      </c>
      <c r="K62" s="254">
        <v>131.05000000000001</v>
      </c>
      <c r="L62" s="254">
        <v>129.1</v>
      </c>
      <c r="M62" s="254">
        <v>9.9879300000000004</v>
      </c>
    </row>
    <row r="63" spans="1:13">
      <c r="A63" s="273">
        <v>54</v>
      </c>
      <c r="B63" s="254" t="s">
        <v>81</v>
      </c>
      <c r="C63" s="254">
        <v>546.35</v>
      </c>
      <c r="D63" s="256">
        <v>549.36666666666667</v>
      </c>
      <c r="E63" s="256">
        <v>537.13333333333333</v>
      </c>
      <c r="F63" s="256">
        <v>527.91666666666663</v>
      </c>
      <c r="G63" s="256">
        <v>515.68333333333328</v>
      </c>
      <c r="H63" s="256">
        <v>558.58333333333337</v>
      </c>
      <c r="I63" s="256">
        <v>570.81666666666672</v>
      </c>
      <c r="J63" s="256">
        <v>580.03333333333342</v>
      </c>
      <c r="K63" s="254">
        <v>561.6</v>
      </c>
      <c r="L63" s="254">
        <v>540.15</v>
      </c>
      <c r="M63" s="254">
        <v>61.416589999999999</v>
      </c>
    </row>
    <row r="64" spans="1:13">
      <c r="A64" s="273">
        <v>55</v>
      </c>
      <c r="B64" s="254" t="s">
        <v>82</v>
      </c>
      <c r="C64" s="254">
        <v>884.4</v>
      </c>
      <c r="D64" s="256">
        <v>883.73333333333323</v>
      </c>
      <c r="E64" s="256">
        <v>879.11666666666645</v>
      </c>
      <c r="F64" s="256">
        <v>873.83333333333326</v>
      </c>
      <c r="G64" s="256">
        <v>869.21666666666647</v>
      </c>
      <c r="H64" s="256">
        <v>889.01666666666642</v>
      </c>
      <c r="I64" s="256">
        <v>893.63333333333321</v>
      </c>
      <c r="J64" s="256">
        <v>898.9166666666664</v>
      </c>
      <c r="K64" s="254">
        <v>888.35</v>
      </c>
      <c r="L64" s="254">
        <v>878.45</v>
      </c>
      <c r="M64" s="254">
        <v>51.299660000000003</v>
      </c>
    </row>
    <row r="65" spans="1:13">
      <c r="A65" s="273">
        <v>56</v>
      </c>
      <c r="B65" s="254" t="s">
        <v>231</v>
      </c>
      <c r="C65" s="254">
        <v>170.8</v>
      </c>
      <c r="D65" s="256">
        <v>170.23333333333332</v>
      </c>
      <c r="E65" s="256">
        <v>168.76666666666665</v>
      </c>
      <c r="F65" s="256">
        <v>166.73333333333332</v>
      </c>
      <c r="G65" s="256">
        <v>165.26666666666665</v>
      </c>
      <c r="H65" s="256">
        <v>172.26666666666665</v>
      </c>
      <c r="I65" s="256">
        <v>173.73333333333329</v>
      </c>
      <c r="J65" s="256">
        <v>175.76666666666665</v>
      </c>
      <c r="K65" s="254">
        <v>171.7</v>
      </c>
      <c r="L65" s="254">
        <v>168.2</v>
      </c>
      <c r="M65" s="254">
        <v>20.597529999999999</v>
      </c>
    </row>
    <row r="66" spans="1:13">
      <c r="A66" s="273">
        <v>57</v>
      </c>
      <c r="B66" s="254" t="s">
        <v>83</v>
      </c>
      <c r="C66" s="254">
        <v>146.44999999999999</v>
      </c>
      <c r="D66" s="256">
        <v>147.45000000000002</v>
      </c>
      <c r="E66" s="256">
        <v>145.10000000000002</v>
      </c>
      <c r="F66" s="256">
        <v>143.75</v>
      </c>
      <c r="G66" s="256">
        <v>141.4</v>
      </c>
      <c r="H66" s="256">
        <v>148.80000000000004</v>
      </c>
      <c r="I66" s="256">
        <v>151.15</v>
      </c>
      <c r="J66" s="256">
        <v>152.50000000000006</v>
      </c>
      <c r="K66" s="254">
        <v>149.80000000000001</v>
      </c>
      <c r="L66" s="254">
        <v>146.1</v>
      </c>
      <c r="M66" s="254">
        <v>102.95029</v>
      </c>
    </row>
    <row r="67" spans="1:13">
      <c r="A67" s="273">
        <v>58</v>
      </c>
      <c r="B67" s="254" t="s">
        <v>821</v>
      </c>
      <c r="C67" s="254">
        <v>3430.2</v>
      </c>
      <c r="D67" s="256">
        <v>3438.1999999999994</v>
      </c>
      <c r="E67" s="256">
        <v>3361.0499999999988</v>
      </c>
      <c r="F67" s="256">
        <v>3291.8999999999996</v>
      </c>
      <c r="G67" s="256">
        <v>3214.7499999999991</v>
      </c>
      <c r="H67" s="256">
        <v>3507.3499999999985</v>
      </c>
      <c r="I67" s="256">
        <v>3584.4999999999991</v>
      </c>
      <c r="J67" s="256">
        <v>3653.6499999999983</v>
      </c>
      <c r="K67" s="254">
        <v>3515.35</v>
      </c>
      <c r="L67" s="254">
        <v>3369.05</v>
      </c>
      <c r="M67" s="254">
        <v>8.8227399999999996</v>
      </c>
    </row>
    <row r="68" spans="1:13">
      <c r="A68" s="273">
        <v>59</v>
      </c>
      <c r="B68" s="254" t="s">
        <v>84</v>
      </c>
      <c r="C68" s="254">
        <v>1580.95</v>
      </c>
      <c r="D68" s="256">
        <v>1591.6833333333332</v>
      </c>
      <c r="E68" s="256">
        <v>1554.6166666666663</v>
      </c>
      <c r="F68" s="256">
        <v>1528.2833333333331</v>
      </c>
      <c r="G68" s="256">
        <v>1491.2166666666662</v>
      </c>
      <c r="H68" s="256">
        <v>1618.0166666666664</v>
      </c>
      <c r="I68" s="256">
        <v>1655.0833333333335</v>
      </c>
      <c r="J68" s="256">
        <v>1681.4166666666665</v>
      </c>
      <c r="K68" s="254">
        <v>1628.75</v>
      </c>
      <c r="L68" s="254">
        <v>1565.35</v>
      </c>
      <c r="M68" s="254">
        <v>10.25939</v>
      </c>
    </row>
    <row r="69" spans="1:13">
      <c r="A69" s="273">
        <v>60</v>
      </c>
      <c r="B69" s="254" t="s">
        <v>85</v>
      </c>
      <c r="C69" s="254">
        <v>608.29999999999995</v>
      </c>
      <c r="D69" s="256">
        <v>597.51666666666665</v>
      </c>
      <c r="E69" s="256">
        <v>583.0333333333333</v>
      </c>
      <c r="F69" s="256">
        <v>557.76666666666665</v>
      </c>
      <c r="G69" s="256">
        <v>543.2833333333333</v>
      </c>
      <c r="H69" s="256">
        <v>622.7833333333333</v>
      </c>
      <c r="I69" s="256">
        <v>637.26666666666665</v>
      </c>
      <c r="J69" s="256">
        <v>662.5333333333333</v>
      </c>
      <c r="K69" s="254">
        <v>612</v>
      </c>
      <c r="L69" s="254">
        <v>572.25</v>
      </c>
      <c r="M69" s="254">
        <v>90.151340000000005</v>
      </c>
    </row>
    <row r="70" spans="1:13">
      <c r="A70" s="273">
        <v>61</v>
      </c>
      <c r="B70" s="254" t="s">
        <v>232</v>
      </c>
      <c r="C70" s="254">
        <v>773.5</v>
      </c>
      <c r="D70" s="256">
        <v>772.58333333333337</v>
      </c>
      <c r="E70" s="256">
        <v>766.41666666666674</v>
      </c>
      <c r="F70" s="256">
        <v>759.33333333333337</v>
      </c>
      <c r="G70" s="256">
        <v>753.16666666666674</v>
      </c>
      <c r="H70" s="256">
        <v>779.66666666666674</v>
      </c>
      <c r="I70" s="256">
        <v>785.83333333333348</v>
      </c>
      <c r="J70" s="256">
        <v>792.91666666666674</v>
      </c>
      <c r="K70" s="254">
        <v>778.75</v>
      </c>
      <c r="L70" s="254">
        <v>765.5</v>
      </c>
      <c r="M70" s="254">
        <v>4.4939999999999998</v>
      </c>
    </row>
    <row r="71" spans="1:13">
      <c r="A71" s="273">
        <v>62</v>
      </c>
      <c r="B71" s="254" t="s">
        <v>233</v>
      </c>
      <c r="C71" s="254">
        <v>376.4</v>
      </c>
      <c r="D71" s="256">
        <v>375.58333333333331</v>
      </c>
      <c r="E71" s="256">
        <v>372.06666666666661</v>
      </c>
      <c r="F71" s="256">
        <v>367.73333333333329</v>
      </c>
      <c r="G71" s="256">
        <v>364.21666666666658</v>
      </c>
      <c r="H71" s="256">
        <v>379.91666666666663</v>
      </c>
      <c r="I71" s="256">
        <v>383.43333333333339</v>
      </c>
      <c r="J71" s="256">
        <v>387.76666666666665</v>
      </c>
      <c r="K71" s="254">
        <v>379.1</v>
      </c>
      <c r="L71" s="254">
        <v>371.25</v>
      </c>
      <c r="M71" s="254">
        <v>13.213800000000001</v>
      </c>
    </row>
    <row r="72" spans="1:13">
      <c r="A72" s="273">
        <v>63</v>
      </c>
      <c r="B72" s="254" t="s">
        <v>86</v>
      </c>
      <c r="C72" s="254">
        <v>836.4</v>
      </c>
      <c r="D72" s="256">
        <v>833</v>
      </c>
      <c r="E72" s="256">
        <v>813.6</v>
      </c>
      <c r="F72" s="256">
        <v>790.80000000000007</v>
      </c>
      <c r="G72" s="256">
        <v>771.40000000000009</v>
      </c>
      <c r="H72" s="256">
        <v>855.8</v>
      </c>
      <c r="I72" s="256">
        <v>875.2</v>
      </c>
      <c r="J72" s="256">
        <v>897.99999999999989</v>
      </c>
      <c r="K72" s="254">
        <v>852.4</v>
      </c>
      <c r="L72" s="254">
        <v>810.2</v>
      </c>
      <c r="M72" s="254">
        <v>18.972529999999999</v>
      </c>
    </row>
    <row r="73" spans="1:13">
      <c r="A73" s="273">
        <v>64</v>
      </c>
      <c r="B73" s="254" t="s">
        <v>92</v>
      </c>
      <c r="C73" s="254">
        <v>261.89999999999998</v>
      </c>
      <c r="D73" s="256">
        <v>262.68333333333334</v>
      </c>
      <c r="E73" s="256">
        <v>259.9666666666667</v>
      </c>
      <c r="F73" s="256">
        <v>258.03333333333336</v>
      </c>
      <c r="G73" s="256">
        <v>255.31666666666672</v>
      </c>
      <c r="H73" s="256">
        <v>264.61666666666667</v>
      </c>
      <c r="I73" s="256">
        <v>267.33333333333326</v>
      </c>
      <c r="J73" s="256">
        <v>269.26666666666665</v>
      </c>
      <c r="K73" s="254">
        <v>265.39999999999998</v>
      </c>
      <c r="L73" s="254">
        <v>260.75</v>
      </c>
      <c r="M73" s="254">
        <v>62.215179999999997</v>
      </c>
    </row>
    <row r="74" spans="1:13">
      <c r="A74" s="273">
        <v>65</v>
      </c>
      <c r="B74" s="254" t="s">
        <v>87</v>
      </c>
      <c r="C74" s="254">
        <v>531.1</v>
      </c>
      <c r="D74" s="256">
        <v>533.18333333333328</v>
      </c>
      <c r="E74" s="256">
        <v>527.36666666666656</v>
      </c>
      <c r="F74" s="256">
        <v>523.63333333333333</v>
      </c>
      <c r="G74" s="256">
        <v>517.81666666666661</v>
      </c>
      <c r="H74" s="256">
        <v>536.91666666666652</v>
      </c>
      <c r="I74" s="256">
        <v>542.73333333333335</v>
      </c>
      <c r="J74" s="256">
        <v>546.46666666666647</v>
      </c>
      <c r="K74" s="254">
        <v>539</v>
      </c>
      <c r="L74" s="254">
        <v>529.45000000000005</v>
      </c>
      <c r="M74" s="254">
        <v>20.566199999999998</v>
      </c>
    </row>
    <row r="75" spans="1:13">
      <c r="A75" s="273">
        <v>66</v>
      </c>
      <c r="B75" s="254" t="s">
        <v>234</v>
      </c>
      <c r="C75" s="254">
        <v>1816.5</v>
      </c>
      <c r="D75" s="256">
        <v>1815.2333333333336</v>
      </c>
      <c r="E75" s="256">
        <v>1793.4166666666672</v>
      </c>
      <c r="F75" s="256">
        <v>1770.3333333333337</v>
      </c>
      <c r="G75" s="256">
        <v>1748.5166666666673</v>
      </c>
      <c r="H75" s="256">
        <v>1838.3166666666671</v>
      </c>
      <c r="I75" s="256">
        <v>1860.1333333333337</v>
      </c>
      <c r="J75" s="256">
        <v>1883.2166666666669</v>
      </c>
      <c r="K75" s="254">
        <v>1837.05</v>
      </c>
      <c r="L75" s="254">
        <v>1792.15</v>
      </c>
      <c r="M75" s="254">
        <v>4.7479399999999998</v>
      </c>
    </row>
    <row r="76" spans="1:13">
      <c r="A76" s="273">
        <v>67</v>
      </c>
      <c r="B76" s="254" t="s">
        <v>830</v>
      </c>
      <c r="C76" s="254">
        <v>178.55</v>
      </c>
      <c r="D76" s="256">
        <v>179.76666666666665</v>
      </c>
      <c r="E76" s="256">
        <v>175.98333333333329</v>
      </c>
      <c r="F76" s="256">
        <v>173.41666666666663</v>
      </c>
      <c r="G76" s="256">
        <v>169.63333333333327</v>
      </c>
      <c r="H76" s="256">
        <v>182.33333333333331</v>
      </c>
      <c r="I76" s="256">
        <v>186.11666666666667</v>
      </c>
      <c r="J76" s="256">
        <v>188.68333333333334</v>
      </c>
      <c r="K76" s="254">
        <v>183.55</v>
      </c>
      <c r="L76" s="254">
        <v>177.2</v>
      </c>
      <c r="M76" s="254">
        <v>5.2558299999999996</v>
      </c>
    </row>
    <row r="77" spans="1:13">
      <c r="A77" s="273">
        <v>68</v>
      </c>
      <c r="B77" s="254" t="s">
        <v>90</v>
      </c>
      <c r="C77" s="254">
        <v>4023.95</v>
      </c>
      <c r="D77" s="256">
        <v>4038.9333333333329</v>
      </c>
      <c r="E77" s="256">
        <v>4003.016666666666</v>
      </c>
      <c r="F77" s="256">
        <v>3982.083333333333</v>
      </c>
      <c r="G77" s="256">
        <v>3946.1666666666661</v>
      </c>
      <c r="H77" s="256">
        <v>4059.8666666666659</v>
      </c>
      <c r="I77" s="256">
        <v>4095.7833333333328</v>
      </c>
      <c r="J77" s="256">
        <v>4116.7166666666653</v>
      </c>
      <c r="K77" s="254">
        <v>4074.85</v>
      </c>
      <c r="L77" s="254">
        <v>4018</v>
      </c>
      <c r="M77" s="254">
        <v>4.0431100000000004</v>
      </c>
    </row>
    <row r="78" spans="1:13">
      <c r="A78" s="273">
        <v>69</v>
      </c>
      <c r="B78" s="254" t="s">
        <v>348</v>
      </c>
      <c r="C78" s="254">
        <v>2796.35</v>
      </c>
      <c r="D78" s="256">
        <v>2785.4666666666672</v>
      </c>
      <c r="E78" s="256">
        <v>2750.9333333333343</v>
      </c>
      <c r="F78" s="256">
        <v>2705.5166666666673</v>
      </c>
      <c r="G78" s="256">
        <v>2670.9833333333345</v>
      </c>
      <c r="H78" s="256">
        <v>2830.8833333333341</v>
      </c>
      <c r="I78" s="256">
        <v>2865.416666666667</v>
      </c>
      <c r="J78" s="256">
        <v>2910.8333333333339</v>
      </c>
      <c r="K78" s="254">
        <v>2820</v>
      </c>
      <c r="L78" s="254">
        <v>2740.05</v>
      </c>
      <c r="M78" s="254">
        <v>3.8973200000000001</v>
      </c>
    </row>
    <row r="79" spans="1:13">
      <c r="A79" s="273">
        <v>70</v>
      </c>
      <c r="B79" s="254" t="s">
        <v>93</v>
      </c>
      <c r="C79" s="254">
        <v>5215.45</v>
      </c>
      <c r="D79" s="256">
        <v>5243.45</v>
      </c>
      <c r="E79" s="256">
        <v>5182</v>
      </c>
      <c r="F79" s="256">
        <v>5148.55</v>
      </c>
      <c r="G79" s="256">
        <v>5087.1000000000004</v>
      </c>
      <c r="H79" s="256">
        <v>5276.9</v>
      </c>
      <c r="I79" s="256">
        <v>5338.3499999999985</v>
      </c>
      <c r="J79" s="256">
        <v>5371.7999999999993</v>
      </c>
      <c r="K79" s="254">
        <v>5304.9</v>
      </c>
      <c r="L79" s="254">
        <v>5210</v>
      </c>
      <c r="M79" s="254">
        <v>9.1004000000000005</v>
      </c>
    </row>
    <row r="80" spans="1:13">
      <c r="A80" s="273">
        <v>71</v>
      </c>
      <c r="B80" s="254" t="s">
        <v>235</v>
      </c>
      <c r="C80" s="254">
        <v>60.9</v>
      </c>
      <c r="D80" s="256">
        <v>61.25</v>
      </c>
      <c r="E80" s="256">
        <v>60.4</v>
      </c>
      <c r="F80" s="256">
        <v>59.9</v>
      </c>
      <c r="G80" s="256">
        <v>59.05</v>
      </c>
      <c r="H80" s="256">
        <v>61.75</v>
      </c>
      <c r="I80" s="256">
        <v>62.599999999999994</v>
      </c>
      <c r="J80" s="256">
        <v>63.1</v>
      </c>
      <c r="K80" s="254">
        <v>62.1</v>
      </c>
      <c r="L80" s="254">
        <v>60.75</v>
      </c>
      <c r="M80" s="254">
        <v>12.286659999999999</v>
      </c>
    </row>
    <row r="81" spans="1:13">
      <c r="A81" s="273">
        <v>72</v>
      </c>
      <c r="B81" s="254" t="s">
        <v>94</v>
      </c>
      <c r="C81" s="254">
        <v>2571.85</v>
      </c>
      <c r="D81" s="256">
        <v>2549.4500000000003</v>
      </c>
      <c r="E81" s="256">
        <v>2515.0000000000005</v>
      </c>
      <c r="F81" s="256">
        <v>2458.15</v>
      </c>
      <c r="G81" s="256">
        <v>2423.7000000000003</v>
      </c>
      <c r="H81" s="256">
        <v>2606.3000000000006</v>
      </c>
      <c r="I81" s="256">
        <v>2640.7500000000005</v>
      </c>
      <c r="J81" s="256">
        <v>2697.6000000000008</v>
      </c>
      <c r="K81" s="254">
        <v>2583.9</v>
      </c>
      <c r="L81" s="254">
        <v>2492.6</v>
      </c>
      <c r="M81" s="254">
        <v>10.22419</v>
      </c>
    </row>
    <row r="82" spans="1:13">
      <c r="A82" s="273">
        <v>73</v>
      </c>
      <c r="B82" s="254" t="s">
        <v>236</v>
      </c>
      <c r="C82" s="254">
        <v>513.1</v>
      </c>
      <c r="D82" s="256">
        <v>511.63333333333338</v>
      </c>
      <c r="E82" s="256">
        <v>502.56666666666672</v>
      </c>
      <c r="F82" s="256">
        <v>492.03333333333336</v>
      </c>
      <c r="G82" s="256">
        <v>482.9666666666667</v>
      </c>
      <c r="H82" s="256">
        <v>522.16666666666674</v>
      </c>
      <c r="I82" s="256">
        <v>531.23333333333346</v>
      </c>
      <c r="J82" s="256">
        <v>541.76666666666677</v>
      </c>
      <c r="K82" s="254">
        <v>520.70000000000005</v>
      </c>
      <c r="L82" s="254">
        <v>501.1</v>
      </c>
      <c r="M82" s="254">
        <v>2.3959999999999999</v>
      </c>
    </row>
    <row r="83" spans="1:13">
      <c r="A83" s="273">
        <v>74</v>
      </c>
      <c r="B83" s="254" t="s">
        <v>237</v>
      </c>
      <c r="C83" s="254">
        <v>1337.2</v>
      </c>
      <c r="D83" s="256">
        <v>1335.8666666666666</v>
      </c>
      <c r="E83" s="256">
        <v>1311.7333333333331</v>
      </c>
      <c r="F83" s="256">
        <v>1286.2666666666667</v>
      </c>
      <c r="G83" s="256">
        <v>1262.1333333333332</v>
      </c>
      <c r="H83" s="256">
        <v>1361.333333333333</v>
      </c>
      <c r="I83" s="256">
        <v>1385.4666666666667</v>
      </c>
      <c r="J83" s="256">
        <v>1410.9333333333329</v>
      </c>
      <c r="K83" s="254">
        <v>1360</v>
      </c>
      <c r="L83" s="254">
        <v>1310.4000000000001</v>
      </c>
      <c r="M83" s="254">
        <v>1.9260299999999999</v>
      </c>
    </row>
    <row r="84" spans="1:13">
      <c r="A84" s="273">
        <v>75</v>
      </c>
      <c r="B84" s="254" t="s">
        <v>96</v>
      </c>
      <c r="C84" s="254">
        <v>1176.8</v>
      </c>
      <c r="D84" s="256">
        <v>1163.7833333333335</v>
      </c>
      <c r="E84" s="256">
        <v>1145.5666666666671</v>
      </c>
      <c r="F84" s="256">
        <v>1114.3333333333335</v>
      </c>
      <c r="G84" s="256">
        <v>1096.116666666667</v>
      </c>
      <c r="H84" s="256">
        <v>1195.0166666666671</v>
      </c>
      <c r="I84" s="256">
        <v>1213.2333333333338</v>
      </c>
      <c r="J84" s="256">
        <v>1244.4666666666672</v>
      </c>
      <c r="K84" s="254">
        <v>1182</v>
      </c>
      <c r="L84" s="254">
        <v>1132.55</v>
      </c>
      <c r="M84" s="254">
        <v>27.20251</v>
      </c>
    </row>
    <row r="85" spans="1:13">
      <c r="A85" s="273">
        <v>76</v>
      </c>
      <c r="B85" s="254" t="s">
        <v>97</v>
      </c>
      <c r="C85" s="254">
        <v>187.35</v>
      </c>
      <c r="D85" s="256">
        <v>186.58333333333334</v>
      </c>
      <c r="E85" s="256">
        <v>185.26666666666668</v>
      </c>
      <c r="F85" s="256">
        <v>183.18333333333334</v>
      </c>
      <c r="G85" s="256">
        <v>181.86666666666667</v>
      </c>
      <c r="H85" s="256">
        <v>188.66666666666669</v>
      </c>
      <c r="I85" s="256">
        <v>189.98333333333335</v>
      </c>
      <c r="J85" s="256">
        <v>192.06666666666669</v>
      </c>
      <c r="K85" s="254">
        <v>187.9</v>
      </c>
      <c r="L85" s="254">
        <v>184.5</v>
      </c>
      <c r="M85" s="254">
        <v>25.52214</v>
      </c>
    </row>
    <row r="86" spans="1:13">
      <c r="A86" s="273">
        <v>77</v>
      </c>
      <c r="B86" s="254" t="s">
        <v>98</v>
      </c>
      <c r="C86" s="254">
        <v>84.35</v>
      </c>
      <c r="D86" s="256">
        <v>84.61666666666666</v>
      </c>
      <c r="E86" s="256">
        <v>82.833333333333314</v>
      </c>
      <c r="F86" s="256">
        <v>81.316666666666649</v>
      </c>
      <c r="G86" s="256">
        <v>79.533333333333303</v>
      </c>
      <c r="H86" s="256">
        <v>86.133333333333326</v>
      </c>
      <c r="I86" s="256">
        <v>87.916666666666657</v>
      </c>
      <c r="J86" s="256">
        <v>89.433333333333337</v>
      </c>
      <c r="K86" s="254">
        <v>86.4</v>
      </c>
      <c r="L86" s="254">
        <v>83.1</v>
      </c>
      <c r="M86" s="254">
        <v>845.50491999999997</v>
      </c>
    </row>
    <row r="87" spans="1:13">
      <c r="A87" s="273">
        <v>78</v>
      </c>
      <c r="B87" s="254" t="s">
        <v>359</v>
      </c>
      <c r="C87" s="254">
        <v>222.9</v>
      </c>
      <c r="D87" s="256">
        <v>223.45000000000002</v>
      </c>
      <c r="E87" s="256">
        <v>220.95000000000005</v>
      </c>
      <c r="F87" s="256">
        <v>219.00000000000003</v>
      </c>
      <c r="G87" s="256">
        <v>216.50000000000006</v>
      </c>
      <c r="H87" s="256">
        <v>225.40000000000003</v>
      </c>
      <c r="I87" s="256">
        <v>227.89999999999998</v>
      </c>
      <c r="J87" s="256">
        <v>229.85000000000002</v>
      </c>
      <c r="K87" s="254">
        <v>225.95</v>
      </c>
      <c r="L87" s="254">
        <v>221.5</v>
      </c>
      <c r="M87" s="254">
        <v>21.061879999999999</v>
      </c>
    </row>
    <row r="88" spans="1:13">
      <c r="A88" s="273">
        <v>79</v>
      </c>
      <c r="B88" s="254" t="s">
        <v>240</v>
      </c>
      <c r="C88" s="254">
        <v>45.05</v>
      </c>
      <c r="D88" s="256">
        <v>45.133333333333326</v>
      </c>
      <c r="E88" s="256">
        <v>44.716666666666654</v>
      </c>
      <c r="F88" s="256">
        <v>44.383333333333326</v>
      </c>
      <c r="G88" s="256">
        <v>43.966666666666654</v>
      </c>
      <c r="H88" s="256">
        <v>45.466666666666654</v>
      </c>
      <c r="I88" s="256">
        <v>45.883333333333326</v>
      </c>
      <c r="J88" s="256">
        <v>46.216666666666654</v>
      </c>
      <c r="K88" s="254">
        <v>45.55</v>
      </c>
      <c r="L88" s="254">
        <v>44.8</v>
      </c>
      <c r="M88" s="254">
        <v>22.632190000000001</v>
      </c>
    </row>
    <row r="89" spans="1:13">
      <c r="A89" s="273">
        <v>80</v>
      </c>
      <c r="B89" s="254" t="s">
        <v>99</v>
      </c>
      <c r="C89" s="254">
        <v>152.80000000000001</v>
      </c>
      <c r="D89" s="256">
        <v>154.43333333333334</v>
      </c>
      <c r="E89" s="256">
        <v>150.86666666666667</v>
      </c>
      <c r="F89" s="256">
        <v>148.93333333333334</v>
      </c>
      <c r="G89" s="256">
        <v>145.36666666666667</v>
      </c>
      <c r="H89" s="256">
        <v>156.36666666666667</v>
      </c>
      <c r="I89" s="256">
        <v>159.93333333333334</v>
      </c>
      <c r="J89" s="256">
        <v>161.86666666666667</v>
      </c>
      <c r="K89" s="254">
        <v>158</v>
      </c>
      <c r="L89" s="254">
        <v>152.5</v>
      </c>
      <c r="M89" s="254">
        <v>142.69296</v>
      </c>
    </row>
    <row r="90" spans="1:13">
      <c r="A90" s="273">
        <v>81</v>
      </c>
      <c r="B90" s="254" t="s">
        <v>102</v>
      </c>
      <c r="C90" s="254">
        <v>26.25</v>
      </c>
      <c r="D90" s="256">
        <v>26.316666666666666</v>
      </c>
      <c r="E90" s="256">
        <v>25.933333333333334</v>
      </c>
      <c r="F90" s="256">
        <v>25.616666666666667</v>
      </c>
      <c r="G90" s="256">
        <v>25.233333333333334</v>
      </c>
      <c r="H90" s="256">
        <v>26.633333333333333</v>
      </c>
      <c r="I90" s="256">
        <v>27.016666666666666</v>
      </c>
      <c r="J90" s="256">
        <v>27.333333333333332</v>
      </c>
      <c r="K90" s="254">
        <v>26.7</v>
      </c>
      <c r="L90" s="254">
        <v>26</v>
      </c>
      <c r="M90" s="254">
        <v>127.77699</v>
      </c>
    </row>
    <row r="91" spans="1:13">
      <c r="A91" s="273">
        <v>82</v>
      </c>
      <c r="B91" s="254" t="s">
        <v>241</v>
      </c>
      <c r="C91" s="254">
        <v>197.1</v>
      </c>
      <c r="D91" s="256">
        <v>196.96666666666667</v>
      </c>
      <c r="E91" s="256">
        <v>195.73333333333335</v>
      </c>
      <c r="F91" s="256">
        <v>194.36666666666667</v>
      </c>
      <c r="G91" s="256">
        <v>193.13333333333335</v>
      </c>
      <c r="H91" s="256">
        <v>198.33333333333334</v>
      </c>
      <c r="I91" s="256">
        <v>199.56666666666663</v>
      </c>
      <c r="J91" s="256">
        <v>200.93333333333334</v>
      </c>
      <c r="K91" s="254">
        <v>198.2</v>
      </c>
      <c r="L91" s="254">
        <v>195.6</v>
      </c>
      <c r="M91" s="254">
        <v>3.0542500000000001</v>
      </c>
    </row>
    <row r="92" spans="1:13">
      <c r="A92" s="273">
        <v>83</v>
      </c>
      <c r="B92" s="254" t="s">
        <v>100</v>
      </c>
      <c r="C92" s="254">
        <v>608.54999999999995</v>
      </c>
      <c r="D92" s="256">
        <v>609.18333333333328</v>
      </c>
      <c r="E92" s="256">
        <v>601.46666666666658</v>
      </c>
      <c r="F92" s="256">
        <v>594.38333333333333</v>
      </c>
      <c r="G92" s="256">
        <v>586.66666666666663</v>
      </c>
      <c r="H92" s="256">
        <v>616.26666666666654</v>
      </c>
      <c r="I92" s="256">
        <v>623.98333333333323</v>
      </c>
      <c r="J92" s="256">
        <v>631.06666666666649</v>
      </c>
      <c r="K92" s="254">
        <v>616.9</v>
      </c>
      <c r="L92" s="254">
        <v>602.1</v>
      </c>
      <c r="M92" s="254">
        <v>18.66283</v>
      </c>
    </row>
    <row r="93" spans="1:13">
      <c r="A93" s="273">
        <v>84</v>
      </c>
      <c r="B93" s="254" t="s">
        <v>242</v>
      </c>
      <c r="C93" s="254">
        <v>548.35</v>
      </c>
      <c r="D93" s="256">
        <v>550.11666666666667</v>
      </c>
      <c r="E93" s="256">
        <v>542.2833333333333</v>
      </c>
      <c r="F93" s="256">
        <v>536.21666666666658</v>
      </c>
      <c r="G93" s="256">
        <v>528.38333333333321</v>
      </c>
      <c r="H93" s="256">
        <v>556.18333333333339</v>
      </c>
      <c r="I93" s="256">
        <v>564.01666666666665</v>
      </c>
      <c r="J93" s="256">
        <v>570.08333333333348</v>
      </c>
      <c r="K93" s="254">
        <v>557.95000000000005</v>
      </c>
      <c r="L93" s="254">
        <v>544.04999999999995</v>
      </c>
      <c r="M93" s="254">
        <v>2.8858100000000002</v>
      </c>
    </row>
    <row r="94" spans="1:13">
      <c r="A94" s="273">
        <v>85</v>
      </c>
      <c r="B94" s="254" t="s">
        <v>103</v>
      </c>
      <c r="C94" s="254">
        <v>816.25</v>
      </c>
      <c r="D94" s="256">
        <v>824.5</v>
      </c>
      <c r="E94" s="256">
        <v>802.25</v>
      </c>
      <c r="F94" s="256">
        <v>788.25</v>
      </c>
      <c r="G94" s="256">
        <v>766</v>
      </c>
      <c r="H94" s="256">
        <v>838.5</v>
      </c>
      <c r="I94" s="256">
        <v>860.75</v>
      </c>
      <c r="J94" s="256">
        <v>874.75</v>
      </c>
      <c r="K94" s="254">
        <v>846.75</v>
      </c>
      <c r="L94" s="254">
        <v>810.5</v>
      </c>
      <c r="M94" s="254">
        <v>36.013080000000002</v>
      </c>
    </row>
    <row r="95" spans="1:13">
      <c r="A95" s="273">
        <v>86</v>
      </c>
      <c r="B95" s="254" t="s">
        <v>243</v>
      </c>
      <c r="C95" s="254">
        <v>535.85</v>
      </c>
      <c r="D95" s="256">
        <v>539.2833333333333</v>
      </c>
      <c r="E95" s="256">
        <v>528.81666666666661</v>
      </c>
      <c r="F95" s="256">
        <v>521.7833333333333</v>
      </c>
      <c r="G95" s="256">
        <v>511.31666666666661</v>
      </c>
      <c r="H95" s="256">
        <v>546.31666666666661</v>
      </c>
      <c r="I95" s="256">
        <v>556.7833333333333</v>
      </c>
      <c r="J95" s="256">
        <v>563.81666666666661</v>
      </c>
      <c r="K95" s="254">
        <v>549.75</v>
      </c>
      <c r="L95" s="254">
        <v>532.25</v>
      </c>
      <c r="M95" s="254">
        <v>2.0397799999999999</v>
      </c>
    </row>
    <row r="96" spans="1:13">
      <c r="A96" s="273">
        <v>87</v>
      </c>
      <c r="B96" s="254" t="s">
        <v>244</v>
      </c>
      <c r="C96" s="254">
        <v>1253</v>
      </c>
      <c r="D96" s="256">
        <v>1256.0833333333333</v>
      </c>
      <c r="E96" s="256">
        <v>1242.3666666666666</v>
      </c>
      <c r="F96" s="256">
        <v>1231.7333333333333</v>
      </c>
      <c r="G96" s="256">
        <v>1218.0166666666667</v>
      </c>
      <c r="H96" s="256">
        <v>1266.7166666666665</v>
      </c>
      <c r="I96" s="256">
        <v>1280.4333333333332</v>
      </c>
      <c r="J96" s="256">
        <v>1291.0666666666664</v>
      </c>
      <c r="K96" s="254">
        <v>1269.8</v>
      </c>
      <c r="L96" s="254">
        <v>1245.45</v>
      </c>
      <c r="M96" s="254">
        <v>5.6279000000000003</v>
      </c>
    </row>
    <row r="97" spans="1:13">
      <c r="A97" s="273">
        <v>88</v>
      </c>
      <c r="B97" s="254" t="s">
        <v>104</v>
      </c>
      <c r="C97" s="254">
        <v>1392.4</v>
      </c>
      <c r="D97" s="256">
        <v>1402.1166666666668</v>
      </c>
      <c r="E97" s="256">
        <v>1376.3833333333337</v>
      </c>
      <c r="F97" s="256">
        <v>1360.3666666666668</v>
      </c>
      <c r="G97" s="256">
        <v>1334.6333333333337</v>
      </c>
      <c r="H97" s="256">
        <v>1418.1333333333337</v>
      </c>
      <c r="I97" s="256">
        <v>1443.8666666666668</v>
      </c>
      <c r="J97" s="256">
        <v>1459.8833333333337</v>
      </c>
      <c r="K97" s="254">
        <v>1427.85</v>
      </c>
      <c r="L97" s="254">
        <v>1386.1</v>
      </c>
      <c r="M97" s="254">
        <v>10.453110000000001</v>
      </c>
    </row>
    <row r="98" spans="1:13">
      <c r="A98" s="273">
        <v>89</v>
      </c>
      <c r="B98" s="254" t="s">
        <v>372</v>
      </c>
      <c r="C98" s="254">
        <v>531.04999999999995</v>
      </c>
      <c r="D98" s="256">
        <v>532.94999999999993</v>
      </c>
      <c r="E98" s="256">
        <v>523.89999999999986</v>
      </c>
      <c r="F98" s="256">
        <v>516.74999999999989</v>
      </c>
      <c r="G98" s="256">
        <v>507.69999999999982</v>
      </c>
      <c r="H98" s="256">
        <v>540.09999999999991</v>
      </c>
      <c r="I98" s="256">
        <v>549.14999999999986</v>
      </c>
      <c r="J98" s="256">
        <v>556.29999999999995</v>
      </c>
      <c r="K98" s="254">
        <v>542</v>
      </c>
      <c r="L98" s="254">
        <v>525.79999999999995</v>
      </c>
      <c r="M98" s="254">
        <v>9.69374</v>
      </c>
    </row>
    <row r="99" spans="1:13">
      <c r="A99" s="273">
        <v>90</v>
      </c>
      <c r="B99" s="254" t="s">
        <v>246</v>
      </c>
      <c r="C99" s="254">
        <v>277.45</v>
      </c>
      <c r="D99" s="256">
        <v>276.56666666666666</v>
      </c>
      <c r="E99" s="256">
        <v>273.88333333333333</v>
      </c>
      <c r="F99" s="256">
        <v>270.31666666666666</v>
      </c>
      <c r="G99" s="256">
        <v>267.63333333333333</v>
      </c>
      <c r="H99" s="256">
        <v>280.13333333333333</v>
      </c>
      <c r="I99" s="256">
        <v>282.81666666666661</v>
      </c>
      <c r="J99" s="256">
        <v>286.38333333333333</v>
      </c>
      <c r="K99" s="254">
        <v>279.25</v>
      </c>
      <c r="L99" s="254">
        <v>273</v>
      </c>
      <c r="M99" s="254">
        <v>4.3971499999999999</v>
      </c>
    </row>
    <row r="100" spans="1:13">
      <c r="A100" s="273">
        <v>91</v>
      </c>
      <c r="B100" s="254" t="s">
        <v>107</v>
      </c>
      <c r="C100" s="254">
        <v>931.6</v>
      </c>
      <c r="D100" s="256">
        <v>931.86666666666667</v>
      </c>
      <c r="E100" s="256">
        <v>924.23333333333335</v>
      </c>
      <c r="F100" s="256">
        <v>916.86666666666667</v>
      </c>
      <c r="G100" s="256">
        <v>909.23333333333335</v>
      </c>
      <c r="H100" s="256">
        <v>939.23333333333335</v>
      </c>
      <c r="I100" s="256">
        <v>946.86666666666679</v>
      </c>
      <c r="J100" s="256">
        <v>954.23333333333335</v>
      </c>
      <c r="K100" s="254">
        <v>939.5</v>
      </c>
      <c r="L100" s="254">
        <v>924.5</v>
      </c>
      <c r="M100" s="254">
        <v>59.134259999999998</v>
      </c>
    </row>
    <row r="101" spans="1:13">
      <c r="A101" s="273">
        <v>92</v>
      </c>
      <c r="B101" s="254" t="s">
        <v>248</v>
      </c>
      <c r="C101" s="254">
        <v>2835.05</v>
      </c>
      <c r="D101" s="256">
        <v>2832.4833333333336</v>
      </c>
      <c r="E101" s="256">
        <v>2820.2666666666673</v>
      </c>
      <c r="F101" s="256">
        <v>2805.4833333333336</v>
      </c>
      <c r="G101" s="256">
        <v>2793.2666666666673</v>
      </c>
      <c r="H101" s="256">
        <v>2847.2666666666673</v>
      </c>
      <c r="I101" s="256">
        <v>2859.4833333333336</v>
      </c>
      <c r="J101" s="256">
        <v>2874.2666666666673</v>
      </c>
      <c r="K101" s="254">
        <v>2844.7</v>
      </c>
      <c r="L101" s="254">
        <v>2817.7</v>
      </c>
      <c r="M101" s="254">
        <v>1.5484199999999999</v>
      </c>
    </row>
    <row r="102" spans="1:13">
      <c r="A102" s="273">
        <v>93</v>
      </c>
      <c r="B102" s="254" t="s">
        <v>109</v>
      </c>
      <c r="C102" s="254">
        <v>1476.7</v>
      </c>
      <c r="D102" s="256">
        <v>1471.4833333333333</v>
      </c>
      <c r="E102" s="256">
        <v>1460.2166666666667</v>
      </c>
      <c r="F102" s="256">
        <v>1443.7333333333333</v>
      </c>
      <c r="G102" s="256">
        <v>1432.4666666666667</v>
      </c>
      <c r="H102" s="256">
        <v>1487.9666666666667</v>
      </c>
      <c r="I102" s="256">
        <v>1499.2333333333336</v>
      </c>
      <c r="J102" s="256">
        <v>1515.7166666666667</v>
      </c>
      <c r="K102" s="254">
        <v>1482.75</v>
      </c>
      <c r="L102" s="254">
        <v>1455</v>
      </c>
      <c r="M102" s="254">
        <v>110.82640000000001</v>
      </c>
    </row>
    <row r="103" spans="1:13">
      <c r="A103" s="273">
        <v>94</v>
      </c>
      <c r="B103" s="254" t="s">
        <v>249</v>
      </c>
      <c r="C103" s="254">
        <v>666.7</v>
      </c>
      <c r="D103" s="256">
        <v>668.5</v>
      </c>
      <c r="E103" s="256">
        <v>664.2</v>
      </c>
      <c r="F103" s="256">
        <v>661.7</v>
      </c>
      <c r="G103" s="256">
        <v>657.40000000000009</v>
      </c>
      <c r="H103" s="256">
        <v>671</v>
      </c>
      <c r="I103" s="256">
        <v>675.3</v>
      </c>
      <c r="J103" s="256">
        <v>677.8</v>
      </c>
      <c r="K103" s="254">
        <v>672.8</v>
      </c>
      <c r="L103" s="254">
        <v>666</v>
      </c>
      <c r="M103" s="254">
        <v>18.092310000000001</v>
      </c>
    </row>
    <row r="104" spans="1:13">
      <c r="A104" s="273">
        <v>95</v>
      </c>
      <c r="B104" s="254" t="s">
        <v>105</v>
      </c>
      <c r="C104" s="254">
        <v>1071.45</v>
      </c>
      <c r="D104" s="256">
        <v>1055.3499999999999</v>
      </c>
      <c r="E104" s="256">
        <v>1036.1999999999998</v>
      </c>
      <c r="F104" s="256">
        <v>1000.9499999999999</v>
      </c>
      <c r="G104" s="256">
        <v>981.79999999999984</v>
      </c>
      <c r="H104" s="256">
        <v>1090.5999999999999</v>
      </c>
      <c r="I104" s="256">
        <v>1109.75</v>
      </c>
      <c r="J104" s="256">
        <v>1144.9999999999998</v>
      </c>
      <c r="K104" s="254">
        <v>1074.5</v>
      </c>
      <c r="L104" s="254">
        <v>1020.1</v>
      </c>
      <c r="M104" s="254">
        <v>32.422759999999997</v>
      </c>
    </row>
    <row r="105" spans="1:13">
      <c r="A105" s="273">
        <v>96</v>
      </c>
      <c r="B105" s="254" t="s">
        <v>110</v>
      </c>
      <c r="C105" s="254">
        <v>2906.95</v>
      </c>
      <c r="D105" s="256">
        <v>2894.4</v>
      </c>
      <c r="E105" s="256">
        <v>2869.1000000000004</v>
      </c>
      <c r="F105" s="256">
        <v>2831.2500000000005</v>
      </c>
      <c r="G105" s="256">
        <v>2805.9500000000007</v>
      </c>
      <c r="H105" s="256">
        <v>2932.25</v>
      </c>
      <c r="I105" s="256">
        <v>2957.55</v>
      </c>
      <c r="J105" s="256">
        <v>2995.3999999999996</v>
      </c>
      <c r="K105" s="254">
        <v>2919.7</v>
      </c>
      <c r="L105" s="254">
        <v>2856.55</v>
      </c>
      <c r="M105" s="254">
        <v>12.880129999999999</v>
      </c>
    </row>
    <row r="106" spans="1:13">
      <c r="A106" s="273">
        <v>97</v>
      </c>
      <c r="B106" s="254" t="s">
        <v>112</v>
      </c>
      <c r="C106" s="254">
        <v>402.1</v>
      </c>
      <c r="D106" s="256">
        <v>403.8</v>
      </c>
      <c r="E106" s="256">
        <v>394.8</v>
      </c>
      <c r="F106" s="256">
        <v>387.5</v>
      </c>
      <c r="G106" s="256">
        <v>378.5</v>
      </c>
      <c r="H106" s="256">
        <v>411.1</v>
      </c>
      <c r="I106" s="256">
        <v>420.1</v>
      </c>
      <c r="J106" s="256">
        <v>427.40000000000003</v>
      </c>
      <c r="K106" s="254">
        <v>412.8</v>
      </c>
      <c r="L106" s="254">
        <v>396.5</v>
      </c>
      <c r="M106" s="254">
        <v>305.40086000000002</v>
      </c>
    </row>
    <row r="107" spans="1:13">
      <c r="A107" s="273">
        <v>98</v>
      </c>
      <c r="B107" s="254" t="s">
        <v>113</v>
      </c>
      <c r="C107" s="254">
        <v>265</v>
      </c>
      <c r="D107" s="256">
        <v>261.41666666666669</v>
      </c>
      <c r="E107" s="256">
        <v>256.43333333333339</v>
      </c>
      <c r="F107" s="256">
        <v>247.8666666666667</v>
      </c>
      <c r="G107" s="256">
        <v>242.88333333333341</v>
      </c>
      <c r="H107" s="256">
        <v>269.98333333333335</v>
      </c>
      <c r="I107" s="256">
        <v>274.96666666666658</v>
      </c>
      <c r="J107" s="256">
        <v>283.53333333333336</v>
      </c>
      <c r="K107" s="254">
        <v>266.39999999999998</v>
      </c>
      <c r="L107" s="254">
        <v>252.85</v>
      </c>
      <c r="M107" s="254">
        <v>77.113510000000005</v>
      </c>
    </row>
    <row r="108" spans="1:13">
      <c r="A108" s="273">
        <v>99</v>
      </c>
      <c r="B108" s="254" t="s">
        <v>114</v>
      </c>
      <c r="C108" s="254">
        <v>2374.25</v>
      </c>
      <c r="D108" s="256">
        <v>2383.1833333333334</v>
      </c>
      <c r="E108" s="256">
        <v>2358.0166666666669</v>
      </c>
      <c r="F108" s="256">
        <v>2341.7833333333333</v>
      </c>
      <c r="G108" s="256">
        <v>2316.6166666666668</v>
      </c>
      <c r="H108" s="256">
        <v>2399.416666666667</v>
      </c>
      <c r="I108" s="256">
        <v>2424.583333333333</v>
      </c>
      <c r="J108" s="256">
        <v>2440.8166666666671</v>
      </c>
      <c r="K108" s="254">
        <v>2408.35</v>
      </c>
      <c r="L108" s="254">
        <v>2366.9499999999998</v>
      </c>
      <c r="M108" s="254">
        <v>11.53722</v>
      </c>
    </row>
    <row r="109" spans="1:13">
      <c r="A109" s="273">
        <v>100</v>
      </c>
      <c r="B109" s="254" t="s">
        <v>250</v>
      </c>
      <c r="C109" s="254">
        <v>345.5</v>
      </c>
      <c r="D109" s="256">
        <v>339.15000000000003</v>
      </c>
      <c r="E109" s="256">
        <v>327.80000000000007</v>
      </c>
      <c r="F109" s="256">
        <v>310.10000000000002</v>
      </c>
      <c r="G109" s="256">
        <v>298.75000000000006</v>
      </c>
      <c r="H109" s="256">
        <v>356.85000000000008</v>
      </c>
      <c r="I109" s="256">
        <v>368.2000000000001</v>
      </c>
      <c r="J109" s="256">
        <v>385.90000000000009</v>
      </c>
      <c r="K109" s="254">
        <v>350.5</v>
      </c>
      <c r="L109" s="254">
        <v>321.45</v>
      </c>
      <c r="M109" s="254">
        <v>249.55975000000001</v>
      </c>
    </row>
    <row r="110" spans="1:13">
      <c r="A110" s="273">
        <v>101</v>
      </c>
      <c r="B110" s="254" t="s">
        <v>251</v>
      </c>
      <c r="C110" s="254">
        <v>46.55</v>
      </c>
      <c r="D110" s="256">
        <v>46.683333333333337</v>
      </c>
      <c r="E110" s="256">
        <v>46.166666666666671</v>
      </c>
      <c r="F110" s="256">
        <v>45.783333333333331</v>
      </c>
      <c r="G110" s="256">
        <v>45.266666666666666</v>
      </c>
      <c r="H110" s="256">
        <v>47.066666666666677</v>
      </c>
      <c r="I110" s="256">
        <v>47.583333333333343</v>
      </c>
      <c r="J110" s="256">
        <v>47.966666666666683</v>
      </c>
      <c r="K110" s="254">
        <v>47.2</v>
      </c>
      <c r="L110" s="254">
        <v>46.3</v>
      </c>
      <c r="M110" s="254">
        <v>19.991849999999999</v>
      </c>
    </row>
    <row r="111" spans="1:13">
      <c r="A111" s="273">
        <v>102</v>
      </c>
      <c r="B111" s="254" t="s">
        <v>108</v>
      </c>
      <c r="C111" s="254">
        <v>2502.85</v>
      </c>
      <c r="D111" s="256">
        <v>2505.6</v>
      </c>
      <c r="E111" s="256">
        <v>2484.1999999999998</v>
      </c>
      <c r="F111" s="256">
        <v>2465.5499999999997</v>
      </c>
      <c r="G111" s="256">
        <v>2444.1499999999996</v>
      </c>
      <c r="H111" s="256">
        <v>2524.25</v>
      </c>
      <c r="I111" s="256">
        <v>2545.6500000000005</v>
      </c>
      <c r="J111" s="256">
        <v>2564.3000000000002</v>
      </c>
      <c r="K111" s="254">
        <v>2527</v>
      </c>
      <c r="L111" s="254">
        <v>2486.9499999999998</v>
      </c>
      <c r="M111" s="254">
        <v>28.442329999999998</v>
      </c>
    </row>
    <row r="112" spans="1:13">
      <c r="A112" s="273">
        <v>103</v>
      </c>
      <c r="B112" s="254" t="s">
        <v>116</v>
      </c>
      <c r="C112" s="254">
        <v>633.20000000000005</v>
      </c>
      <c r="D112" s="256">
        <v>631.56666666666672</v>
      </c>
      <c r="E112" s="256">
        <v>627.63333333333344</v>
      </c>
      <c r="F112" s="256">
        <v>622.06666666666672</v>
      </c>
      <c r="G112" s="256">
        <v>618.13333333333344</v>
      </c>
      <c r="H112" s="256">
        <v>637.13333333333344</v>
      </c>
      <c r="I112" s="256">
        <v>641.06666666666661</v>
      </c>
      <c r="J112" s="256">
        <v>646.63333333333344</v>
      </c>
      <c r="K112" s="254">
        <v>635.5</v>
      </c>
      <c r="L112" s="254">
        <v>626</v>
      </c>
      <c r="M112" s="254">
        <v>192.42626999999999</v>
      </c>
    </row>
    <row r="113" spans="1:13">
      <c r="A113" s="273">
        <v>104</v>
      </c>
      <c r="B113" s="254" t="s">
        <v>252</v>
      </c>
      <c r="C113" s="254">
        <v>1487.05</v>
      </c>
      <c r="D113" s="256">
        <v>1489.4333333333334</v>
      </c>
      <c r="E113" s="256">
        <v>1469.8666666666668</v>
      </c>
      <c r="F113" s="256">
        <v>1452.6833333333334</v>
      </c>
      <c r="G113" s="256">
        <v>1433.1166666666668</v>
      </c>
      <c r="H113" s="256">
        <v>1506.6166666666668</v>
      </c>
      <c r="I113" s="256">
        <v>1526.1833333333334</v>
      </c>
      <c r="J113" s="256">
        <v>1543.3666666666668</v>
      </c>
      <c r="K113" s="254">
        <v>1509</v>
      </c>
      <c r="L113" s="254">
        <v>1472.25</v>
      </c>
      <c r="M113" s="254">
        <v>4.4299099999999996</v>
      </c>
    </row>
    <row r="114" spans="1:13">
      <c r="A114" s="273">
        <v>105</v>
      </c>
      <c r="B114" s="254" t="s">
        <v>117</v>
      </c>
      <c r="C114" s="254">
        <v>548.04999999999995</v>
      </c>
      <c r="D114" s="256">
        <v>550.9666666666667</v>
      </c>
      <c r="E114" s="256">
        <v>543.08333333333337</v>
      </c>
      <c r="F114" s="256">
        <v>538.11666666666667</v>
      </c>
      <c r="G114" s="256">
        <v>530.23333333333335</v>
      </c>
      <c r="H114" s="256">
        <v>555.93333333333339</v>
      </c>
      <c r="I114" s="256">
        <v>563.81666666666661</v>
      </c>
      <c r="J114" s="256">
        <v>568.78333333333342</v>
      </c>
      <c r="K114" s="254">
        <v>558.85</v>
      </c>
      <c r="L114" s="254">
        <v>546</v>
      </c>
      <c r="M114" s="254">
        <v>17.132180000000002</v>
      </c>
    </row>
    <row r="115" spans="1:13">
      <c r="A115" s="273">
        <v>106</v>
      </c>
      <c r="B115" s="254" t="s">
        <v>387</v>
      </c>
      <c r="C115" s="254">
        <v>522.95000000000005</v>
      </c>
      <c r="D115" s="256">
        <v>525.15</v>
      </c>
      <c r="E115" s="256">
        <v>509.79999999999995</v>
      </c>
      <c r="F115" s="256">
        <v>496.65</v>
      </c>
      <c r="G115" s="256">
        <v>481.29999999999995</v>
      </c>
      <c r="H115" s="256">
        <v>538.29999999999995</v>
      </c>
      <c r="I115" s="256">
        <v>553.65000000000009</v>
      </c>
      <c r="J115" s="256">
        <v>566.79999999999995</v>
      </c>
      <c r="K115" s="254">
        <v>540.5</v>
      </c>
      <c r="L115" s="254">
        <v>512</v>
      </c>
      <c r="M115" s="254">
        <v>28.299880000000002</v>
      </c>
    </row>
    <row r="116" spans="1:13">
      <c r="A116" s="273">
        <v>107</v>
      </c>
      <c r="B116" s="254" t="s">
        <v>119</v>
      </c>
      <c r="C116" s="254">
        <v>56.05</v>
      </c>
      <c r="D116" s="256">
        <v>56.316666666666663</v>
      </c>
      <c r="E116" s="256">
        <v>55.283333333333324</v>
      </c>
      <c r="F116" s="256">
        <v>54.516666666666659</v>
      </c>
      <c r="G116" s="256">
        <v>53.48333333333332</v>
      </c>
      <c r="H116" s="256">
        <v>57.083333333333329</v>
      </c>
      <c r="I116" s="256">
        <v>58.11666666666666</v>
      </c>
      <c r="J116" s="256">
        <v>58.883333333333333</v>
      </c>
      <c r="K116" s="254">
        <v>57.35</v>
      </c>
      <c r="L116" s="254">
        <v>55.55</v>
      </c>
      <c r="M116" s="254">
        <v>431.06124</v>
      </c>
    </row>
    <row r="117" spans="1:13">
      <c r="A117" s="273">
        <v>108</v>
      </c>
      <c r="B117" s="254" t="s">
        <v>126</v>
      </c>
      <c r="C117" s="254">
        <v>210.05</v>
      </c>
      <c r="D117" s="256">
        <v>211.43333333333331</v>
      </c>
      <c r="E117" s="256">
        <v>208.26666666666662</v>
      </c>
      <c r="F117" s="256">
        <v>206.48333333333332</v>
      </c>
      <c r="G117" s="256">
        <v>203.31666666666663</v>
      </c>
      <c r="H117" s="256">
        <v>213.21666666666661</v>
      </c>
      <c r="I117" s="256">
        <v>216.3833333333333</v>
      </c>
      <c r="J117" s="256">
        <v>218.1666666666666</v>
      </c>
      <c r="K117" s="254">
        <v>214.6</v>
      </c>
      <c r="L117" s="254">
        <v>209.65</v>
      </c>
      <c r="M117" s="254">
        <v>304.79550999999998</v>
      </c>
    </row>
    <row r="118" spans="1:13">
      <c r="A118" s="273">
        <v>109</v>
      </c>
      <c r="B118" s="254" t="s">
        <v>115</v>
      </c>
      <c r="C118" s="254">
        <v>191.85</v>
      </c>
      <c r="D118" s="256">
        <v>191.85</v>
      </c>
      <c r="E118" s="256">
        <v>189</v>
      </c>
      <c r="F118" s="256">
        <v>186.15</v>
      </c>
      <c r="G118" s="256">
        <v>183.3</v>
      </c>
      <c r="H118" s="256">
        <v>194.7</v>
      </c>
      <c r="I118" s="256">
        <v>197.54999999999995</v>
      </c>
      <c r="J118" s="256">
        <v>200.39999999999998</v>
      </c>
      <c r="K118" s="254">
        <v>194.7</v>
      </c>
      <c r="L118" s="254">
        <v>189</v>
      </c>
      <c r="M118" s="254">
        <v>112.82907</v>
      </c>
    </row>
    <row r="119" spans="1:13">
      <c r="A119" s="273">
        <v>110</v>
      </c>
      <c r="B119" s="254" t="s">
        <v>255</v>
      </c>
      <c r="C119" s="254">
        <v>121.9</v>
      </c>
      <c r="D119" s="256">
        <v>120.53333333333335</v>
      </c>
      <c r="E119" s="256">
        <v>117.76666666666669</v>
      </c>
      <c r="F119" s="256">
        <v>113.63333333333335</v>
      </c>
      <c r="G119" s="256">
        <v>110.8666666666667</v>
      </c>
      <c r="H119" s="256">
        <v>124.66666666666669</v>
      </c>
      <c r="I119" s="256">
        <v>127.43333333333334</v>
      </c>
      <c r="J119" s="256">
        <v>131.56666666666666</v>
      </c>
      <c r="K119" s="254">
        <v>123.3</v>
      </c>
      <c r="L119" s="254">
        <v>116.4</v>
      </c>
      <c r="M119" s="254">
        <v>51.56814</v>
      </c>
    </row>
    <row r="120" spans="1:13">
      <c r="A120" s="273">
        <v>111</v>
      </c>
      <c r="B120" s="254" t="s">
        <v>125</v>
      </c>
      <c r="C120" s="254">
        <v>105.55</v>
      </c>
      <c r="D120" s="256">
        <v>104.63333333333333</v>
      </c>
      <c r="E120" s="256">
        <v>103.36666666666665</v>
      </c>
      <c r="F120" s="256">
        <v>101.18333333333332</v>
      </c>
      <c r="G120" s="256">
        <v>99.916666666666643</v>
      </c>
      <c r="H120" s="256">
        <v>106.81666666666665</v>
      </c>
      <c r="I120" s="256">
        <v>108.08333333333333</v>
      </c>
      <c r="J120" s="256">
        <v>110.26666666666665</v>
      </c>
      <c r="K120" s="254">
        <v>105.9</v>
      </c>
      <c r="L120" s="254">
        <v>102.45</v>
      </c>
      <c r="M120" s="254">
        <v>357.64247</v>
      </c>
    </row>
    <row r="121" spans="1:13">
      <c r="A121" s="273">
        <v>112</v>
      </c>
      <c r="B121" s="254" t="s">
        <v>772</v>
      </c>
      <c r="C121" s="254">
        <v>1835.05</v>
      </c>
      <c r="D121" s="256">
        <v>1816.0166666666667</v>
      </c>
      <c r="E121" s="256">
        <v>1789.2833333333333</v>
      </c>
      <c r="F121" s="256">
        <v>1743.5166666666667</v>
      </c>
      <c r="G121" s="256">
        <v>1716.7833333333333</v>
      </c>
      <c r="H121" s="256">
        <v>1861.7833333333333</v>
      </c>
      <c r="I121" s="256">
        <v>1888.5166666666664</v>
      </c>
      <c r="J121" s="256">
        <v>1934.2833333333333</v>
      </c>
      <c r="K121" s="254">
        <v>1842.75</v>
      </c>
      <c r="L121" s="254">
        <v>1770.25</v>
      </c>
      <c r="M121" s="254">
        <v>19.053599999999999</v>
      </c>
    </row>
    <row r="122" spans="1:13">
      <c r="A122" s="273">
        <v>113</v>
      </c>
      <c r="B122" s="254" t="s">
        <v>120</v>
      </c>
      <c r="C122" s="254">
        <v>512.9</v>
      </c>
      <c r="D122" s="256">
        <v>514.80000000000007</v>
      </c>
      <c r="E122" s="256">
        <v>509.60000000000014</v>
      </c>
      <c r="F122" s="256">
        <v>506.30000000000007</v>
      </c>
      <c r="G122" s="256">
        <v>501.10000000000014</v>
      </c>
      <c r="H122" s="256">
        <v>518.10000000000014</v>
      </c>
      <c r="I122" s="256">
        <v>523.30000000000018</v>
      </c>
      <c r="J122" s="256">
        <v>526.60000000000014</v>
      </c>
      <c r="K122" s="254">
        <v>520</v>
      </c>
      <c r="L122" s="254">
        <v>511.5</v>
      </c>
      <c r="M122" s="254">
        <v>8.5479199999999995</v>
      </c>
    </row>
    <row r="123" spans="1:13">
      <c r="A123" s="273">
        <v>114</v>
      </c>
      <c r="B123" s="254" t="s">
        <v>824</v>
      </c>
      <c r="C123" s="254">
        <v>242.6</v>
      </c>
      <c r="D123" s="256">
        <v>243.83333333333334</v>
      </c>
      <c r="E123" s="256">
        <v>240.76666666666668</v>
      </c>
      <c r="F123" s="256">
        <v>238.93333333333334</v>
      </c>
      <c r="G123" s="256">
        <v>235.86666666666667</v>
      </c>
      <c r="H123" s="256">
        <v>245.66666666666669</v>
      </c>
      <c r="I123" s="256">
        <v>248.73333333333335</v>
      </c>
      <c r="J123" s="256">
        <v>250.56666666666669</v>
      </c>
      <c r="K123" s="254">
        <v>246.9</v>
      </c>
      <c r="L123" s="254">
        <v>242</v>
      </c>
      <c r="M123" s="254">
        <v>25.630140000000001</v>
      </c>
    </row>
    <row r="124" spans="1:13">
      <c r="A124" s="273">
        <v>115</v>
      </c>
      <c r="B124" s="254" t="s">
        <v>122</v>
      </c>
      <c r="C124" s="254">
        <v>974.55</v>
      </c>
      <c r="D124" s="256">
        <v>976.16666666666663</v>
      </c>
      <c r="E124" s="256">
        <v>965.38333333333321</v>
      </c>
      <c r="F124" s="256">
        <v>956.21666666666658</v>
      </c>
      <c r="G124" s="256">
        <v>945.43333333333317</v>
      </c>
      <c r="H124" s="256">
        <v>985.33333333333326</v>
      </c>
      <c r="I124" s="256">
        <v>996.11666666666679</v>
      </c>
      <c r="J124" s="256">
        <v>1005.2833333333333</v>
      </c>
      <c r="K124" s="254">
        <v>986.95</v>
      </c>
      <c r="L124" s="254">
        <v>967</v>
      </c>
      <c r="M124" s="254">
        <v>87.153660000000002</v>
      </c>
    </row>
    <row r="125" spans="1:13">
      <c r="A125" s="273">
        <v>116</v>
      </c>
      <c r="B125" s="254" t="s">
        <v>256</v>
      </c>
      <c r="C125" s="254">
        <v>4447.6499999999996</v>
      </c>
      <c r="D125" s="256">
        <v>4405.5333333333328</v>
      </c>
      <c r="E125" s="256">
        <v>4321.0666666666657</v>
      </c>
      <c r="F125" s="256">
        <v>4194.4833333333327</v>
      </c>
      <c r="G125" s="256">
        <v>4110.0166666666655</v>
      </c>
      <c r="H125" s="256">
        <v>4532.1166666666659</v>
      </c>
      <c r="I125" s="256">
        <v>4616.583333333333</v>
      </c>
      <c r="J125" s="256">
        <v>4743.1666666666661</v>
      </c>
      <c r="K125" s="254">
        <v>4490</v>
      </c>
      <c r="L125" s="254">
        <v>4278.95</v>
      </c>
      <c r="M125" s="254">
        <v>11.87973</v>
      </c>
    </row>
    <row r="126" spans="1:13">
      <c r="A126" s="273">
        <v>117</v>
      </c>
      <c r="B126" s="254" t="s">
        <v>124</v>
      </c>
      <c r="C126" s="254">
        <v>1340</v>
      </c>
      <c r="D126" s="256">
        <v>1338.0333333333333</v>
      </c>
      <c r="E126" s="256">
        <v>1331.4666666666667</v>
      </c>
      <c r="F126" s="256">
        <v>1322.9333333333334</v>
      </c>
      <c r="G126" s="256">
        <v>1316.3666666666668</v>
      </c>
      <c r="H126" s="256">
        <v>1346.5666666666666</v>
      </c>
      <c r="I126" s="256">
        <v>1353.1333333333332</v>
      </c>
      <c r="J126" s="256">
        <v>1361.6666666666665</v>
      </c>
      <c r="K126" s="254">
        <v>1344.6</v>
      </c>
      <c r="L126" s="254">
        <v>1329.5</v>
      </c>
      <c r="M126" s="254">
        <v>56.201500000000003</v>
      </c>
    </row>
    <row r="127" spans="1:13">
      <c r="A127" s="273">
        <v>118</v>
      </c>
      <c r="B127" s="254" t="s">
        <v>121</v>
      </c>
      <c r="C127" s="254">
        <v>1714.7</v>
      </c>
      <c r="D127" s="256">
        <v>1710.75</v>
      </c>
      <c r="E127" s="256">
        <v>1696.65</v>
      </c>
      <c r="F127" s="256">
        <v>1678.6000000000001</v>
      </c>
      <c r="G127" s="256">
        <v>1664.5000000000002</v>
      </c>
      <c r="H127" s="256">
        <v>1728.8</v>
      </c>
      <c r="I127" s="256">
        <v>1742.8999999999999</v>
      </c>
      <c r="J127" s="256">
        <v>1760.9499999999998</v>
      </c>
      <c r="K127" s="254">
        <v>1724.85</v>
      </c>
      <c r="L127" s="254">
        <v>1692.7</v>
      </c>
      <c r="M127" s="254">
        <v>5.2471699999999997</v>
      </c>
    </row>
    <row r="128" spans="1:13">
      <c r="A128" s="273">
        <v>119</v>
      </c>
      <c r="B128" s="254" t="s">
        <v>257</v>
      </c>
      <c r="C128" s="254">
        <v>2163.3000000000002</v>
      </c>
      <c r="D128" s="256">
        <v>2169.4</v>
      </c>
      <c r="E128" s="256">
        <v>2140.8000000000002</v>
      </c>
      <c r="F128" s="256">
        <v>2118.3000000000002</v>
      </c>
      <c r="G128" s="256">
        <v>2089.7000000000003</v>
      </c>
      <c r="H128" s="256">
        <v>2191.9</v>
      </c>
      <c r="I128" s="256">
        <v>2220.4999999999995</v>
      </c>
      <c r="J128" s="256">
        <v>2243</v>
      </c>
      <c r="K128" s="254">
        <v>2198</v>
      </c>
      <c r="L128" s="254">
        <v>2146.9</v>
      </c>
      <c r="M128" s="254">
        <v>1.21848</v>
      </c>
    </row>
    <row r="129" spans="1:13">
      <c r="A129" s="273">
        <v>120</v>
      </c>
      <c r="B129" s="254" t="s">
        <v>258</v>
      </c>
      <c r="C129" s="254">
        <v>115.75</v>
      </c>
      <c r="D129" s="256">
        <v>115.38333333333333</v>
      </c>
      <c r="E129" s="256">
        <v>113.76666666666665</v>
      </c>
      <c r="F129" s="256">
        <v>111.78333333333333</v>
      </c>
      <c r="G129" s="256">
        <v>110.16666666666666</v>
      </c>
      <c r="H129" s="256">
        <v>117.36666666666665</v>
      </c>
      <c r="I129" s="256">
        <v>118.98333333333332</v>
      </c>
      <c r="J129" s="256">
        <v>120.96666666666664</v>
      </c>
      <c r="K129" s="254">
        <v>117</v>
      </c>
      <c r="L129" s="254">
        <v>113.4</v>
      </c>
      <c r="M129" s="254">
        <v>38.434280000000001</v>
      </c>
    </row>
    <row r="130" spans="1:13">
      <c r="A130" s="273">
        <v>121</v>
      </c>
      <c r="B130" s="254" t="s">
        <v>128</v>
      </c>
      <c r="C130" s="254">
        <v>717.45</v>
      </c>
      <c r="D130" s="256">
        <v>720.13333333333333</v>
      </c>
      <c r="E130" s="256">
        <v>709.16666666666663</v>
      </c>
      <c r="F130" s="256">
        <v>700.88333333333333</v>
      </c>
      <c r="G130" s="256">
        <v>689.91666666666663</v>
      </c>
      <c r="H130" s="256">
        <v>728.41666666666663</v>
      </c>
      <c r="I130" s="256">
        <v>739.38333333333333</v>
      </c>
      <c r="J130" s="256">
        <v>747.66666666666663</v>
      </c>
      <c r="K130" s="254">
        <v>731.1</v>
      </c>
      <c r="L130" s="254">
        <v>711.85</v>
      </c>
      <c r="M130" s="254">
        <v>94.772859999999994</v>
      </c>
    </row>
    <row r="131" spans="1:13">
      <c r="A131" s="273">
        <v>122</v>
      </c>
      <c r="B131" s="254" t="s">
        <v>127</v>
      </c>
      <c r="C131" s="254">
        <v>439.4</v>
      </c>
      <c r="D131" s="256">
        <v>443.5</v>
      </c>
      <c r="E131" s="256">
        <v>430.7</v>
      </c>
      <c r="F131" s="256">
        <v>422</v>
      </c>
      <c r="G131" s="256">
        <v>409.2</v>
      </c>
      <c r="H131" s="256">
        <v>452.2</v>
      </c>
      <c r="I131" s="256">
        <v>464.99999999999994</v>
      </c>
      <c r="J131" s="256">
        <v>473.7</v>
      </c>
      <c r="K131" s="254">
        <v>456.3</v>
      </c>
      <c r="L131" s="254">
        <v>434.8</v>
      </c>
      <c r="M131" s="254">
        <v>162.16803999999999</v>
      </c>
    </row>
    <row r="132" spans="1:13">
      <c r="A132" s="273">
        <v>123</v>
      </c>
      <c r="B132" s="254" t="s">
        <v>129</v>
      </c>
      <c r="C132" s="254">
        <v>2964.05</v>
      </c>
      <c r="D132" s="256">
        <v>2922.0833333333335</v>
      </c>
      <c r="E132" s="256">
        <v>2859.166666666667</v>
      </c>
      <c r="F132" s="256">
        <v>2754.2833333333333</v>
      </c>
      <c r="G132" s="256">
        <v>2691.3666666666668</v>
      </c>
      <c r="H132" s="256">
        <v>3026.9666666666672</v>
      </c>
      <c r="I132" s="256">
        <v>3089.8833333333341</v>
      </c>
      <c r="J132" s="256">
        <v>3194.7666666666673</v>
      </c>
      <c r="K132" s="254">
        <v>2985</v>
      </c>
      <c r="L132" s="254">
        <v>2817.2</v>
      </c>
      <c r="M132" s="254">
        <v>13.19524</v>
      </c>
    </row>
    <row r="133" spans="1:13">
      <c r="A133" s="273">
        <v>124</v>
      </c>
      <c r="B133" s="254" t="s">
        <v>131</v>
      </c>
      <c r="C133" s="254">
        <v>1755.1</v>
      </c>
      <c r="D133" s="256">
        <v>1758.7166666666665</v>
      </c>
      <c r="E133" s="256">
        <v>1746.4833333333329</v>
      </c>
      <c r="F133" s="256">
        <v>1737.8666666666663</v>
      </c>
      <c r="G133" s="256">
        <v>1725.6333333333328</v>
      </c>
      <c r="H133" s="256">
        <v>1767.333333333333</v>
      </c>
      <c r="I133" s="256">
        <v>1779.5666666666666</v>
      </c>
      <c r="J133" s="256">
        <v>1788.1833333333332</v>
      </c>
      <c r="K133" s="254">
        <v>1770.95</v>
      </c>
      <c r="L133" s="254">
        <v>1750.1</v>
      </c>
      <c r="M133" s="254">
        <v>46.584139999999998</v>
      </c>
    </row>
    <row r="134" spans="1:13">
      <c r="A134" s="273">
        <v>125</v>
      </c>
      <c r="B134" s="254" t="s">
        <v>132</v>
      </c>
      <c r="C134" s="254">
        <v>89.45</v>
      </c>
      <c r="D134" s="256">
        <v>89.600000000000009</v>
      </c>
      <c r="E134" s="256">
        <v>88.40000000000002</v>
      </c>
      <c r="F134" s="256">
        <v>87.350000000000009</v>
      </c>
      <c r="G134" s="256">
        <v>86.15000000000002</v>
      </c>
      <c r="H134" s="256">
        <v>90.65000000000002</v>
      </c>
      <c r="I134" s="256">
        <v>91.850000000000009</v>
      </c>
      <c r="J134" s="256">
        <v>92.90000000000002</v>
      </c>
      <c r="K134" s="254">
        <v>90.8</v>
      </c>
      <c r="L134" s="254">
        <v>88.55</v>
      </c>
      <c r="M134" s="254">
        <v>128.55947</v>
      </c>
    </row>
    <row r="135" spans="1:13">
      <c r="A135" s="273">
        <v>126</v>
      </c>
      <c r="B135" s="254" t="s">
        <v>259</v>
      </c>
      <c r="C135" s="254">
        <v>2640.4</v>
      </c>
      <c r="D135" s="256">
        <v>2617.1166666666668</v>
      </c>
      <c r="E135" s="256">
        <v>2583.2833333333338</v>
      </c>
      <c r="F135" s="256">
        <v>2526.166666666667</v>
      </c>
      <c r="G135" s="256">
        <v>2492.3333333333339</v>
      </c>
      <c r="H135" s="256">
        <v>2674.2333333333336</v>
      </c>
      <c r="I135" s="256">
        <v>2708.0666666666666</v>
      </c>
      <c r="J135" s="256">
        <v>2765.1833333333334</v>
      </c>
      <c r="K135" s="254">
        <v>2650.95</v>
      </c>
      <c r="L135" s="254">
        <v>2560</v>
      </c>
      <c r="M135" s="254">
        <v>3.16147</v>
      </c>
    </row>
    <row r="136" spans="1:13">
      <c r="A136" s="273">
        <v>127</v>
      </c>
      <c r="B136" s="254" t="s">
        <v>133</v>
      </c>
      <c r="C136" s="254">
        <v>449.85</v>
      </c>
      <c r="D136" s="256">
        <v>447.23333333333335</v>
      </c>
      <c r="E136" s="256">
        <v>441.61666666666667</v>
      </c>
      <c r="F136" s="256">
        <v>433.38333333333333</v>
      </c>
      <c r="G136" s="256">
        <v>427.76666666666665</v>
      </c>
      <c r="H136" s="256">
        <v>455.4666666666667</v>
      </c>
      <c r="I136" s="256">
        <v>461.08333333333337</v>
      </c>
      <c r="J136" s="256">
        <v>469.31666666666672</v>
      </c>
      <c r="K136" s="254">
        <v>452.85</v>
      </c>
      <c r="L136" s="254">
        <v>439</v>
      </c>
      <c r="M136" s="254">
        <v>47.615740000000002</v>
      </c>
    </row>
    <row r="137" spans="1:13">
      <c r="A137" s="273">
        <v>128</v>
      </c>
      <c r="B137" s="254" t="s">
        <v>260</v>
      </c>
      <c r="C137" s="254">
        <v>3635.4</v>
      </c>
      <c r="D137" s="256">
        <v>3626.75</v>
      </c>
      <c r="E137" s="256">
        <v>3596.65</v>
      </c>
      <c r="F137" s="256">
        <v>3557.9</v>
      </c>
      <c r="G137" s="256">
        <v>3527.8</v>
      </c>
      <c r="H137" s="256">
        <v>3665.5</v>
      </c>
      <c r="I137" s="256">
        <v>3695.6000000000004</v>
      </c>
      <c r="J137" s="256">
        <v>3734.35</v>
      </c>
      <c r="K137" s="254">
        <v>3656.85</v>
      </c>
      <c r="L137" s="254">
        <v>3588</v>
      </c>
      <c r="M137" s="254">
        <v>6.5584899999999999</v>
      </c>
    </row>
    <row r="138" spans="1:13">
      <c r="A138" s="273">
        <v>129</v>
      </c>
      <c r="B138" s="254" t="s">
        <v>134</v>
      </c>
      <c r="C138" s="254">
        <v>1417.3</v>
      </c>
      <c r="D138" s="256">
        <v>1412.1000000000001</v>
      </c>
      <c r="E138" s="256">
        <v>1402.2000000000003</v>
      </c>
      <c r="F138" s="256">
        <v>1387.1000000000001</v>
      </c>
      <c r="G138" s="256">
        <v>1377.2000000000003</v>
      </c>
      <c r="H138" s="256">
        <v>1427.2000000000003</v>
      </c>
      <c r="I138" s="256">
        <v>1437.1000000000004</v>
      </c>
      <c r="J138" s="256">
        <v>1452.2000000000003</v>
      </c>
      <c r="K138" s="254">
        <v>1422</v>
      </c>
      <c r="L138" s="254">
        <v>1397</v>
      </c>
      <c r="M138" s="254">
        <v>33.123800000000003</v>
      </c>
    </row>
    <row r="139" spans="1:13">
      <c r="A139" s="273">
        <v>130</v>
      </c>
      <c r="B139" s="254" t="s">
        <v>135</v>
      </c>
      <c r="C139" s="254">
        <v>1186.9000000000001</v>
      </c>
      <c r="D139" s="256">
        <v>1189.9833333333333</v>
      </c>
      <c r="E139" s="256">
        <v>1178.9666666666667</v>
      </c>
      <c r="F139" s="256">
        <v>1171.0333333333333</v>
      </c>
      <c r="G139" s="256">
        <v>1160.0166666666667</v>
      </c>
      <c r="H139" s="256">
        <v>1197.9166666666667</v>
      </c>
      <c r="I139" s="256">
        <v>1208.9333333333336</v>
      </c>
      <c r="J139" s="256">
        <v>1216.8666666666668</v>
      </c>
      <c r="K139" s="254">
        <v>1201</v>
      </c>
      <c r="L139" s="254">
        <v>1182.05</v>
      </c>
      <c r="M139" s="254">
        <v>18.883870000000002</v>
      </c>
    </row>
    <row r="140" spans="1:13">
      <c r="A140" s="273">
        <v>131</v>
      </c>
      <c r="B140" s="254" t="s">
        <v>146</v>
      </c>
      <c r="C140" s="254">
        <v>79270</v>
      </c>
      <c r="D140" s="256">
        <v>79207.516666666663</v>
      </c>
      <c r="E140" s="256">
        <v>78468.033333333326</v>
      </c>
      <c r="F140" s="256">
        <v>77666.066666666666</v>
      </c>
      <c r="G140" s="256">
        <v>76926.583333333328</v>
      </c>
      <c r="H140" s="256">
        <v>80009.483333333323</v>
      </c>
      <c r="I140" s="256">
        <v>80748.96666666666</v>
      </c>
      <c r="J140" s="256">
        <v>81550.93333333332</v>
      </c>
      <c r="K140" s="254">
        <v>79947</v>
      </c>
      <c r="L140" s="254">
        <v>78405.55</v>
      </c>
      <c r="M140" s="254">
        <v>0.24073</v>
      </c>
    </row>
    <row r="141" spans="1:13">
      <c r="A141" s="273">
        <v>132</v>
      </c>
      <c r="B141" s="254" t="s">
        <v>143</v>
      </c>
      <c r="C141" s="254">
        <v>1127.45</v>
      </c>
      <c r="D141" s="256">
        <v>1123.0166666666667</v>
      </c>
      <c r="E141" s="256">
        <v>1112.5833333333333</v>
      </c>
      <c r="F141" s="256">
        <v>1097.7166666666667</v>
      </c>
      <c r="G141" s="256">
        <v>1087.2833333333333</v>
      </c>
      <c r="H141" s="256">
        <v>1137.8833333333332</v>
      </c>
      <c r="I141" s="256">
        <v>1148.3166666666666</v>
      </c>
      <c r="J141" s="256">
        <v>1163.1833333333332</v>
      </c>
      <c r="K141" s="254">
        <v>1133.45</v>
      </c>
      <c r="L141" s="254">
        <v>1108.1500000000001</v>
      </c>
      <c r="M141" s="254">
        <v>2.7698700000000001</v>
      </c>
    </row>
    <row r="142" spans="1:13">
      <c r="A142" s="273">
        <v>133</v>
      </c>
      <c r="B142" s="254" t="s">
        <v>137</v>
      </c>
      <c r="C142" s="254">
        <v>156.4</v>
      </c>
      <c r="D142" s="256">
        <v>156.79999999999998</v>
      </c>
      <c r="E142" s="256">
        <v>154.84999999999997</v>
      </c>
      <c r="F142" s="256">
        <v>153.29999999999998</v>
      </c>
      <c r="G142" s="256">
        <v>151.34999999999997</v>
      </c>
      <c r="H142" s="256">
        <v>158.34999999999997</v>
      </c>
      <c r="I142" s="256">
        <v>160.29999999999995</v>
      </c>
      <c r="J142" s="256">
        <v>161.84999999999997</v>
      </c>
      <c r="K142" s="254">
        <v>158.75</v>
      </c>
      <c r="L142" s="254">
        <v>155.25</v>
      </c>
      <c r="M142" s="254">
        <v>88.220799999999997</v>
      </c>
    </row>
    <row r="143" spans="1:13">
      <c r="A143" s="273">
        <v>134</v>
      </c>
      <c r="B143" s="254" t="s">
        <v>136</v>
      </c>
      <c r="C143" s="254">
        <v>797.7</v>
      </c>
      <c r="D143" s="256">
        <v>783.88333333333333</v>
      </c>
      <c r="E143" s="256">
        <v>767.81666666666661</v>
      </c>
      <c r="F143" s="256">
        <v>737.93333333333328</v>
      </c>
      <c r="G143" s="256">
        <v>721.86666666666656</v>
      </c>
      <c r="H143" s="256">
        <v>813.76666666666665</v>
      </c>
      <c r="I143" s="256">
        <v>829.83333333333348</v>
      </c>
      <c r="J143" s="256">
        <v>859.7166666666667</v>
      </c>
      <c r="K143" s="254">
        <v>799.95</v>
      </c>
      <c r="L143" s="254">
        <v>754</v>
      </c>
      <c r="M143" s="254">
        <v>86.343959999999996</v>
      </c>
    </row>
    <row r="144" spans="1:13">
      <c r="A144" s="273">
        <v>135</v>
      </c>
      <c r="B144" s="254" t="s">
        <v>138</v>
      </c>
      <c r="C144" s="254">
        <v>160.25</v>
      </c>
      <c r="D144" s="256">
        <v>159.45000000000002</v>
      </c>
      <c r="E144" s="256">
        <v>156.80000000000004</v>
      </c>
      <c r="F144" s="256">
        <v>153.35000000000002</v>
      </c>
      <c r="G144" s="256">
        <v>150.70000000000005</v>
      </c>
      <c r="H144" s="256">
        <v>162.90000000000003</v>
      </c>
      <c r="I144" s="256">
        <v>165.55</v>
      </c>
      <c r="J144" s="256">
        <v>169.00000000000003</v>
      </c>
      <c r="K144" s="254">
        <v>162.1</v>
      </c>
      <c r="L144" s="254">
        <v>156</v>
      </c>
      <c r="M144" s="254">
        <v>170.41976</v>
      </c>
    </row>
    <row r="145" spans="1:13">
      <c r="A145" s="273">
        <v>136</v>
      </c>
      <c r="B145" s="254" t="s">
        <v>139</v>
      </c>
      <c r="C145" s="254">
        <v>472.55</v>
      </c>
      <c r="D145" s="256">
        <v>474</v>
      </c>
      <c r="E145" s="256">
        <v>467.25</v>
      </c>
      <c r="F145" s="256">
        <v>461.95</v>
      </c>
      <c r="G145" s="256">
        <v>455.2</v>
      </c>
      <c r="H145" s="256">
        <v>479.3</v>
      </c>
      <c r="I145" s="256">
        <v>486.05</v>
      </c>
      <c r="J145" s="256">
        <v>491.35</v>
      </c>
      <c r="K145" s="254">
        <v>480.75</v>
      </c>
      <c r="L145" s="254">
        <v>468.7</v>
      </c>
      <c r="M145" s="254">
        <v>25.319870000000002</v>
      </c>
    </row>
    <row r="146" spans="1:13">
      <c r="A146" s="273">
        <v>137</v>
      </c>
      <c r="B146" s="254" t="s">
        <v>140</v>
      </c>
      <c r="C146" s="254">
        <v>6811.1</v>
      </c>
      <c r="D146" s="256">
        <v>6796.8499999999995</v>
      </c>
      <c r="E146" s="256">
        <v>6729.6999999999989</v>
      </c>
      <c r="F146" s="256">
        <v>6648.2999999999993</v>
      </c>
      <c r="G146" s="256">
        <v>6581.1499999999987</v>
      </c>
      <c r="H146" s="256">
        <v>6878.2499999999991</v>
      </c>
      <c r="I146" s="256">
        <v>6945.3999999999987</v>
      </c>
      <c r="J146" s="256">
        <v>7026.7999999999993</v>
      </c>
      <c r="K146" s="254">
        <v>6864</v>
      </c>
      <c r="L146" s="254">
        <v>6715.45</v>
      </c>
      <c r="M146" s="254">
        <v>8.0582700000000003</v>
      </c>
    </row>
    <row r="147" spans="1:13">
      <c r="A147" s="273">
        <v>138</v>
      </c>
      <c r="B147" s="254" t="s">
        <v>142</v>
      </c>
      <c r="C147" s="254">
        <v>890.2</v>
      </c>
      <c r="D147" s="256">
        <v>893.66666666666663</v>
      </c>
      <c r="E147" s="256">
        <v>881.7833333333333</v>
      </c>
      <c r="F147" s="256">
        <v>873.36666666666667</v>
      </c>
      <c r="G147" s="256">
        <v>861.48333333333335</v>
      </c>
      <c r="H147" s="256">
        <v>902.08333333333326</v>
      </c>
      <c r="I147" s="256">
        <v>913.9666666666667</v>
      </c>
      <c r="J147" s="256">
        <v>922.38333333333321</v>
      </c>
      <c r="K147" s="254">
        <v>905.55</v>
      </c>
      <c r="L147" s="254">
        <v>885.25</v>
      </c>
      <c r="M147" s="254">
        <v>3.70695</v>
      </c>
    </row>
    <row r="148" spans="1:13">
      <c r="A148" s="273">
        <v>139</v>
      </c>
      <c r="B148" s="254" t="s">
        <v>144</v>
      </c>
      <c r="C148" s="254">
        <v>2089.9499999999998</v>
      </c>
      <c r="D148" s="256">
        <v>2099.65</v>
      </c>
      <c r="E148" s="256">
        <v>2067.3000000000002</v>
      </c>
      <c r="F148" s="256">
        <v>2044.65</v>
      </c>
      <c r="G148" s="256">
        <v>2012.3000000000002</v>
      </c>
      <c r="H148" s="256">
        <v>2122.3000000000002</v>
      </c>
      <c r="I148" s="256">
        <v>2154.6499999999996</v>
      </c>
      <c r="J148" s="256">
        <v>2177.3000000000002</v>
      </c>
      <c r="K148" s="254">
        <v>2132</v>
      </c>
      <c r="L148" s="254">
        <v>2077</v>
      </c>
      <c r="M148" s="254">
        <v>11.636340000000001</v>
      </c>
    </row>
    <row r="149" spans="1:13">
      <c r="A149" s="273">
        <v>140</v>
      </c>
      <c r="B149" s="254" t="s">
        <v>145</v>
      </c>
      <c r="C149" s="254">
        <v>242.25</v>
      </c>
      <c r="D149" s="256">
        <v>243.7833333333333</v>
      </c>
      <c r="E149" s="256">
        <v>238.9166666666666</v>
      </c>
      <c r="F149" s="256">
        <v>235.58333333333329</v>
      </c>
      <c r="G149" s="256">
        <v>230.71666666666658</v>
      </c>
      <c r="H149" s="256">
        <v>247.11666666666662</v>
      </c>
      <c r="I149" s="256">
        <v>251.98333333333329</v>
      </c>
      <c r="J149" s="256">
        <v>255.31666666666663</v>
      </c>
      <c r="K149" s="254">
        <v>248.65</v>
      </c>
      <c r="L149" s="254">
        <v>240.45</v>
      </c>
      <c r="M149" s="254">
        <v>163.28735</v>
      </c>
    </row>
    <row r="150" spans="1:13">
      <c r="A150" s="273">
        <v>141</v>
      </c>
      <c r="B150" s="254" t="s">
        <v>262</v>
      </c>
      <c r="C150" s="254">
        <v>1765.15</v>
      </c>
      <c r="D150" s="256">
        <v>1766.75</v>
      </c>
      <c r="E150" s="256">
        <v>1743.5</v>
      </c>
      <c r="F150" s="256">
        <v>1721.85</v>
      </c>
      <c r="G150" s="256">
        <v>1698.6</v>
      </c>
      <c r="H150" s="256">
        <v>1788.4</v>
      </c>
      <c r="I150" s="256">
        <v>1811.65</v>
      </c>
      <c r="J150" s="256">
        <v>1833.3000000000002</v>
      </c>
      <c r="K150" s="254">
        <v>1790</v>
      </c>
      <c r="L150" s="254">
        <v>1745.1</v>
      </c>
      <c r="M150" s="254">
        <v>4.9220800000000002</v>
      </c>
    </row>
    <row r="151" spans="1:13">
      <c r="A151" s="273">
        <v>142</v>
      </c>
      <c r="B151" s="254" t="s">
        <v>147</v>
      </c>
      <c r="C151" s="254">
        <v>1268.3</v>
      </c>
      <c r="D151" s="256">
        <v>1258.45</v>
      </c>
      <c r="E151" s="256">
        <v>1239.9000000000001</v>
      </c>
      <c r="F151" s="256">
        <v>1211.5</v>
      </c>
      <c r="G151" s="256">
        <v>1192.95</v>
      </c>
      <c r="H151" s="256">
        <v>1286.8500000000001</v>
      </c>
      <c r="I151" s="256">
        <v>1305.3999999999999</v>
      </c>
      <c r="J151" s="256">
        <v>1333.8000000000002</v>
      </c>
      <c r="K151" s="254">
        <v>1277</v>
      </c>
      <c r="L151" s="254">
        <v>1230.05</v>
      </c>
      <c r="M151" s="254">
        <v>20.863199999999999</v>
      </c>
    </row>
    <row r="152" spans="1:13">
      <c r="A152" s="273">
        <v>143</v>
      </c>
      <c r="B152" s="254" t="s">
        <v>263</v>
      </c>
      <c r="C152" s="254">
        <v>931.2</v>
      </c>
      <c r="D152" s="256">
        <v>929.4</v>
      </c>
      <c r="E152" s="256">
        <v>923.8</v>
      </c>
      <c r="F152" s="256">
        <v>916.4</v>
      </c>
      <c r="G152" s="256">
        <v>910.8</v>
      </c>
      <c r="H152" s="256">
        <v>936.8</v>
      </c>
      <c r="I152" s="256">
        <v>942.40000000000009</v>
      </c>
      <c r="J152" s="256">
        <v>949.8</v>
      </c>
      <c r="K152" s="254">
        <v>935</v>
      </c>
      <c r="L152" s="254">
        <v>922</v>
      </c>
      <c r="M152" s="254">
        <v>2.83392</v>
      </c>
    </row>
    <row r="153" spans="1:13">
      <c r="A153" s="273">
        <v>144</v>
      </c>
      <c r="B153" s="254" t="s">
        <v>152</v>
      </c>
      <c r="C153" s="254">
        <v>187.6</v>
      </c>
      <c r="D153" s="256">
        <v>189.04999999999998</v>
      </c>
      <c r="E153" s="256">
        <v>183.54999999999995</v>
      </c>
      <c r="F153" s="256">
        <v>179.49999999999997</v>
      </c>
      <c r="G153" s="256">
        <v>173.99999999999994</v>
      </c>
      <c r="H153" s="256">
        <v>193.09999999999997</v>
      </c>
      <c r="I153" s="256">
        <v>198.60000000000002</v>
      </c>
      <c r="J153" s="256">
        <v>202.64999999999998</v>
      </c>
      <c r="K153" s="254">
        <v>194.55</v>
      </c>
      <c r="L153" s="254">
        <v>185</v>
      </c>
      <c r="M153" s="254">
        <v>284.17099000000002</v>
      </c>
    </row>
    <row r="154" spans="1:13">
      <c r="A154" s="273">
        <v>145</v>
      </c>
      <c r="B154" s="254" t="s">
        <v>153</v>
      </c>
      <c r="C154" s="254">
        <v>112.1</v>
      </c>
      <c r="D154" s="256">
        <v>112.68333333333334</v>
      </c>
      <c r="E154" s="256">
        <v>111.16666666666667</v>
      </c>
      <c r="F154" s="256">
        <v>110.23333333333333</v>
      </c>
      <c r="G154" s="256">
        <v>108.71666666666667</v>
      </c>
      <c r="H154" s="256">
        <v>113.61666666666667</v>
      </c>
      <c r="I154" s="256">
        <v>115.13333333333333</v>
      </c>
      <c r="J154" s="256">
        <v>116.06666666666668</v>
      </c>
      <c r="K154" s="254">
        <v>114.2</v>
      </c>
      <c r="L154" s="254">
        <v>111.75</v>
      </c>
      <c r="M154" s="254">
        <v>148.92142000000001</v>
      </c>
    </row>
    <row r="155" spans="1:13">
      <c r="A155" s="273">
        <v>146</v>
      </c>
      <c r="B155" s="254" t="s">
        <v>148</v>
      </c>
      <c r="C155" s="254">
        <v>76.2</v>
      </c>
      <c r="D155" s="256">
        <v>76.800000000000011</v>
      </c>
      <c r="E155" s="256">
        <v>74.700000000000017</v>
      </c>
      <c r="F155" s="256">
        <v>73.2</v>
      </c>
      <c r="G155" s="256">
        <v>71.100000000000009</v>
      </c>
      <c r="H155" s="256">
        <v>78.300000000000026</v>
      </c>
      <c r="I155" s="256">
        <v>80.40000000000002</v>
      </c>
      <c r="J155" s="256">
        <v>81.900000000000034</v>
      </c>
      <c r="K155" s="254">
        <v>78.900000000000006</v>
      </c>
      <c r="L155" s="254">
        <v>75.3</v>
      </c>
      <c r="M155" s="254">
        <v>551.77687000000003</v>
      </c>
    </row>
    <row r="156" spans="1:13">
      <c r="A156" s="273">
        <v>147</v>
      </c>
      <c r="B156" s="254" t="s">
        <v>450</v>
      </c>
      <c r="C156" s="254">
        <v>3176.65</v>
      </c>
      <c r="D156" s="256">
        <v>3199.2166666666667</v>
      </c>
      <c r="E156" s="256">
        <v>3144.4333333333334</v>
      </c>
      <c r="F156" s="256">
        <v>3112.2166666666667</v>
      </c>
      <c r="G156" s="256">
        <v>3057.4333333333334</v>
      </c>
      <c r="H156" s="256">
        <v>3231.4333333333334</v>
      </c>
      <c r="I156" s="256">
        <v>3286.2166666666672</v>
      </c>
      <c r="J156" s="256">
        <v>3318.4333333333334</v>
      </c>
      <c r="K156" s="254">
        <v>3254</v>
      </c>
      <c r="L156" s="254">
        <v>3167</v>
      </c>
      <c r="M156" s="254">
        <v>3.5535000000000001</v>
      </c>
    </row>
    <row r="157" spans="1:13">
      <c r="A157" s="273">
        <v>148</v>
      </c>
      <c r="B157" s="254" t="s">
        <v>151</v>
      </c>
      <c r="C157" s="254">
        <v>17180.599999999999</v>
      </c>
      <c r="D157" s="256">
        <v>17157.183333333334</v>
      </c>
      <c r="E157" s="256">
        <v>17065.416666666668</v>
      </c>
      <c r="F157" s="256">
        <v>16950.233333333334</v>
      </c>
      <c r="G157" s="256">
        <v>16858.466666666667</v>
      </c>
      <c r="H157" s="256">
        <v>17272.366666666669</v>
      </c>
      <c r="I157" s="256">
        <v>17364.133333333331</v>
      </c>
      <c r="J157" s="256">
        <v>17479.316666666669</v>
      </c>
      <c r="K157" s="254">
        <v>17248.95</v>
      </c>
      <c r="L157" s="254">
        <v>17042</v>
      </c>
      <c r="M157" s="254">
        <v>0.55439000000000005</v>
      </c>
    </row>
    <row r="158" spans="1:13">
      <c r="A158" s="273">
        <v>149</v>
      </c>
      <c r="B158" s="254" t="s">
        <v>790</v>
      </c>
      <c r="C158" s="254">
        <v>349.6</v>
      </c>
      <c r="D158" s="256">
        <v>350.2833333333333</v>
      </c>
      <c r="E158" s="256">
        <v>346.81666666666661</v>
      </c>
      <c r="F158" s="256">
        <v>344.0333333333333</v>
      </c>
      <c r="G158" s="256">
        <v>340.56666666666661</v>
      </c>
      <c r="H158" s="256">
        <v>353.06666666666661</v>
      </c>
      <c r="I158" s="256">
        <v>356.5333333333333</v>
      </c>
      <c r="J158" s="256">
        <v>359.31666666666661</v>
      </c>
      <c r="K158" s="254">
        <v>353.75</v>
      </c>
      <c r="L158" s="254">
        <v>347.5</v>
      </c>
      <c r="M158" s="254">
        <v>5.2650800000000002</v>
      </c>
    </row>
    <row r="159" spans="1:13">
      <c r="A159" s="273">
        <v>150</v>
      </c>
      <c r="B159" s="254" t="s">
        <v>265</v>
      </c>
      <c r="C159" s="254">
        <v>547.29999999999995</v>
      </c>
      <c r="D159" s="256">
        <v>545.48333333333323</v>
      </c>
      <c r="E159" s="256">
        <v>537.96666666666647</v>
      </c>
      <c r="F159" s="256">
        <v>528.63333333333321</v>
      </c>
      <c r="G159" s="256">
        <v>521.11666666666645</v>
      </c>
      <c r="H159" s="256">
        <v>554.81666666666649</v>
      </c>
      <c r="I159" s="256">
        <v>562.33333333333314</v>
      </c>
      <c r="J159" s="256">
        <v>571.66666666666652</v>
      </c>
      <c r="K159" s="254">
        <v>553</v>
      </c>
      <c r="L159" s="254">
        <v>536.15</v>
      </c>
      <c r="M159" s="254">
        <v>8.3959899999999994</v>
      </c>
    </row>
    <row r="160" spans="1:13">
      <c r="A160" s="273">
        <v>151</v>
      </c>
      <c r="B160" s="254" t="s">
        <v>155</v>
      </c>
      <c r="C160" s="254">
        <v>116.1</v>
      </c>
      <c r="D160" s="256">
        <v>115.96666666666665</v>
      </c>
      <c r="E160" s="256">
        <v>114.43333333333331</v>
      </c>
      <c r="F160" s="256">
        <v>112.76666666666665</v>
      </c>
      <c r="G160" s="256">
        <v>111.23333333333331</v>
      </c>
      <c r="H160" s="256">
        <v>117.63333333333331</v>
      </c>
      <c r="I160" s="256">
        <v>119.16666666666664</v>
      </c>
      <c r="J160" s="256">
        <v>120.83333333333331</v>
      </c>
      <c r="K160" s="254">
        <v>117.5</v>
      </c>
      <c r="L160" s="254">
        <v>114.3</v>
      </c>
      <c r="M160" s="254">
        <v>293.95737000000003</v>
      </c>
    </row>
    <row r="161" spans="1:13">
      <c r="A161" s="273">
        <v>152</v>
      </c>
      <c r="B161" s="254" t="s">
        <v>154</v>
      </c>
      <c r="C161" s="254">
        <v>134.19999999999999</v>
      </c>
      <c r="D161" s="256">
        <v>133.78333333333333</v>
      </c>
      <c r="E161" s="256">
        <v>132.06666666666666</v>
      </c>
      <c r="F161" s="256">
        <v>129.93333333333334</v>
      </c>
      <c r="G161" s="256">
        <v>128.21666666666667</v>
      </c>
      <c r="H161" s="256">
        <v>135.91666666666666</v>
      </c>
      <c r="I161" s="256">
        <v>137.6333333333333</v>
      </c>
      <c r="J161" s="256">
        <v>139.76666666666665</v>
      </c>
      <c r="K161" s="254">
        <v>135.5</v>
      </c>
      <c r="L161" s="254">
        <v>131.65</v>
      </c>
      <c r="M161" s="254">
        <v>16.97907</v>
      </c>
    </row>
    <row r="162" spans="1:13">
      <c r="A162" s="273">
        <v>153</v>
      </c>
      <c r="B162" s="254" t="s">
        <v>266</v>
      </c>
      <c r="C162" s="254">
        <v>3542.55</v>
      </c>
      <c r="D162" s="256">
        <v>3539.0833333333335</v>
      </c>
      <c r="E162" s="256">
        <v>3499.3166666666671</v>
      </c>
      <c r="F162" s="256">
        <v>3456.0833333333335</v>
      </c>
      <c r="G162" s="256">
        <v>3416.3166666666671</v>
      </c>
      <c r="H162" s="256">
        <v>3582.3166666666671</v>
      </c>
      <c r="I162" s="256">
        <v>3622.0833333333335</v>
      </c>
      <c r="J162" s="256">
        <v>3665.3166666666671</v>
      </c>
      <c r="K162" s="254">
        <v>3578.85</v>
      </c>
      <c r="L162" s="254">
        <v>3495.85</v>
      </c>
      <c r="M162" s="254">
        <v>0.92059000000000002</v>
      </c>
    </row>
    <row r="163" spans="1:13">
      <c r="A163" s="273">
        <v>154</v>
      </c>
      <c r="B163" s="254" t="s">
        <v>267</v>
      </c>
      <c r="C163" s="254">
        <v>2741.5</v>
      </c>
      <c r="D163" s="256">
        <v>2736.4166666666665</v>
      </c>
      <c r="E163" s="256">
        <v>2702.833333333333</v>
      </c>
      <c r="F163" s="256">
        <v>2664.1666666666665</v>
      </c>
      <c r="G163" s="256">
        <v>2630.583333333333</v>
      </c>
      <c r="H163" s="256">
        <v>2775.083333333333</v>
      </c>
      <c r="I163" s="256">
        <v>2808.6666666666661</v>
      </c>
      <c r="J163" s="256">
        <v>2847.333333333333</v>
      </c>
      <c r="K163" s="254">
        <v>2770</v>
      </c>
      <c r="L163" s="254">
        <v>2697.75</v>
      </c>
      <c r="M163" s="254">
        <v>3.6442199999999998</v>
      </c>
    </row>
    <row r="164" spans="1:13">
      <c r="A164" s="273">
        <v>155</v>
      </c>
      <c r="B164" s="254" t="s">
        <v>156</v>
      </c>
      <c r="C164" s="254">
        <v>28922.65</v>
      </c>
      <c r="D164" s="256">
        <v>28848.883333333331</v>
      </c>
      <c r="E164" s="256">
        <v>28343.766666666663</v>
      </c>
      <c r="F164" s="256">
        <v>27764.883333333331</v>
      </c>
      <c r="G164" s="256">
        <v>27259.766666666663</v>
      </c>
      <c r="H164" s="256">
        <v>29427.766666666663</v>
      </c>
      <c r="I164" s="256">
        <v>29932.883333333331</v>
      </c>
      <c r="J164" s="256">
        <v>30511.766666666663</v>
      </c>
      <c r="K164" s="254">
        <v>29354</v>
      </c>
      <c r="L164" s="254">
        <v>28270</v>
      </c>
      <c r="M164" s="254">
        <v>0.3281</v>
      </c>
    </row>
    <row r="165" spans="1:13">
      <c r="A165" s="273">
        <v>156</v>
      </c>
      <c r="B165" s="254" t="s">
        <v>158</v>
      </c>
      <c r="C165" s="254">
        <v>243.15</v>
      </c>
      <c r="D165" s="256">
        <v>243.5</v>
      </c>
      <c r="E165" s="256">
        <v>241.75</v>
      </c>
      <c r="F165" s="256">
        <v>240.35</v>
      </c>
      <c r="G165" s="256">
        <v>238.6</v>
      </c>
      <c r="H165" s="256">
        <v>244.9</v>
      </c>
      <c r="I165" s="256">
        <v>246.65</v>
      </c>
      <c r="J165" s="256">
        <v>248.05</v>
      </c>
      <c r="K165" s="254">
        <v>245.25</v>
      </c>
      <c r="L165" s="254">
        <v>242.1</v>
      </c>
      <c r="M165" s="254">
        <v>17.162600000000001</v>
      </c>
    </row>
    <row r="166" spans="1:13">
      <c r="A166" s="273">
        <v>157</v>
      </c>
      <c r="B166" s="254" t="s">
        <v>269</v>
      </c>
      <c r="C166" s="254">
        <v>5250.5</v>
      </c>
      <c r="D166" s="256">
        <v>5240.8499999999995</v>
      </c>
      <c r="E166" s="256">
        <v>5204.6999999999989</v>
      </c>
      <c r="F166" s="256">
        <v>5158.8999999999996</v>
      </c>
      <c r="G166" s="256">
        <v>5122.7499999999991</v>
      </c>
      <c r="H166" s="256">
        <v>5286.6499999999987</v>
      </c>
      <c r="I166" s="256">
        <v>5322.7999999999984</v>
      </c>
      <c r="J166" s="256">
        <v>5368.5999999999985</v>
      </c>
      <c r="K166" s="254">
        <v>5277</v>
      </c>
      <c r="L166" s="254">
        <v>5195.05</v>
      </c>
      <c r="M166" s="254">
        <v>0.60009000000000001</v>
      </c>
    </row>
    <row r="167" spans="1:13">
      <c r="A167" s="273">
        <v>158</v>
      </c>
      <c r="B167" s="254" t="s">
        <v>160</v>
      </c>
      <c r="C167" s="254">
        <v>1893.15</v>
      </c>
      <c r="D167" s="256">
        <v>1894.4166666666667</v>
      </c>
      <c r="E167" s="256">
        <v>1874.8333333333335</v>
      </c>
      <c r="F167" s="256">
        <v>1856.5166666666667</v>
      </c>
      <c r="G167" s="256">
        <v>1836.9333333333334</v>
      </c>
      <c r="H167" s="256">
        <v>1912.7333333333336</v>
      </c>
      <c r="I167" s="256">
        <v>1932.3166666666671</v>
      </c>
      <c r="J167" s="256">
        <v>1950.6333333333337</v>
      </c>
      <c r="K167" s="254">
        <v>1914</v>
      </c>
      <c r="L167" s="254">
        <v>1876.1</v>
      </c>
      <c r="M167" s="254">
        <v>5.2114599999999998</v>
      </c>
    </row>
    <row r="168" spans="1:13">
      <c r="A168" s="273">
        <v>159</v>
      </c>
      <c r="B168" s="254" t="s">
        <v>157</v>
      </c>
      <c r="C168" s="254">
        <v>1692.45</v>
      </c>
      <c r="D168" s="256">
        <v>1683.8333333333333</v>
      </c>
      <c r="E168" s="256">
        <v>1663.6666666666665</v>
      </c>
      <c r="F168" s="256">
        <v>1634.8833333333332</v>
      </c>
      <c r="G168" s="256">
        <v>1614.7166666666665</v>
      </c>
      <c r="H168" s="256">
        <v>1712.6166666666666</v>
      </c>
      <c r="I168" s="256">
        <v>1732.7833333333331</v>
      </c>
      <c r="J168" s="256">
        <v>1761.5666666666666</v>
      </c>
      <c r="K168" s="254">
        <v>1704</v>
      </c>
      <c r="L168" s="254">
        <v>1655.05</v>
      </c>
      <c r="M168" s="254">
        <v>9.7272599999999994</v>
      </c>
    </row>
    <row r="169" spans="1:13">
      <c r="A169" s="273">
        <v>160</v>
      </c>
      <c r="B169" s="254" t="s">
        <v>461</v>
      </c>
      <c r="C169" s="254">
        <v>1674.2</v>
      </c>
      <c r="D169" s="256">
        <v>1672.5</v>
      </c>
      <c r="E169" s="256">
        <v>1647</v>
      </c>
      <c r="F169" s="256">
        <v>1619.8</v>
      </c>
      <c r="G169" s="256">
        <v>1594.3</v>
      </c>
      <c r="H169" s="256">
        <v>1699.7</v>
      </c>
      <c r="I169" s="256">
        <v>1725.2</v>
      </c>
      <c r="J169" s="256">
        <v>1752.4</v>
      </c>
      <c r="K169" s="254">
        <v>1698</v>
      </c>
      <c r="L169" s="254">
        <v>1645.3</v>
      </c>
      <c r="M169" s="254">
        <v>3.5182199999999999</v>
      </c>
    </row>
    <row r="170" spans="1:13">
      <c r="A170" s="273">
        <v>161</v>
      </c>
      <c r="B170" s="254" t="s">
        <v>159</v>
      </c>
      <c r="C170" s="254">
        <v>116.4</v>
      </c>
      <c r="D170" s="256">
        <v>116.88333333333333</v>
      </c>
      <c r="E170" s="256">
        <v>115.51666666666665</v>
      </c>
      <c r="F170" s="256">
        <v>114.63333333333333</v>
      </c>
      <c r="G170" s="256">
        <v>113.26666666666665</v>
      </c>
      <c r="H170" s="256">
        <v>117.76666666666665</v>
      </c>
      <c r="I170" s="256">
        <v>119.13333333333333</v>
      </c>
      <c r="J170" s="256">
        <v>120.01666666666665</v>
      </c>
      <c r="K170" s="254">
        <v>118.25</v>
      </c>
      <c r="L170" s="254">
        <v>116</v>
      </c>
      <c r="M170" s="254">
        <v>44.241480000000003</v>
      </c>
    </row>
    <row r="171" spans="1:13">
      <c r="A171" s="273">
        <v>162</v>
      </c>
      <c r="B171" s="254" t="s">
        <v>162</v>
      </c>
      <c r="C171" s="254">
        <v>233.1</v>
      </c>
      <c r="D171" s="256">
        <v>233.81666666666669</v>
      </c>
      <c r="E171" s="256">
        <v>227.78333333333339</v>
      </c>
      <c r="F171" s="256">
        <v>222.4666666666667</v>
      </c>
      <c r="G171" s="256">
        <v>216.43333333333339</v>
      </c>
      <c r="H171" s="256">
        <v>239.13333333333338</v>
      </c>
      <c r="I171" s="256">
        <v>245.16666666666669</v>
      </c>
      <c r="J171" s="256">
        <v>250.48333333333338</v>
      </c>
      <c r="K171" s="254">
        <v>239.85</v>
      </c>
      <c r="L171" s="254">
        <v>228.5</v>
      </c>
      <c r="M171" s="254">
        <v>297.47843999999998</v>
      </c>
    </row>
    <row r="172" spans="1:13">
      <c r="A172" s="273">
        <v>163</v>
      </c>
      <c r="B172" s="254" t="s">
        <v>270</v>
      </c>
      <c r="C172" s="254">
        <v>269.45</v>
      </c>
      <c r="D172" s="256">
        <v>270.7</v>
      </c>
      <c r="E172" s="256">
        <v>267.39999999999998</v>
      </c>
      <c r="F172" s="256">
        <v>265.34999999999997</v>
      </c>
      <c r="G172" s="256">
        <v>262.04999999999995</v>
      </c>
      <c r="H172" s="256">
        <v>272.75</v>
      </c>
      <c r="I172" s="256">
        <v>276.05000000000007</v>
      </c>
      <c r="J172" s="256">
        <v>278.10000000000002</v>
      </c>
      <c r="K172" s="254">
        <v>274</v>
      </c>
      <c r="L172" s="254">
        <v>268.64999999999998</v>
      </c>
      <c r="M172" s="254">
        <v>5.6135599999999997</v>
      </c>
    </row>
    <row r="173" spans="1:13">
      <c r="A173" s="273">
        <v>164</v>
      </c>
      <c r="B173" s="254" t="s">
        <v>271</v>
      </c>
      <c r="C173" s="254">
        <v>13398.5</v>
      </c>
      <c r="D173" s="256">
        <v>13406.816666666666</v>
      </c>
      <c r="E173" s="256">
        <v>13364.633333333331</v>
      </c>
      <c r="F173" s="256">
        <v>13330.766666666666</v>
      </c>
      <c r="G173" s="256">
        <v>13288.583333333332</v>
      </c>
      <c r="H173" s="256">
        <v>13440.683333333331</v>
      </c>
      <c r="I173" s="256">
        <v>13482.866666666665</v>
      </c>
      <c r="J173" s="256">
        <v>13516.73333333333</v>
      </c>
      <c r="K173" s="254">
        <v>13449</v>
      </c>
      <c r="L173" s="254">
        <v>13372.95</v>
      </c>
      <c r="M173" s="254">
        <v>1.687E-2</v>
      </c>
    </row>
    <row r="174" spans="1:13">
      <c r="A174" s="273">
        <v>165</v>
      </c>
      <c r="B174" s="254" t="s">
        <v>161</v>
      </c>
      <c r="C174" s="254">
        <v>37.35</v>
      </c>
      <c r="D174" s="256">
        <v>37.633333333333333</v>
      </c>
      <c r="E174" s="256">
        <v>36.916666666666664</v>
      </c>
      <c r="F174" s="256">
        <v>36.483333333333334</v>
      </c>
      <c r="G174" s="256">
        <v>35.766666666666666</v>
      </c>
      <c r="H174" s="256">
        <v>38.066666666666663</v>
      </c>
      <c r="I174" s="256">
        <v>38.783333333333331</v>
      </c>
      <c r="J174" s="256">
        <v>39.216666666666661</v>
      </c>
      <c r="K174" s="254">
        <v>38.35</v>
      </c>
      <c r="L174" s="254">
        <v>37.200000000000003</v>
      </c>
      <c r="M174" s="254">
        <v>914.71488999999997</v>
      </c>
    </row>
    <row r="175" spans="1:13">
      <c r="A175" s="273">
        <v>166</v>
      </c>
      <c r="B175" s="254" t="s">
        <v>165</v>
      </c>
      <c r="C175" s="254">
        <v>199.2</v>
      </c>
      <c r="D175" s="256">
        <v>200.15</v>
      </c>
      <c r="E175" s="256">
        <v>197.35000000000002</v>
      </c>
      <c r="F175" s="256">
        <v>195.50000000000003</v>
      </c>
      <c r="G175" s="256">
        <v>192.70000000000005</v>
      </c>
      <c r="H175" s="256">
        <v>202</v>
      </c>
      <c r="I175" s="256">
        <v>204.8</v>
      </c>
      <c r="J175" s="256">
        <v>206.64999999999998</v>
      </c>
      <c r="K175" s="254">
        <v>202.95</v>
      </c>
      <c r="L175" s="254">
        <v>198.3</v>
      </c>
      <c r="M175" s="254">
        <v>196.75918999999999</v>
      </c>
    </row>
    <row r="176" spans="1:13">
      <c r="A176" s="273">
        <v>167</v>
      </c>
      <c r="B176" s="254" t="s">
        <v>166</v>
      </c>
      <c r="C176" s="254">
        <v>142.25</v>
      </c>
      <c r="D176" s="256">
        <v>142.58333333333334</v>
      </c>
      <c r="E176" s="256">
        <v>140.81666666666669</v>
      </c>
      <c r="F176" s="256">
        <v>139.38333333333335</v>
      </c>
      <c r="G176" s="256">
        <v>137.6166666666667</v>
      </c>
      <c r="H176" s="256">
        <v>144.01666666666668</v>
      </c>
      <c r="I176" s="256">
        <v>145.78333333333333</v>
      </c>
      <c r="J176" s="256">
        <v>147.21666666666667</v>
      </c>
      <c r="K176" s="254">
        <v>144.35</v>
      </c>
      <c r="L176" s="254">
        <v>141.15</v>
      </c>
      <c r="M176" s="254">
        <v>32.253079999999997</v>
      </c>
    </row>
    <row r="177" spans="1:13">
      <c r="A177" s="273">
        <v>168</v>
      </c>
      <c r="B177" s="254" t="s">
        <v>273</v>
      </c>
      <c r="C177" s="254">
        <v>516.29999999999995</v>
      </c>
      <c r="D177" s="256">
        <v>516.69999999999993</v>
      </c>
      <c r="E177" s="256">
        <v>512.39999999999986</v>
      </c>
      <c r="F177" s="256">
        <v>508.49999999999989</v>
      </c>
      <c r="G177" s="256">
        <v>504.19999999999982</v>
      </c>
      <c r="H177" s="256">
        <v>520.59999999999991</v>
      </c>
      <c r="I177" s="256">
        <v>524.89999999999986</v>
      </c>
      <c r="J177" s="256">
        <v>528.79999999999995</v>
      </c>
      <c r="K177" s="254">
        <v>521</v>
      </c>
      <c r="L177" s="254">
        <v>512.79999999999995</v>
      </c>
      <c r="M177" s="254">
        <v>2.149</v>
      </c>
    </row>
    <row r="178" spans="1:13">
      <c r="A178" s="273">
        <v>169</v>
      </c>
      <c r="B178" s="254" t="s">
        <v>167</v>
      </c>
      <c r="C178" s="254">
        <v>1987.95</v>
      </c>
      <c r="D178" s="256">
        <v>1987.6833333333334</v>
      </c>
      <c r="E178" s="256">
        <v>1972.7666666666669</v>
      </c>
      <c r="F178" s="256">
        <v>1957.5833333333335</v>
      </c>
      <c r="G178" s="256">
        <v>1942.666666666667</v>
      </c>
      <c r="H178" s="256">
        <v>2002.8666666666668</v>
      </c>
      <c r="I178" s="256">
        <v>2017.7833333333333</v>
      </c>
      <c r="J178" s="256">
        <v>2032.9666666666667</v>
      </c>
      <c r="K178" s="254">
        <v>2002.6</v>
      </c>
      <c r="L178" s="254">
        <v>1972.5</v>
      </c>
      <c r="M178" s="254">
        <v>55.679580000000001</v>
      </c>
    </row>
    <row r="179" spans="1:13">
      <c r="A179" s="273">
        <v>170</v>
      </c>
      <c r="B179" s="254" t="s">
        <v>814</v>
      </c>
      <c r="C179" s="254">
        <v>992.05</v>
      </c>
      <c r="D179" s="256">
        <v>996.44999999999993</v>
      </c>
      <c r="E179" s="256">
        <v>983.89999999999986</v>
      </c>
      <c r="F179" s="256">
        <v>975.74999999999989</v>
      </c>
      <c r="G179" s="256">
        <v>963.19999999999982</v>
      </c>
      <c r="H179" s="256">
        <v>1004.5999999999999</v>
      </c>
      <c r="I179" s="256">
        <v>1017.1499999999999</v>
      </c>
      <c r="J179" s="256">
        <v>1025.3</v>
      </c>
      <c r="K179" s="254">
        <v>1009</v>
      </c>
      <c r="L179" s="254">
        <v>988.3</v>
      </c>
      <c r="M179" s="254">
        <v>25.401620000000001</v>
      </c>
    </row>
    <row r="180" spans="1:13">
      <c r="A180" s="273">
        <v>171</v>
      </c>
      <c r="B180" s="254" t="s">
        <v>274</v>
      </c>
      <c r="C180" s="254">
        <v>968.45</v>
      </c>
      <c r="D180" s="256">
        <v>969.55000000000007</v>
      </c>
      <c r="E180" s="256">
        <v>963.10000000000014</v>
      </c>
      <c r="F180" s="256">
        <v>957.75000000000011</v>
      </c>
      <c r="G180" s="256">
        <v>951.30000000000018</v>
      </c>
      <c r="H180" s="256">
        <v>974.90000000000009</v>
      </c>
      <c r="I180" s="256">
        <v>981.35000000000014</v>
      </c>
      <c r="J180" s="256">
        <v>986.7</v>
      </c>
      <c r="K180" s="254">
        <v>976</v>
      </c>
      <c r="L180" s="254">
        <v>964.2</v>
      </c>
      <c r="M180" s="254">
        <v>13.4284</v>
      </c>
    </row>
    <row r="181" spans="1:13">
      <c r="A181" s="273">
        <v>172</v>
      </c>
      <c r="B181" s="254" t="s">
        <v>172</v>
      </c>
      <c r="C181" s="254">
        <v>6427.35</v>
      </c>
      <c r="D181" s="256">
        <v>6428.4666666666672</v>
      </c>
      <c r="E181" s="256">
        <v>6370.9333333333343</v>
      </c>
      <c r="F181" s="256">
        <v>6314.5166666666673</v>
      </c>
      <c r="G181" s="256">
        <v>6256.9833333333345</v>
      </c>
      <c r="H181" s="256">
        <v>6484.8833333333341</v>
      </c>
      <c r="I181" s="256">
        <v>6542.416666666667</v>
      </c>
      <c r="J181" s="256">
        <v>6598.8333333333339</v>
      </c>
      <c r="K181" s="254">
        <v>6486</v>
      </c>
      <c r="L181" s="254">
        <v>6372.05</v>
      </c>
      <c r="M181" s="254">
        <v>1.89327</v>
      </c>
    </row>
    <row r="182" spans="1:13">
      <c r="A182" s="273">
        <v>173</v>
      </c>
      <c r="B182" s="254" t="s">
        <v>478</v>
      </c>
      <c r="C182" s="254">
        <v>7746.4</v>
      </c>
      <c r="D182" s="256">
        <v>7742.3666666666659</v>
      </c>
      <c r="E182" s="256">
        <v>7704.7333333333318</v>
      </c>
      <c r="F182" s="256">
        <v>7663.0666666666657</v>
      </c>
      <c r="G182" s="256">
        <v>7625.4333333333316</v>
      </c>
      <c r="H182" s="256">
        <v>7784.0333333333319</v>
      </c>
      <c r="I182" s="256">
        <v>7821.6666666666652</v>
      </c>
      <c r="J182" s="256">
        <v>7863.3333333333321</v>
      </c>
      <c r="K182" s="254">
        <v>7780</v>
      </c>
      <c r="L182" s="254">
        <v>7700.7</v>
      </c>
      <c r="M182" s="254">
        <v>0.35496</v>
      </c>
    </row>
    <row r="183" spans="1:13">
      <c r="A183" s="273">
        <v>174</v>
      </c>
      <c r="B183" s="254" t="s">
        <v>170</v>
      </c>
      <c r="C183" s="254">
        <v>27474.7</v>
      </c>
      <c r="D183" s="256">
        <v>27466.566666666666</v>
      </c>
      <c r="E183" s="256">
        <v>27258.133333333331</v>
      </c>
      <c r="F183" s="256">
        <v>27041.566666666666</v>
      </c>
      <c r="G183" s="256">
        <v>26833.133333333331</v>
      </c>
      <c r="H183" s="256">
        <v>27683.133333333331</v>
      </c>
      <c r="I183" s="256">
        <v>27891.566666666666</v>
      </c>
      <c r="J183" s="256">
        <v>28108.133333333331</v>
      </c>
      <c r="K183" s="254">
        <v>27675</v>
      </c>
      <c r="L183" s="254">
        <v>27250</v>
      </c>
      <c r="M183" s="254">
        <v>0.51998</v>
      </c>
    </row>
    <row r="184" spans="1:13">
      <c r="A184" s="273">
        <v>175</v>
      </c>
      <c r="B184" s="254" t="s">
        <v>173</v>
      </c>
      <c r="C184" s="254">
        <v>1450.2</v>
      </c>
      <c r="D184" s="256">
        <v>1440.0666666666666</v>
      </c>
      <c r="E184" s="256">
        <v>1415.1333333333332</v>
      </c>
      <c r="F184" s="256">
        <v>1380.0666666666666</v>
      </c>
      <c r="G184" s="256">
        <v>1355.1333333333332</v>
      </c>
      <c r="H184" s="256">
        <v>1475.1333333333332</v>
      </c>
      <c r="I184" s="256">
        <v>1500.0666666666666</v>
      </c>
      <c r="J184" s="256">
        <v>1535.1333333333332</v>
      </c>
      <c r="K184" s="254">
        <v>1465</v>
      </c>
      <c r="L184" s="254">
        <v>1405</v>
      </c>
      <c r="M184" s="254">
        <v>31.188510000000001</v>
      </c>
    </row>
    <row r="185" spans="1:13">
      <c r="A185" s="273">
        <v>176</v>
      </c>
      <c r="B185" s="254" t="s">
        <v>171</v>
      </c>
      <c r="C185" s="254">
        <v>2033.35</v>
      </c>
      <c r="D185" s="256">
        <v>2045.8333333333333</v>
      </c>
      <c r="E185" s="256">
        <v>2009.6666666666665</v>
      </c>
      <c r="F185" s="256">
        <v>1985.9833333333333</v>
      </c>
      <c r="G185" s="256">
        <v>1949.8166666666666</v>
      </c>
      <c r="H185" s="256">
        <v>2069.5166666666664</v>
      </c>
      <c r="I185" s="256">
        <v>2105.6833333333329</v>
      </c>
      <c r="J185" s="256">
        <v>2129.3666666666663</v>
      </c>
      <c r="K185" s="254">
        <v>2082</v>
      </c>
      <c r="L185" s="254">
        <v>2022.15</v>
      </c>
      <c r="M185" s="254">
        <v>4.4496399999999996</v>
      </c>
    </row>
    <row r="186" spans="1:13">
      <c r="A186" s="273">
        <v>177</v>
      </c>
      <c r="B186" s="254" t="s">
        <v>169</v>
      </c>
      <c r="C186" s="254">
        <v>382.25</v>
      </c>
      <c r="D186" s="256">
        <v>384.95</v>
      </c>
      <c r="E186" s="256">
        <v>377.34999999999997</v>
      </c>
      <c r="F186" s="256">
        <v>372.45</v>
      </c>
      <c r="G186" s="256">
        <v>364.84999999999997</v>
      </c>
      <c r="H186" s="256">
        <v>389.84999999999997</v>
      </c>
      <c r="I186" s="256">
        <v>397.45</v>
      </c>
      <c r="J186" s="256">
        <v>402.34999999999997</v>
      </c>
      <c r="K186" s="254">
        <v>392.55</v>
      </c>
      <c r="L186" s="254">
        <v>380.05</v>
      </c>
      <c r="M186" s="254">
        <v>709.1771</v>
      </c>
    </row>
    <row r="187" spans="1:13">
      <c r="A187" s="273">
        <v>178</v>
      </c>
      <c r="B187" s="254" t="s">
        <v>168</v>
      </c>
      <c r="C187" s="254">
        <v>131.94999999999999</v>
      </c>
      <c r="D187" s="256">
        <v>132.85</v>
      </c>
      <c r="E187" s="256">
        <v>129.5</v>
      </c>
      <c r="F187" s="256">
        <v>127.05000000000001</v>
      </c>
      <c r="G187" s="256">
        <v>123.70000000000002</v>
      </c>
      <c r="H187" s="256">
        <v>135.29999999999998</v>
      </c>
      <c r="I187" s="256">
        <v>138.64999999999995</v>
      </c>
      <c r="J187" s="256">
        <v>141.09999999999997</v>
      </c>
      <c r="K187" s="254">
        <v>136.19999999999999</v>
      </c>
      <c r="L187" s="254">
        <v>130.4</v>
      </c>
      <c r="M187" s="254">
        <v>666.76999000000001</v>
      </c>
    </row>
    <row r="188" spans="1:13">
      <c r="A188" s="273">
        <v>179</v>
      </c>
      <c r="B188" s="254" t="s">
        <v>175</v>
      </c>
      <c r="C188" s="254">
        <v>690.8</v>
      </c>
      <c r="D188" s="256">
        <v>690.4666666666667</v>
      </c>
      <c r="E188" s="256">
        <v>685.08333333333337</v>
      </c>
      <c r="F188" s="256">
        <v>679.36666666666667</v>
      </c>
      <c r="G188" s="256">
        <v>673.98333333333335</v>
      </c>
      <c r="H188" s="256">
        <v>696.18333333333339</v>
      </c>
      <c r="I188" s="256">
        <v>701.56666666666661</v>
      </c>
      <c r="J188" s="256">
        <v>707.28333333333342</v>
      </c>
      <c r="K188" s="254">
        <v>695.85</v>
      </c>
      <c r="L188" s="254">
        <v>684.75</v>
      </c>
      <c r="M188" s="254">
        <v>40.804229999999997</v>
      </c>
    </row>
    <row r="189" spans="1:13">
      <c r="A189" s="273">
        <v>180</v>
      </c>
      <c r="B189" s="254" t="s">
        <v>176</v>
      </c>
      <c r="C189" s="254">
        <v>523.35</v>
      </c>
      <c r="D189" s="256">
        <v>525.7833333333333</v>
      </c>
      <c r="E189" s="256">
        <v>518.56666666666661</v>
      </c>
      <c r="F189" s="256">
        <v>513.7833333333333</v>
      </c>
      <c r="G189" s="256">
        <v>506.56666666666661</v>
      </c>
      <c r="H189" s="256">
        <v>530.56666666666661</v>
      </c>
      <c r="I189" s="256">
        <v>537.7833333333333</v>
      </c>
      <c r="J189" s="256">
        <v>542.56666666666661</v>
      </c>
      <c r="K189" s="254">
        <v>533</v>
      </c>
      <c r="L189" s="254">
        <v>521</v>
      </c>
      <c r="M189" s="254">
        <v>12.12391</v>
      </c>
    </row>
    <row r="190" spans="1:13">
      <c r="A190" s="273">
        <v>181</v>
      </c>
      <c r="B190" s="254" t="s">
        <v>275</v>
      </c>
      <c r="C190" s="254">
        <v>583.79999999999995</v>
      </c>
      <c r="D190" s="256">
        <v>581.93333333333328</v>
      </c>
      <c r="E190" s="256">
        <v>575.86666666666656</v>
      </c>
      <c r="F190" s="256">
        <v>567.93333333333328</v>
      </c>
      <c r="G190" s="256">
        <v>561.86666666666656</v>
      </c>
      <c r="H190" s="256">
        <v>589.86666666666656</v>
      </c>
      <c r="I190" s="256">
        <v>595.93333333333339</v>
      </c>
      <c r="J190" s="256">
        <v>603.86666666666656</v>
      </c>
      <c r="K190" s="254">
        <v>588</v>
      </c>
      <c r="L190" s="254">
        <v>574</v>
      </c>
      <c r="M190" s="254">
        <v>5.6745299999999999</v>
      </c>
    </row>
    <row r="191" spans="1:13">
      <c r="A191" s="273">
        <v>182</v>
      </c>
      <c r="B191" s="254" t="s">
        <v>188</v>
      </c>
      <c r="C191" s="254">
        <v>640.45000000000005</v>
      </c>
      <c r="D191" s="256">
        <v>634.41666666666663</v>
      </c>
      <c r="E191" s="256">
        <v>623.83333333333326</v>
      </c>
      <c r="F191" s="256">
        <v>607.21666666666658</v>
      </c>
      <c r="G191" s="256">
        <v>596.63333333333321</v>
      </c>
      <c r="H191" s="256">
        <v>651.0333333333333</v>
      </c>
      <c r="I191" s="256">
        <v>661.61666666666656</v>
      </c>
      <c r="J191" s="256">
        <v>678.23333333333335</v>
      </c>
      <c r="K191" s="254">
        <v>645</v>
      </c>
      <c r="L191" s="254">
        <v>617.79999999999995</v>
      </c>
      <c r="M191" s="254">
        <v>40.207970000000003</v>
      </c>
    </row>
    <row r="192" spans="1:13">
      <c r="A192" s="273">
        <v>183</v>
      </c>
      <c r="B192" s="254" t="s">
        <v>177</v>
      </c>
      <c r="C192" s="254">
        <v>714.05</v>
      </c>
      <c r="D192" s="256">
        <v>714.63333333333321</v>
      </c>
      <c r="E192" s="256">
        <v>707.71666666666647</v>
      </c>
      <c r="F192" s="256">
        <v>701.38333333333321</v>
      </c>
      <c r="G192" s="256">
        <v>694.46666666666647</v>
      </c>
      <c r="H192" s="256">
        <v>720.96666666666647</v>
      </c>
      <c r="I192" s="256">
        <v>727.88333333333321</v>
      </c>
      <c r="J192" s="256">
        <v>734.21666666666647</v>
      </c>
      <c r="K192" s="254">
        <v>721.55</v>
      </c>
      <c r="L192" s="254">
        <v>708.3</v>
      </c>
      <c r="M192" s="254">
        <v>31.948270000000001</v>
      </c>
    </row>
    <row r="193" spans="1:13">
      <c r="A193" s="273">
        <v>184</v>
      </c>
      <c r="B193" s="254" t="s">
        <v>183</v>
      </c>
      <c r="C193" s="254">
        <v>3088.8</v>
      </c>
      <c r="D193" s="256">
        <v>3096.9333333333329</v>
      </c>
      <c r="E193" s="256">
        <v>3069.8666666666659</v>
      </c>
      <c r="F193" s="256">
        <v>3050.9333333333329</v>
      </c>
      <c r="G193" s="256">
        <v>3023.8666666666659</v>
      </c>
      <c r="H193" s="256">
        <v>3115.8666666666659</v>
      </c>
      <c r="I193" s="256">
        <v>3142.9333333333325</v>
      </c>
      <c r="J193" s="256">
        <v>3161.8666666666659</v>
      </c>
      <c r="K193" s="254">
        <v>3124</v>
      </c>
      <c r="L193" s="254">
        <v>3078</v>
      </c>
      <c r="M193" s="254">
        <v>20.985379999999999</v>
      </c>
    </row>
    <row r="194" spans="1:13">
      <c r="A194" s="273">
        <v>185</v>
      </c>
      <c r="B194" s="254" t="s">
        <v>804</v>
      </c>
      <c r="C194" s="254">
        <v>653</v>
      </c>
      <c r="D194" s="256">
        <v>653</v>
      </c>
      <c r="E194" s="256">
        <v>648</v>
      </c>
      <c r="F194" s="256">
        <v>643</v>
      </c>
      <c r="G194" s="256">
        <v>638</v>
      </c>
      <c r="H194" s="256">
        <v>658</v>
      </c>
      <c r="I194" s="256">
        <v>663</v>
      </c>
      <c r="J194" s="256">
        <v>668</v>
      </c>
      <c r="K194" s="254">
        <v>658</v>
      </c>
      <c r="L194" s="254">
        <v>648</v>
      </c>
      <c r="M194" s="254">
        <v>22.673680000000001</v>
      </c>
    </row>
    <row r="195" spans="1:13">
      <c r="A195" s="273">
        <v>186</v>
      </c>
      <c r="B195" s="254" t="s">
        <v>179</v>
      </c>
      <c r="C195" s="254">
        <v>332.45</v>
      </c>
      <c r="D195" s="256">
        <v>331.0333333333333</v>
      </c>
      <c r="E195" s="256">
        <v>325.41666666666663</v>
      </c>
      <c r="F195" s="256">
        <v>318.38333333333333</v>
      </c>
      <c r="G195" s="256">
        <v>312.76666666666665</v>
      </c>
      <c r="H195" s="256">
        <v>338.06666666666661</v>
      </c>
      <c r="I195" s="256">
        <v>343.68333333333328</v>
      </c>
      <c r="J195" s="256">
        <v>350.71666666666658</v>
      </c>
      <c r="K195" s="254">
        <v>336.65</v>
      </c>
      <c r="L195" s="254">
        <v>324</v>
      </c>
      <c r="M195" s="254">
        <v>861.53088000000002</v>
      </c>
    </row>
    <row r="196" spans="1:13">
      <c r="A196" s="273">
        <v>187</v>
      </c>
      <c r="B196" s="245" t="s">
        <v>181</v>
      </c>
      <c r="C196" s="245">
        <v>105.35</v>
      </c>
      <c r="D196" s="280">
        <v>105.78333333333335</v>
      </c>
      <c r="E196" s="280">
        <v>104.2166666666667</v>
      </c>
      <c r="F196" s="280">
        <v>103.08333333333336</v>
      </c>
      <c r="G196" s="280">
        <v>101.51666666666671</v>
      </c>
      <c r="H196" s="280">
        <v>106.91666666666669</v>
      </c>
      <c r="I196" s="280">
        <v>108.48333333333332</v>
      </c>
      <c r="J196" s="280">
        <v>109.61666666666667</v>
      </c>
      <c r="K196" s="245">
        <v>107.35</v>
      </c>
      <c r="L196" s="245">
        <v>104.65</v>
      </c>
      <c r="M196" s="245">
        <v>406.66744999999997</v>
      </c>
    </row>
    <row r="197" spans="1:13">
      <c r="A197" s="273">
        <v>188</v>
      </c>
      <c r="B197" s="245" t="s">
        <v>182</v>
      </c>
      <c r="C197" s="245">
        <v>1180</v>
      </c>
      <c r="D197" s="280">
        <v>1177.8333333333333</v>
      </c>
      <c r="E197" s="280">
        <v>1159.2166666666665</v>
      </c>
      <c r="F197" s="280">
        <v>1138.4333333333332</v>
      </c>
      <c r="G197" s="280">
        <v>1119.8166666666664</v>
      </c>
      <c r="H197" s="280">
        <v>1198.6166666666666</v>
      </c>
      <c r="I197" s="280">
        <v>1217.2333333333333</v>
      </c>
      <c r="J197" s="280">
        <v>1238.0166666666667</v>
      </c>
      <c r="K197" s="245">
        <v>1196.45</v>
      </c>
      <c r="L197" s="245">
        <v>1157.05</v>
      </c>
      <c r="M197" s="245">
        <v>245.7388</v>
      </c>
    </row>
    <row r="198" spans="1:13">
      <c r="A198" s="273">
        <v>189</v>
      </c>
      <c r="B198" s="245" t="s">
        <v>184</v>
      </c>
      <c r="C198" s="245">
        <v>970.75</v>
      </c>
      <c r="D198" s="280">
        <v>968.93333333333339</v>
      </c>
      <c r="E198" s="280">
        <v>958.86666666666679</v>
      </c>
      <c r="F198" s="280">
        <v>946.98333333333335</v>
      </c>
      <c r="G198" s="280">
        <v>936.91666666666674</v>
      </c>
      <c r="H198" s="280">
        <v>980.81666666666683</v>
      </c>
      <c r="I198" s="280">
        <v>990.88333333333344</v>
      </c>
      <c r="J198" s="280">
        <v>1002.7666666666669</v>
      </c>
      <c r="K198" s="245">
        <v>979</v>
      </c>
      <c r="L198" s="245">
        <v>957.05</v>
      </c>
      <c r="M198" s="245">
        <v>20.00985</v>
      </c>
    </row>
    <row r="199" spans="1:13">
      <c r="A199" s="273">
        <v>190</v>
      </c>
      <c r="B199" s="245" t="s">
        <v>164</v>
      </c>
      <c r="C199" s="245">
        <v>965.15</v>
      </c>
      <c r="D199" s="280">
        <v>966.7166666666667</v>
      </c>
      <c r="E199" s="280">
        <v>951.43333333333339</v>
      </c>
      <c r="F199" s="280">
        <v>937.7166666666667</v>
      </c>
      <c r="G199" s="280">
        <v>922.43333333333339</v>
      </c>
      <c r="H199" s="280">
        <v>980.43333333333339</v>
      </c>
      <c r="I199" s="280">
        <v>995.7166666666667</v>
      </c>
      <c r="J199" s="280">
        <v>1009.4333333333334</v>
      </c>
      <c r="K199" s="245">
        <v>982</v>
      </c>
      <c r="L199" s="245">
        <v>953</v>
      </c>
      <c r="M199" s="245">
        <v>6.7923999999999998</v>
      </c>
    </row>
    <row r="200" spans="1:13">
      <c r="A200" s="273">
        <v>191</v>
      </c>
      <c r="B200" s="245" t="s">
        <v>185</v>
      </c>
      <c r="C200" s="245">
        <v>1539.25</v>
      </c>
      <c r="D200" s="280">
        <v>1520.8666666666668</v>
      </c>
      <c r="E200" s="280">
        <v>1494.6333333333337</v>
      </c>
      <c r="F200" s="280">
        <v>1450.0166666666669</v>
      </c>
      <c r="G200" s="280">
        <v>1423.7833333333338</v>
      </c>
      <c r="H200" s="280">
        <v>1565.4833333333336</v>
      </c>
      <c r="I200" s="280">
        <v>1591.7166666666667</v>
      </c>
      <c r="J200" s="280">
        <v>1636.3333333333335</v>
      </c>
      <c r="K200" s="245">
        <v>1547.1</v>
      </c>
      <c r="L200" s="245">
        <v>1476.25</v>
      </c>
      <c r="M200" s="245">
        <v>30.755960000000002</v>
      </c>
    </row>
    <row r="201" spans="1:13">
      <c r="A201" s="273">
        <v>192</v>
      </c>
      <c r="B201" s="245" t="s">
        <v>186</v>
      </c>
      <c r="C201" s="245">
        <v>2723.7</v>
      </c>
      <c r="D201" s="280">
        <v>2745.0666666666671</v>
      </c>
      <c r="E201" s="280">
        <v>2690.1333333333341</v>
      </c>
      <c r="F201" s="280">
        <v>2656.5666666666671</v>
      </c>
      <c r="G201" s="280">
        <v>2601.6333333333341</v>
      </c>
      <c r="H201" s="280">
        <v>2778.6333333333341</v>
      </c>
      <c r="I201" s="280">
        <v>2833.5666666666675</v>
      </c>
      <c r="J201" s="280">
        <v>2867.1333333333341</v>
      </c>
      <c r="K201" s="245">
        <v>2800</v>
      </c>
      <c r="L201" s="245">
        <v>2711.5</v>
      </c>
      <c r="M201" s="245">
        <v>3.0598399999999999</v>
      </c>
    </row>
    <row r="202" spans="1:13">
      <c r="A202" s="273">
        <v>193</v>
      </c>
      <c r="B202" s="245" t="s">
        <v>187</v>
      </c>
      <c r="C202" s="245">
        <v>436.85</v>
      </c>
      <c r="D202" s="280">
        <v>435.4666666666667</v>
      </c>
      <c r="E202" s="280">
        <v>430.48333333333341</v>
      </c>
      <c r="F202" s="280">
        <v>424.11666666666673</v>
      </c>
      <c r="G202" s="280">
        <v>419.13333333333344</v>
      </c>
      <c r="H202" s="280">
        <v>441.83333333333337</v>
      </c>
      <c r="I202" s="280">
        <v>446.81666666666672</v>
      </c>
      <c r="J202" s="280">
        <v>453.18333333333334</v>
      </c>
      <c r="K202" s="245">
        <v>440.45</v>
      </c>
      <c r="L202" s="245">
        <v>429.1</v>
      </c>
      <c r="M202" s="245">
        <v>13.270339999999999</v>
      </c>
    </row>
    <row r="203" spans="1:13">
      <c r="A203" s="273">
        <v>194</v>
      </c>
      <c r="B203" s="245" t="s">
        <v>510</v>
      </c>
      <c r="C203" s="245">
        <v>828.3</v>
      </c>
      <c r="D203" s="280">
        <v>820.15</v>
      </c>
      <c r="E203" s="280">
        <v>807.4</v>
      </c>
      <c r="F203" s="280">
        <v>786.5</v>
      </c>
      <c r="G203" s="280">
        <v>773.75</v>
      </c>
      <c r="H203" s="280">
        <v>841.05</v>
      </c>
      <c r="I203" s="280">
        <v>853.8</v>
      </c>
      <c r="J203" s="280">
        <v>874.69999999999993</v>
      </c>
      <c r="K203" s="245">
        <v>832.9</v>
      </c>
      <c r="L203" s="245">
        <v>799.25</v>
      </c>
      <c r="M203" s="245">
        <v>22.750630000000001</v>
      </c>
    </row>
    <row r="204" spans="1:13">
      <c r="A204" s="273">
        <v>195</v>
      </c>
      <c r="B204" s="245" t="s">
        <v>193</v>
      </c>
      <c r="C204" s="245">
        <v>769.4</v>
      </c>
      <c r="D204" s="280">
        <v>768.85</v>
      </c>
      <c r="E204" s="280">
        <v>759.7</v>
      </c>
      <c r="F204" s="280">
        <v>750</v>
      </c>
      <c r="G204" s="280">
        <v>740.85</v>
      </c>
      <c r="H204" s="280">
        <v>778.55000000000007</v>
      </c>
      <c r="I204" s="280">
        <v>787.69999999999993</v>
      </c>
      <c r="J204" s="280">
        <v>797.40000000000009</v>
      </c>
      <c r="K204" s="245">
        <v>778</v>
      </c>
      <c r="L204" s="245">
        <v>759.15</v>
      </c>
      <c r="M204" s="245">
        <v>103.06166</v>
      </c>
    </row>
    <row r="205" spans="1:13">
      <c r="A205" s="273">
        <v>196</v>
      </c>
      <c r="B205" s="245" t="s">
        <v>191</v>
      </c>
      <c r="C205" s="245">
        <v>6653</v>
      </c>
      <c r="D205" s="280">
        <v>6628.5333333333328</v>
      </c>
      <c r="E205" s="280">
        <v>6587.0666666666657</v>
      </c>
      <c r="F205" s="280">
        <v>6521.1333333333332</v>
      </c>
      <c r="G205" s="280">
        <v>6479.6666666666661</v>
      </c>
      <c r="H205" s="280">
        <v>6694.4666666666653</v>
      </c>
      <c r="I205" s="280">
        <v>6735.9333333333325</v>
      </c>
      <c r="J205" s="280">
        <v>6801.866666666665</v>
      </c>
      <c r="K205" s="245">
        <v>6670</v>
      </c>
      <c r="L205" s="245">
        <v>6562.6</v>
      </c>
      <c r="M205" s="245">
        <v>4.5102399999999996</v>
      </c>
    </row>
    <row r="206" spans="1:13">
      <c r="A206" s="273">
        <v>197</v>
      </c>
      <c r="B206" s="245" t="s">
        <v>192</v>
      </c>
      <c r="C206" s="245">
        <v>36.799999999999997</v>
      </c>
      <c r="D206" s="280">
        <v>37.25</v>
      </c>
      <c r="E206" s="280">
        <v>36.200000000000003</v>
      </c>
      <c r="F206" s="280">
        <v>35.6</v>
      </c>
      <c r="G206" s="280">
        <v>34.550000000000004</v>
      </c>
      <c r="H206" s="280">
        <v>37.85</v>
      </c>
      <c r="I206" s="280">
        <v>38.9</v>
      </c>
      <c r="J206" s="280">
        <v>39.5</v>
      </c>
      <c r="K206" s="245">
        <v>38.299999999999997</v>
      </c>
      <c r="L206" s="245">
        <v>36.65</v>
      </c>
      <c r="M206" s="245">
        <v>178.80726000000001</v>
      </c>
    </row>
    <row r="207" spans="1:13">
      <c r="A207" s="273">
        <v>198</v>
      </c>
      <c r="B207" s="245" t="s">
        <v>189</v>
      </c>
      <c r="C207" s="245">
        <v>1249.7</v>
      </c>
      <c r="D207" s="280">
        <v>1245.1833333333332</v>
      </c>
      <c r="E207" s="280">
        <v>1230.3666666666663</v>
      </c>
      <c r="F207" s="280">
        <v>1211.0333333333331</v>
      </c>
      <c r="G207" s="280">
        <v>1196.2166666666662</v>
      </c>
      <c r="H207" s="280">
        <v>1264.5166666666664</v>
      </c>
      <c r="I207" s="280">
        <v>1279.3333333333335</v>
      </c>
      <c r="J207" s="280">
        <v>1298.6666666666665</v>
      </c>
      <c r="K207" s="245">
        <v>1260</v>
      </c>
      <c r="L207" s="245">
        <v>1225.8499999999999</v>
      </c>
      <c r="M207" s="245">
        <v>5.5241199999999999</v>
      </c>
    </row>
    <row r="208" spans="1:13">
      <c r="A208" s="273">
        <v>199</v>
      </c>
      <c r="B208" s="245" t="s">
        <v>141</v>
      </c>
      <c r="C208" s="245">
        <v>573.45000000000005</v>
      </c>
      <c r="D208" s="280">
        <v>573</v>
      </c>
      <c r="E208" s="280">
        <v>568.6</v>
      </c>
      <c r="F208" s="280">
        <v>563.75</v>
      </c>
      <c r="G208" s="280">
        <v>559.35</v>
      </c>
      <c r="H208" s="280">
        <v>577.85</v>
      </c>
      <c r="I208" s="280">
        <v>582.25000000000011</v>
      </c>
      <c r="J208" s="280">
        <v>587.1</v>
      </c>
      <c r="K208" s="245">
        <v>577.4</v>
      </c>
      <c r="L208" s="245">
        <v>568.15</v>
      </c>
      <c r="M208" s="245">
        <v>17.959050000000001</v>
      </c>
    </row>
    <row r="209" spans="1:13">
      <c r="A209" s="273">
        <v>200</v>
      </c>
      <c r="B209" s="245" t="s">
        <v>277</v>
      </c>
      <c r="C209" s="245">
        <v>225.65</v>
      </c>
      <c r="D209" s="280">
        <v>225.18333333333331</v>
      </c>
      <c r="E209" s="280">
        <v>221.96666666666661</v>
      </c>
      <c r="F209" s="280">
        <v>218.2833333333333</v>
      </c>
      <c r="G209" s="280">
        <v>215.06666666666661</v>
      </c>
      <c r="H209" s="280">
        <v>228.86666666666662</v>
      </c>
      <c r="I209" s="280">
        <v>232.08333333333331</v>
      </c>
      <c r="J209" s="280">
        <v>235.76666666666662</v>
      </c>
      <c r="K209" s="245">
        <v>228.4</v>
      </c>
      <c r="L209" s="245">
        <v>221.5</v>
      </c>
      <c r="M209" s="245">
        <v>10.84361</v>
      </c>
    </row>
    <row r="210" spans="1:13">
      <c r="A210" s="273">
        <v>201</v>
      </c>
      <c r="B210" s="245" t="s">
        <v>522</v>
      </c>
      <c r="C210" s="245">
        <v>979.65</v>
      </c>
      <c r="D210" s="280">
        <v>978.08333333333337</v>
      </c>
      <c r="E210" s="280">
        <v>974.16666666666674</v>
      </c>
      <c r="F210" s="280">
        <v>968.68333333333339</v>
      </c>
      <c r="G210" s="280">
        <v>964.76666666666677</v>
      </c>
      <c r="H210" s="280">
        <v>983.56666666666672</v>
      </c>
      <c r="I210" s="280">
        <v>987.48333333333346</v>
      </c>
      <c r="J210" s="280">
        <v>992.9666666666667</v>
      </c>
      <c r="K210" s="245">
        <v>982</v>
      </c>
      <c r="L210" s="245">
        <v>972.6</v>
      </c>
      <c r="M210" s="245">
        <v>2.6398199999999998</v>
      </c>
    </row>
    <row r="211" spans="1:13">
      <c r="A211" s="273">
        <v>202</v>
      </c>
      <c r="B211" s="245" t="s">
        <v>118</v>
      </c>
      <c r="C211" s="245">
        <v>8.5500000000000007</v>
      </c>
      <c r="D211" s="280">
        <v>8.5833333333333339</v>
      </c>
      <c r="E211" s="280">
        <v>8.4666666666666686</v>
      </c>
      <c r="F211" s="280">
        <v>8.3833333333333346</v>
      </c>
      <c r="G211" s="280">
        <v>8.2666666666666693</v>
      </c>
      <c r="H211" s="280">
        <v>8.6666666666666679</v>
      </c>
      <c r="I211" s="280">
        <v>8.7833333333333314</v>
      </c>
      <c r="J211" s="280">
        <v>8.8666666666666671</v>
      </c>
      <c r="K211" s="245">
        <v>8.6999999999999993</v>
      </c>
      <c r="L211" s="245">
        <v>8.5</v>
      </c>
      <c r="M211" s="245">
        <v>700.97529999999995</v>
      </c>
    </row>
    <row r="212" spans="1:13">
      <c r="A212" s="273">
        <v>203</v>
      </c>
      <c r="B212" s="245" t="s">
        <v>195</v>
      </c>
      <c r="C212" s="245">
        <v>1007.75</v>
      </c>
      <c r="D212" s="280">
        <v>1002.0333333333333</v>
      </c>
      <c r="E212" s="280">
        <v>990.81666666666661</v>
      </c>
      <c r="F212" s="280">
        <v>973.88333333333333</v>
      </c>
      <c r="G212" s="280">
        <v>962.66666666666663</v>
      </c>
      <c r="H212" s="280">
        <v>1018.9666666666666</v>
      </c>
      <c r="I212" s="280">
        <v>1030.1833333333334</v>
      </c>
      <c r="J212" s="280">
        <v>1047.1166666666666</v>
      </c>
      <c r="K212" s="245">
        <v>1013.25</v>
      </c>
      <c r="L212" s="245">
        <v>985.1</v>
      </c>
      <c r="M212" s="245">
        <v>21.842449999999999</v>
      </c>
    </row>
    <row r="213" spans="1:13">
      <c r="A213" s="273">
        <v>204</v>
      </c>
      <c r="B213" s="245" t="s">
        <v>528</v>
      </c>
      <c r="C213" s="245">
        <v>2077.4</v>
      </c>
      <c r="D213" s="280">
        <v>2089.1333333333332</v>
      </c>
      <c r="E213" s="280">
        <v>2060.2666666666664</v>
      </c>
      <c r="F213" s="280">
        <v>2043.1333333333332</v>
      </c>
      <c r="G213" s="280">
        <v>2014.2666666666664</v>
      </c>
      <c r="H213" s="280">
        <v>2106.2666666666664</v>
      </c>
      <c r="I213" s="280">
        <v>2135.1333333333332</v>
      </c>
      <c r="J213" s="280">
        <v>2152.2666666666664</v>
      </c>
      <c r="K213" s="245">
        <v>2118</v>
      </c>
      <c r="L213" s="245">
        <v>2072</v>
      </c>
      <c r="M213" s="245">
        <v>1.33535</v>
      </c>
    </row>
    <row r="214" spans="1:13">
      <c r="A214" s="273">
        <v>205</v>
      </c>
      <c r="B214" s="245" t="s">
        <v>196</v>
      </c>
      <c r="C214" s="280">
        <v>508.05</v>
      </c>
      <c r="D214" s="280">
        <v>507.91666666666669</v>
      </c>
      <c r="E214" s="280">
        <v>501.03333333333342</v>
      </c>
      <c r="F214" s="280">
        <v>494.01666666666671</v>
      </c>
      <c r="G214" s="280">
        <v>487.13333333333344</v>
      </c>
      <c r="H214" s="280">
        <v>514.93333333333339</v>
      </c>
      <c r="I214" s="280">
        <v>521.81666666666672</v>
      </c>
      <c r="J214" s="280">
        <v>528.83333333333337</v>
      </c>
      <c r="K214" s="280">
        <v>514.79999999999995</v>
      </c>
      <c r="L214" s="280">
        <v>500.9</v>
      </c>
      <c r="M214" s="280">
        <v>93.807460000000006</v>
      </c>
    </row>
    <row r="215" spans="1:13">
      <c r="A215" s="273">
        <v>206</v>
      </c>
      <c r="B215" s="245" t="s">
        <v>197</v>
      </c>
      <c r="C215" s="280">
        <v>13.35</v>
      </c>
      <c r="D215" s="280">
        <v>13.366666666666667</v>
      </c>
      <c r="E215" s="280">
        <v>13.233333333333334</v>
      </c>
      <c r="F215" s="280">
        <v>13.116666666666667</v>
      </c>
      <c r="G215" s="280">
        <v>12.983333333333334</v>
      </c>
      <c r="H215" s="280">
        <v>13.483333333333334</v>
      </c>
      <c r="I215" s="280">
        <v>13.616666666666667</v>
      </c>
      <c r="J215" s="280">
        <v>13.733333333333334</v>
      </c>
      <c r="K215" s="280">
        <v>13.5</v>
      </c>
      <c r="L215" s="280">
        <v>13.25</v>
      </c>
      <c r="M215" s="280">
        <v>825.71190000000001</v>
      </c>
    </row>
    <row r="216" spans="1:13">
      <c r="A216" s="273">
        <v>207</v>
      </c>
      <c r="B216" s="245" t="s">
        <v>198</v>
      </c>
      <c r="C216" s="280">
        <v>190.45</v>
      </c>
      <c r="D216" s="280">
        <v>191.70000000000002</v>
      </c>
      <c r="E216" s="280">
        <v>188.40000000000003</v>
      </c>
      <c r="F216" s="280">
        <v>186.35000000000002</v>
      </c>
      <c r="G216" s="280">
        <v>183.05000000000004</v>
      </c>
      <c r="H216" s="280">
        <v>193.75000000000003</v>
      </c>
      <c r="I216" s="280">
        <v>197.05000000000004</v>
      </c>
      <c r="J216" s="280">
        <v>199.10000000000002</v>
      </c>
      <c r="K216" s="280">
        <v>195</v>
      </c>
      <c r="L216" s="280">
        <v>189.65</v>
      </c>
      <c r="M216" s="280">
        <v>163.70272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19" sqref="C19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8"/>
      <c r="B1" s="548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44335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45" t="s">
        <v>16</v>
      </c>
      <c r="B9" s="546" t="s">
        <v>18</v>
      </c>
      <c r="C9" s="544" t="s">
        <v>19</v>
      </c>
      <c r="D9" s="544" t="s">
        <v>20</v>
      </c>
      <c r="E9" s="544" t="s">
        <v>21</v>
      </c>
      <c r="F9" s="544"/>
      <c r="G9" s="544"/>
      <c r="H9" s="544" t="s">
        <v>22</v>
      </c>
      <c r="I9" s="544"/>
      <c r="J9" s="544"/>
      <c r="K9" s="251"/>
      <c r="L9" s="258"/>
      <c r="M9" s="259"/>
    </row>
    <row r="10" spans="1:15" ht="42.75" customHeight="1">
      <c r="A10" s="540"/>
      <c r="B10" s="542"/>
      <c r="C10" s="547" t="s">
        <v>23</v>
      </c>
      <c r="D10" s="547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63" t="s">
        <v>284</v>
      </c>
      <c r="C11" s="460">
        <v>26104.799999999999</v>
      </c>
      <c r="D11" s="461">
        <v>26001.616666666669</v>
      </c>
      <c r="E11" s="461">
        <v>25553.233333333337</v>
      </c>
      <c r="F11" s="461">
        <v>25001.666666666668</v>
      </c>
      <c r="G11" s="461">
        <v>24553.283333333336</v>
      </c>
      <c r="H11" s="461">
        <v>26553.183333333338</v>
      </c>
      <c r="I11" s="461">
        <v>27001.566666666669</v>
      </c>
      <c r="J11" s="461">
        <v>27553.133333333339</v>
      </c>
      <c r="K11" s="460">
        <v>26450</v>
      </c>
      <c r="L11" s="460">
        <v>25450.05</v>
      </c>
      <c r="M11" s="460">
        <v>4.777E-2</v>
      </c>
    </row>
    <row r="12" spans="1:15" ht="12" customHeight="1">
      <c r="A12" s="245">
        <v>2</v>
      </c>
      <c r="B12" s="463" t="s">
        <v>785</v>
      </c>
      <c r="C12" s="460">
        <v>1449.85</v>
      </c>
      <c r="D12" s="461">
        <v>1443.55</v>
      </c>
      <c r="E12" s="461">
        <v>1417.1</v>
      </c>
      <c r="F12" s="461">
        <v>1384.35</v>
      </c>
      <c r="G12" s="461">
        <v>1357.8999999999999</v>
      </c>
      <c r="H12" s="461">
        <v>1476.3</v>
      </c>
      <c r="I12" s="461">
        <v>1502.7500000000002</v>
      </c>
      <c r="J12" s="461">
        <v>1535.5</v>
      </c>
      <c r="K12" s="460">
        <v>1470</v>
      </c>
      <c r="L12" s="460">
        <v>1410.8</v>
      </c>
      <c r="M12" s="460">
        <v>3.2760400000000001</v>
      </c>
    </row>
    <row r="13" spans="1:15" ht="12" customHeight="1">
      <c r="A13" s="245">
        <v>3</v>
      </c>
      <c r="B13" s="463" t="s">
        <v>815</v>
      </c>
      <c r="C13" s="460">
        <v>1728.15</v>
      </c>
      <c r="D13" s="461">
        <v>1716.7166666666665</v>
      </c>
      <c r="E13" s="461">
        <v>1693.4333333333329</v>
      </c>
      <c r="F13" s="461">
        <v>1658.7166666666665</v>
      </c>
      <c r="G13" s="461">
        <v>1635.4333333333329</v>
      </c>
      <c r="H13" s="461">
        <v>1751.4333333333329</v>
      </c>
      <c r="I13" s="461">
        <v>1774.7166666666662</v>
      </c>
      <c r="J13" s="461">
        <v>1809.4333333333329</v>
      </c>
      <c r="K13" s="460">
        <v>1740</v>
      </c>
      <c r="L13" s="460">
        <v>1682</v>
      </c>
      <c r="M13" s="460">
        <v>0.58738000000000001</v>
      </c>
    </row>
    <row r="14" spans="1:15" ht="12" customHeight="1">
      <c r="A14" s="245">
        <v>4</v>
      </c>
      <c r="B14" s="463" t="s">
        <v>38</v>
      </c>
      <c r="C14" s="460">
        <v>1939.95</v>
      </c>
      <c r="D14" s="461">
        <v>1932.6166666666668</v>
      </c>
      <c r="E14" s="461">
        <v>1913.3833333333337</v>
      </c>
      <c r="F14" s="461">
        <v>1886.8166666666668</v>
      </c>
      <c r="G14" s="461">
        <v>1867.5833333333337</v>
      </c>
      <c r="H14" s="461">
        <v>1959.1833333333336</v>
      </c>
      <c r="I14" s="461">
        <v>1978.4166666666667</v>
      </c>
      <c r="J14" s="461">
        <v>2004.9833333333336</v>
      </c>
      <c r="K14" s="460">
        <v>1951.85</v>
      </c>
      <c r="L14" s="460">
        <v>1906.05</v>
      </c>
      <c r="M14" s="460">
        <v>8.74925</v>
      </c>
    </row>
    <row r="15" spans="1:15" ht="12" customHeight="1">
      <c r="A15" s="245">
        <v>5</v>
      </c>
      <c r="B15" s="463" t="s">
        <v>285</v>
      </c>
      <c r="C15" s="460">
        <v>1930.8</v>
      </c>
      <c r="D15" s="461">
        <v>1937.5666666666668</v>
      </c>
      <c r="E15" s="461">
        <v>1900.1333333333337</v>
      </c>
      <c r="F15" s="461">
        <v>1869.4666666666669</v>
      </c>
      <c r="G15" s="461">
        <v>1832.0333333333338</v>
      </c>
      <c r="H15" s="461">
        <v>1968.2333333333336</v>
      </c>
      <c r="I15" s="461">
        <v>2005.6666666666665</v>
      </c>
      <c r="J15" s="461">
        <v>2036.3333333333335</v>
      </c>
      <c r="K15" s="460">
        <v>1975</v>
      </c>
      <c r="L15" s="460">
        <v>1906.9</v>
      </c>
      <c r="M15" s="460">
        <v>0.43472</v>
      </c>
    </row>
    <row r="16" spans="1:15" ht="12" customHeight="1">
      <c r="A16" s="245">
        <v>6</v>
      </c>
      <c r="B16" s="463" t="s">
        <v>286</v>
      </c>
      <c r="C16" s="460">
        <v>1255.05</v>
      </c>
      <c r="D16" s="461">
        <v>1254.7</v>
      </c>
      <c r="E16" s="461">
        <v>1223.3500000000001</v>
      </c>
      <c r="F16" s="461">
        <v>1191.6500000000001</v>
      </c>
      <c r="G16" s="461">
        <v>1160.3000000000002</v>
      </c>
      <c r="H16" s="461">
        <v>1286.4000000000001</v>
      </c>
      <c r="I16" s="461">
        <v>1317.75</v>
      </c>
      <c r="J16" s="461">
        <v>1349.45</v>
      </c>
      <c r="K16" s="460">
        <v>1286.05</v>
      </c>
      <c r="L16" s="460">
        <v>1223</v>
      </c>
      <c r="M16" s="460">
        <v>3.4439000000000002</v>
      </c>
    </row>
    <row r="17" spans="1:13" ht="12" customHeight="1">
      <c r="A17" s="245">
        <v>7</v>
      </c>
      <c r="B17" s="463" t="s">
        <v>222</v>
      </c>
      <c r="C17" s="460">
        <v>986.6</v>
      </c>
      <c r="D17" s="461">
        <v>976.08333333333337</v>
      </c>
      <c r="E17" s="461">
        <v>961.61666666666679</v>
      </c>
      <c r="F17" s="461">
        <v>936.63333333333344</v>
      </c>
      <c r="G17" s="461">
        <v>922.16666666666686</v>
      </c>
      <c r="H17" s="461">
        <v>1001.0666666666667</v>
      </c>
      <c r="I17" s="461">
        <v>1015.5333333333332</v>
      </c>
      <c r="J17" s="461">
        <v>1040.5166666666667</v>
      </c>
      <c r="K17" s="460">
        <v>990.55</v>
      </c>
      <c r="L17" s="460">
        <v>951.1</v>
      </c>
      <c r="M17" s="460">
        <v>22.412939999999999</v>
      </c>
    </row>
    <row r="18" spans="1:13" ht="12" customHeight="1">
      <c r="A18" s="245">
        <v>8</v>
      </c>
      <c r="B18" s="463" t="s">
        <v>734</v>
      </c>
      <c r="C18" s="460">
        <v>758.45</v>
      </c>
      <c r="D18" s="461">
        <v>762.30000000000007</v>
      </c>
      <c r="E18" s="461">
        <v>748.90000000000009</v>
      </c>
      <c r="F18" s="461">
        <v>739.35</v>
      </c>
      <c r="G18" s="461">
        <v>725.95</v>
      </c>
      <c r="H18" s="461">
        <v>771.85000000000014</v>
      </c>
      <c r="I18" s="461">
        <v>785.25</v>
      </c>
      <c r="J18" s="461">
        <v>794.80000000000018</v>
      </c>
      <c r="K18" s="460">
        <v>775.7</v>
      </c>
      <c r="L18" s="460">
        <v>752.75</v>
      </c>
      <c r="M18" s="460">
        <v>8.4505499999999998</v>
      </c>
    </row>
    <row r="19" spans="1:13" ht="12" customHeight="1">
      <c r="A19" s="245">
        <v>9</v>
      </c>
      <c r="B19" s="463" t="s">
        <v>735</v>
      </c>
      <c r="C19" s="460">
        <v>1748</v>
      </c>
      <c r="D19" s="461">
        <v>1760.2333333333333</v>
      </c>
      <c r="E19" s="461">
        <v>1720.4666666666667</v>
      </c>
      <c r="F19" s="461">
        <v>1692.9333333333334</v>
      </c>
      <c r="G19" s="461">
        <v>1653.1666666666667</v>
      </c>
      <c r="H19" s="461">
        <v>1787.7666666666667</v>
      </c>
      <c r="I19" s="461">
        <v>1827.5333333333335</v>
      </c>
      <c r="J19" s="461">
        <v>1855.0666666666666</v>
      </c>
      <c r="K19" s="460">
        <v>1800</v>
      </c>
      <c r="L19" s="460">
        <v>1732.7</v>
      </c>
      <c r="M19" s="460">
        <v>9.88157</v>
      </c>
    </row>
    <row r="20" spans="1:13" ht="12" customHeight="1">
      <c r="A20" s="245">
        <v>10</v>
      </c>
      <c r="B20" s="463" t="s">
        <v>287</v>
      </c>
      <c r="C20" s="460">
        <v>2298.9</v>
      </c>
      <c r="D20" s="461">
        <v>2302.3166666666671</v>
      </c>
      <c r="E20" s="461">
        <v>2274.5833333333339</v>
      </c>
      <c r="F20" s="461">
        <v>2250.2666666666669</v>
      </c>
      <c r="G20" s="461">
        <v>2222.5333333333338</v>
      </c>
      <c r="H20" s="461">
        <v>2326.6333333333341</v>
      </c>
      <c r="I20" s="461">
        <v>2354.3666666666668</v>
      </c>
      <c r="J20" s="461">
        <v>2378.6833333333343</v>
      </c>
      <c r="K20" s="460">
        <v>2330.0500000000002</v>
      </c>
      <c r="L20" s="460">
        <v>2278</v>
      </c>
      <c r="M20" s="460">
        <v>0.38830999999999999</v>
      </c>
    </row>
    <row r="21" spans="1:13" ht="12" customHeight="1">
      <c r="A21" s="245">
        <v>11</v>
      </c>
      <c r="B21" s="463" t="s">
        <v>288</v>
      </c>
      <c r="C21" s="460">
        <v>16053.85</v>
      </c>
      <c r="D21" s="461">
        <v>16095.916666666666</v>
      </c>
      <c r="E21" s="461">
        <v>15891.833333333332</v>
      </c>
      <c r="F21" s="461">
        <v>15729.816666666666</v>
      </c>
      <c r="G21" s="461">
        <v>15525.733333333332</v>
      </c>
      <c r="H21" s="461">
        <v>16257.933333333332</v>
      </c>
      <c r="I21" s="461">
        <v>16462.016666666663</v>
      </c>
      <c r="J21" s="461">
        <v>16624.033333333333</v>
      </c>
      <c r="K21" s="460">
        <v>16300</v>
      </c>
      <c r="L21" s="460">
        <v>15933.9</v>
      </c>
      <c r="M21" s="460">
        <v>0.31254999999999999</v>
      </c>
    </row>
    <row r="22" spans="1:13" ht="12" customHeight="1">
      <c r="A22" s="245">
        <v>12</v>
      </c>
      <c r="B22" s="463" t="s">
        <v>40</v>
      </c>
      <c r="C22" s="460">
        <v>1326.7</v>
      </c>
      <c r="D22" s="461">
        <v>1324.55</v>
      </c>
      <c r="E22" s="461">
        <v>1304.1499999999999</v>
      </c>
      <c r="F22" s="461">
        <v>1281.5999999999999</v>
      </c>
      <c r="G22" s="461">
        <v>1261.1999999999998</v>
      </c>
      <c r="H22" s="461">
        <v>1347.1</v>
      </c>
      <c r="I22" s="461">
        <v>1367.5</v>
      </c>
      <c r="J22" s="461">
        <v>1390.05</v>
      </c>
      <c r="K22" s="460">
        <v>1344.95</v>
      </c>
      <c r="L22" s="460">
        <v>1302</v>
      </c>
      <c r="M22" s="460">
        <v>65.315950000000001</v>
      </c>
    </row>
    <row r="23" spans="1:13">
      <c r="A23" s="245">
        <v>13</v>
      </c>
      <c r="B23" s="463" t="s">
        <v>289</v>
      </c>
      <c r="C23" s="460">
        <v>1198.75</v>
      </c>
      <c r="D23" s="461">
        <v>1193.1500000000001</v>
      </c>
      <c r="E23" s="461">
        <v>1186.7500000000002</v>
      </c>
      <c r="F23" s="461">
        <v>1174.7500000000002</v>
      </c>
      <c r="G23" s="461">
        <v>1168.3500000000004</v>
      </c>
      <c r="H23" s="461">
        <v>1205.1500000000001</v>
      </c>
      <c r="I23" s="461">
        <v>1211.5499999999997</v>
      </c>
      <c r="J23" s="461">
        <v>1223.55</v>
      </c>
      <c r="K23" s="460">
        <v>1199.55</v>
      </c>
      <c r="L23" s="460">
        <v>1181.1500000000001</v>
      </c>
      <c r="M23" s="460">
        <v>8.2522199999999994</v>
      </c>
    </row>
    <row r="24" spans="1:13">
      <c r="A24" s="245">
        <v>14</v>
      </c>
      <c r="B24" s="463" t="s">
        <v>41</v>
      </c>
      <c r="C24" s="460">
        <v>775.9</v>
      </c>
      <c r="D24" s="461">
        <v>771</v>
      </c>
      <c r="E24" s="461">
        <v>762</v>
      </c>
      <c r="F24" s="461">
        <v>748.1</v>
      </c>
      <c r="G24" s="461">
        <v>739.1</v>
      </c>
      <c r="H24" s="461">
        <v>784.9</v>
      </c>
      <c r="I24" s="461">
        <v>793.9</v>
      </c>
      <c r="J24" s="461">
        <v>807.8</v>
      </c>
      <c r="K24" s="460">
        <v>780</v>
      </c>
      <c r="L24" s="460">
        <v>757.1</v>
      </c>
      <c r="M24" s="460">
        <v>98.779340000000005</v>
      </c>
    </row>
    <row r="25" spans="1:13">
      <c r="A25" s="245">
        <v>15</v>
      </c>
      <c r="B25" s="463" t="s">
        <v>828</v>
      </c>
      <c r="C25" s="460">
        <v>1339.7</v>
      </c>
      <c r="D25" s="461">
        <v>1332.0833333333333</v>
      </c>
      <c r="E25" s="461">
        <v>1312.6666666666665</v>
      </c>
      <c r="F25" s="461">
        <v>1285.6333333333332</v>
      </c>
      <c r="G25" s="461">
        <v>1266.2166666666665</v>
      </c>
      <c r="H25" s="461">
        <v>1359.1166666666666</v>
      </c>
      <c r="I25" s="461">
        <v>1378.5333333333331</v>
      </c>
      <c r="J25" s="461">
        <v>1405.5666666666666</v>
      </c>
      <c r="K25" s="460">
        <v>1351.5</v>
      </c>
      <c r="L25" s="460">
        <v>1305.05</v>
      </c>
      <c r="M25" s="460">
        <v>39.147320000000001</v>
      </c>
    </row>
    <row r="26" spans="1:13">
      <c r="A26" s="245">
        <v>16</v>
      </c>
      <c r="B26" s="463" t="s">
        <v>290</v>
      </c>
      <c r="C26" s="460">
        <v>1260.3499999999999</v>
      </c>
      <c r="D26" s="461">
        <v>1243.5666666666666</v>
      </c>
      <c r="E26" s="461">
        <v>1226.7833333333333</v>
      </c>
      <c r="F26" s="461">
        <v>1193.2166666666667</v>
      </c>
      <c r="G26" s="461">
        <v>1176.4333333333334</v>
      </c>
      <c r="H26" s="461">
        <v>1277.1333333333332</v>
      </c>
      <c r="I26" s="461">
        <v>1293.9166666666665</v>
      </c>
      <c r="J26" s="461">
        <v>1327.4833333333331</v>
      </c>
      <c r="K26" s="460">
        <v>1260.3499999999999</v>
      </c>
      <c r="L26" s="460">
        <v>1210</v>
      </c>
      <c r="M26" s="460">
        <v>17.368729999999999</v>
      </c>
    </row>
    <row r="27" spans="1:13">
      <c r="A27" s="245">
        <v>17</v>
      </c>
      <c r="B27" s="463" t="s">
        <v>223</v>
      </c>
      <c r="C27" s="460">
        <v>126.75</v>
      </c>
      <c r="D27" s="461">
        <v>127.34999999999998</v>
      </c>
      <c r="E27" s="461">
        <v>124.79999999999995</v>
      </c>
      <c r="F27" s="461">
        <v>122.84999999999998</v>
      </c>
      <c r="G27" s="461">
        <v>120.29999999999995</v>
      </c>
      <c r="H27" s="461">
        <v>129.29999999999995</v>
      </c>
      <c r="I27" s="461">
        <v>131.85</v>
      </c>
      <c r="J27" s="461">
        <v>133.79999999999995</v>
      </c>
      <c r="K27" s="460">
        <v>129.9</v>
      </c>
      <c r="L27" s="460">
        <v>125.4</v>
      </c>
      <c r="M27" s="460">
        <v>73.333209999999994</v>
      </c>
    </row>
    <row r="28" spans="1:13">
      <c r="A28" s="245">
        <v>18</v>
      </c>
      <c r="B28" s="463" t="s">
        <v>224</v>
      </c>
      <c r="C28" s="460">
        <v>190.25</v>
      </c>
      <c r="D28" s="461">
        <v>190.65</v>
      </c>
      <c r="E28" s="461">
        <v>187.10000000000002</v>
      </c>
      <c r="F28" s="461">
        <v>183.95000000000002</v>
      </c>
      <c r="G28" s="461">
        <v>180.40000000000003</v>
      </c>
      <c r="H28" s="461">
        <v>193.8</v>
      </c>
      <c r="I28" s="461">
        <v>197.35000000000002</v>
      </c>
      <c r="J28" s="461">
        <v>200.5</v>
      </c>
      <c r="K28" s="460">
        <v>194.2</v>
      </c>
      <c r="L28" s="460">
        <v>187.5</v>
      </c>
      <c r="M28" s="460">
        <v>19.026250000000001</v>
      </c>
    </row>
    <row r="29" spans="1:13">
      <c r="A29" s="245">
        <v>19</v>
      </c>
      <c r="B29" s="463" t="s">
        <v>291</v>
      </c>
      <c r="C29" s="460">
        <v>473.15</v>
      </c>
      <c r="D29" s="461">
        <v>470.36666666666662</v>
      </c>
      <c r="E29" s="461">
        <v>454.03333333333325</v>
      </c>
      <c r="F29" s="461">
        <v>434.91666666666663</v>
      </c>
      <c r="G29" s="461">
        <v>418.58333333333326</v>
      </c>
      <c r="H29" s="461">
        <v>489.48333333333323</v>
      </c>
      <c r="I29" s="461">
        <v>505.81666666666661</v>
      </c>
      <c r="J29" s="461">
        <v>524.93333333333317</v>
      </c>
      <c r="K29" s="460">
        <v>486.7</v>
      </c>
      <c r="L29" s="460">
        <v>451.25</v>
      </c>
      <c r="M29" s="460">
        <v>11.81378</v>
      </c>
    </row>
    <row r="30" spans="1:13">
      <c r="A30" s="245">
        <v>20</v>
      </c>
      <c r="B30" s="463" t="s">
        <v>292</v>
      </c>
      <c r="C30" s="460">
        <v>347.8</v>
      </c>
      <c r="D30" s="461">
        <v>343.70000000000005</v>
      </c>
      <c r="E30" s="461">
        <v>324.80000000000007</v>
      </c>
      <c r="F30" s="461">
        <v>301.8</v>
      </c>
      <c r="G30" s="461">
        <v>282.90000000000003</v>
      </c>
      <c r="H30" s="461">
        <v>366.7000000000001</v>
      </c>
      <c r="I30" s="461">
        <v>385.60000000000008</v>
      </c>
      <c r="J30" s="461">
        <v>408.60000000000014</v>
      </c>
      <c r="K30" s="460">
        <v>362.6</v>
      </c>
      <c r="L30" s="460">
        <v>320.7</v>
      </c>
      <c r="M30" s="460">
        <v>24.33738</v>
      </c>
    </row>
    <row r="31" spans="1:13">
      <c r="A31" s="245">
        <v>21</v>
      </c>
      <c r="B31" s="463" t="s">
        <v>736</v>
      </c>
      <c r="C31" s="460">
        <v>5197.8500000000004</v>
      </c>
      <c r="D31" s="461">
        <v>5219.5333333333338</v>
      </c>
      <c r="E31" s="461">
        <v>5138.0666666666675</v>
      </c>
      <c r="F31" s="461">
        <v>5078.2833333333338</v>
      </c>
      <c r="G31" s="461">
        <v>4996.8166666666675</v>
      </c>
      <c r="H31" s="461">
        <v>5279.3166666666675</v>
      </c>
      <c r="I31" s="461">
        <v>5360.7833333333328</v>
      </c>
      <c r="J31" s="461">
        <v>5420.5666666666675</v>
      </c>
      <c r="K31" s="460">
        <v>5301</v>
      </c>
      <c r="L31" s="460">
        <v>5159.75</v>
      </c>
      <c r="M31" s="460">
        <v>0.39895000000000003</v>
      </c>
    </row>
    <row r="32" spans="1:13">
      <c r="A32" s="245">
        <v>22</v>
      </c>
      <c r="B32" s="463" t="s">
        <v>225</v>
      </c>
      <c r="C32" s="460">
        <v>1909.05</v>
      </c>
      <c r="D32" s="461">
        <v>1925.0833333333333</v>
      </c>
      <c r="E32" s="461">
        <v>1865.2666666666664</v>
      </c>
      <c r="F32" s="461">
        <v>1821.4833333333331</v>
      </c>
      <c r="G32" s="461">
        <v>1761.6666666666663</v>
      </c>
      <c r="H32" s="461">
        <v>1968.8666666666666</v>
      </c>
      <c r="I32" s="461">
        <v>2028.6833333333336</v>
      </c>
      <c r="J32" s="461">
        <v>2072.4666666666667</v>
      </c>
      <c r="K32" s="460">
        <v>1984.9</v>
      </c>
      <c r="L32" s="460">
        <v>1881.3</v>
      </c>
      <c r="M32" s="460">
        <v>1.0314399999999999</v>
      </c>
    </row>
    <row r="33" spans="1:13">
      <c r="A33" s="245">
        <v>23</v>
      </c>
      <c r="B33" s="463" t="s">
        <v>293</v>
      </c>
      <c r="C33" s="460">
        <v>2225.5</v>
      </c>
      <c r="D33" s="461">
        <v>2219.5</v>
      </c>
      <c r="E33" s="461">
        <v>2206</v>
      </c>
      <c r="F33" s="461">
        <v>2186.5</v>
      </c>
      <c r="G33" s="461">
        <v>2173</v>
      </c>
      <c r="H33" s="461">
        <v>2239</v>
      </c>
      <c r="I33" s="461">
        <v>2252.5</v>
      </c>
      <c r="J33" s="461">
        <v>2272</v>
      </c>
      <c r="K33" s="460">
        <v>2233</v>
      </c>
      <c r="L33" s="460">
        <v>2200</v>
      </c>
      <c r="M33" s="460">
        <v>0.105</v>
      </c>
    </row>
    <row r="34" spans="1:13">
      <c r="A34" s="245">
        <v>24</v>
      </c>
      <c r="B34" s="463" t="s">
        <v>737</v>
      </c>
      <c r="C34" s="460">
        <v>121.3</v>
      </c>
      <c r="D34" s="461">
        <v>122.10000000000001</v>
      </c>
      <c r="E34" s="461">
        <v>120.20000000000002</v>
      </c>
      <c r="F34" s="461">
        <v>119.10000000000001</v>
      </c>
      <c r="G34" s="461">
        <v>117.20000000000002</v>
      </c>
      <c r="H34" s="461">
        <v>123.20000000000002</v>
      </c>
      <c r="I34" s="461">
        <v>125.10000000000002</v>
      </c>
      <c r="J34" s="461">
        <v>126.20000000000002</v>
      </c>
      <c r="K34" s="460">
        <v>124</v>
      </c>
      <c r="L34" s="460">
        <v>121</v>
      </c>
      <c r="M34" s="460">
        <v>5.4009</v>
      </c>
    </row>
    <row r="35" spans="1:13">
      <c r="A35" s="245">
        <v>25</v>
      </c>
      <c r="B35" s="463" t="s">
        <v>294</v>
      </c>
      <c r="C35" s="460">
        <v>941.95</v>
      </c>
      <c r="D35" s="461">
        <v>943.65</v>
      </c>
      <c r="E35" s="461">
        <v>937.3</v>
      </c>
      <c r="F35" s="461">
        <v>932.65</v>
      </c>
      <c r="G35" s="461">
        <v>926.3</v>
      </c>
      <c r="H35" s="461">
        <v>948.3</v>
      </c>
      <c r="I35" s="461">
        <v>954.65000000000009</v>
      </c>
      <c r="J35" s="461">
        <v>959.3</v>
      </c>
      <c r="K35" s="460">
        <v>950</v>
      </c>
      <c r="L35" s="460">
        <v>939</v>
      </c>
      <c r="M35" s="460">
        <v>1.8456300000000001</v>
      </c>
    </row>
    <row r="36" spans="1:13">
      <c r="A36" s="245">
        <v>26</v>
      </c>
      <c r="B36" s="463" t="s">
        <v>226</v>
      </c>
      <c r="C36" s="460">
        <v>2949.45</v>
      </c>
      <c r="D36" s="461">
        <v>2969.4500000000003</v>
      </c>
      <c r="E36" s="461">
        <v>2920.0000000000005</v>
      </c>
      <c r="F36" s="461">
        <v>2890.55</v>
      </c>
      <c r="G36" s="461">
        <v>2841.1000000000004</v>
      </c>
      <c r="H36" s="461">
        <v>2998.9000000000005</v>
      </c>
      <c r="I36" s="461">
        <v>3048.3500000000004</v>
      </c>
      <c r="J36" s="461">
        <v>3077.8000000000006</v>
      </c>
      <c r="K36" s="460">
        <v>3018.9</v>
      </c>
      <c r="L36" s="460">
        <v>2940</v>
      </c>
      <c r="M36" s="460">
        <v>2.4923199999999999</v>
      </c>
    </row>
    <row r="37" spans="1:13">
      <c r="A37" s="245">
        <v>27</v>
      </c>
      <c r="B37" s="463" t="s">
        <v>738</v>
      </c>
      <c r="C37" s="460">
        <v>3557.3</v>
      </c>
      <c r="D37" s="461">
        <v>3549.9166666666665</v>
      </c>
      <c r="E37" s="461">
        <v>3505.6333333333332</v>
      </c>
      <c r="F37" s="461">
        <v>3453.9666666666667</v>
      </c>
      <c r="G37" s="461">
        <v>3409.6833333333334</v>
      </c>
      <c r="H37" s="461">
        <v>3601.583333333333</v>
      </c>
      <c r="I37" s="461">
        <v>3645.8666666666668</v>
      </c>
      <c r="J37" s="461">
        <v>3697.5333333333328</v>
      </c>
      <c r="K37" s="460">
        <v>3594.2</v>
      </c>
      <c r="L37" s="460">
        <v>3498.25</v>
      </c>
      <c r="M37" s="460">
        <v>1.40998</v>
      </c>
    </row>
    <row r="38" spans="1:13">
      <c r="A38" s="245">
        <v>28</v>
      </c>
      <c r="B38" s="463" t="s">
        <v>800</v>
      </c>
      <c r="C38" s="460">
        <v>20.9</v>
      </c>
      <c r="D38" s="461">
        <v>20.7</v>
      </c>
      <c r="E38" s="461">
        <v>20.2</v>
      </c>
      <c r="F38" s="461">
        <v>19.5</v>
      </c>
      <c r="G38" s="461">
        <v>19</v>
      </c>
      <c r="H38" s="461">
        <v>21.4</v>
      </c>
      <c r="I38" s="461">
        <v>21.9</v>
      </c>
      <c r="J38" s="461">
        <v>22.599999999999998</v>
      </c>
      <c r="K38" s="460">
        <v>21.2</v>
      </c>
      <c r="L38" s="460">
        <v>20</v>
      </c>
      <c r="M38" s="460">
        <v>223.12425999999999</v>
      </c>
    </row>
    <row r="39" spans="1:13">
      <c r="A39" s="245">
        <v>29</v>
      </c>
      <c r="B39" s="463" t="s">
        <v>44</v>
      </c>
      <c r="C39" s="460">
        <v>784.75</v>
      </c>
      <c r="D39" s="461">
        <v>783.2166666666667</v>
      </c>
      <c r="E39" s="461">
        <v>778.53333333333342</v>
      </c>
      <c r="F39" s="461">
        <v>772.31666666666672</v>
      </c>
      <c r="G39" s="461">
        <v>767.63333333333344</v>
      </c>
      <c r="H39" s="461">
        <v>789.43333333333339</v>
      </c>
      <c r="I39" s="461">
        <v>794.11666666666679</v>
      </c>
      <c r="J39" s="461">
        <v>800.33333333333337</v>
      </c>
      <c r="K39" s="460">
        <v>787.9</v>
      </c>
      <c r="L39" s="460">
        <v>777</v>
      </c>
      <c r="M39" s="460">
        <v>9.7007499999999993</v>
      </c>
    </row>
    <row r="40" spans="1:13">
      <c r="A40" s="245">
        <v>30</v>
      </c>
      <c r="B40" s="463" t="s">
        <v>296</v>
      </c>
      <c r="C40" s="460">
        <v>2997.7</v>
      </c>
      <c r="D40" s="461">
        <v>2996.9</v>
      </c>
      <c r="E40" s="461">
        <v>2945.8</v>
      </c>
      <c r="F40" s="461">
        <v>2893.9</v>
      </c>
      <c r="G40" s="461">
        <v>2842.8</v>
      </c>
      <c r="H40" s="461">
        <v>3048.8</v>
      </c>
      <c r="I40" s="461">
        <v>3099.8999999999996</v>
      </c>
      <c r="J40" s="461">
        <v>3151.8</v>
      </c>
      <c r="K40" s="460">
        <v>3048</v>
      </c>
      <c r="L40" s="460">
        <v>2945</v>
      </c>
      <c r="M40" s="460">
        <v>0.41659000000000002</v>
      </c>
    </row>
    <row r="41" spans="1:13">
      <c r="A41" s="245">
        <v>31</v>
      </c>
      <c r="B41" s="463" t="s">
        <v>45</v>
      </c>
      <c r="C41" s="460">
        <v>315.64999999999998</v>
      </c>
      <c r="D41" s="461">
        <v>314.23333333333329</v>
      </c>
      <c r="E41" s="461">
        <v>311.51666666666659</v>
      </c>
      <c r="F41" s="461">
        <v>307.38333333333333</v>
      </c>
      <c r="G41" s="461">
        <v>304.66666666666663</v>
      </c>
      <c r="H41" s="461">
        <v>318.36666666666656</v>
      </c>
      <c r="I41" s="461">
        <v>321.08333333333326</v>
      </c>
      <c r="J41" s="461">
        <v>325.21666666666653</v>
      </c>
      <c r="K41" s="460">
        <v>316.95</v>
      </c>
      <c r="L41" s="460">
        <v>310.10000000000002</v>
      </c>
      <c r="M41" s="460">
        <v>41.696019999999997</v>
      </c>
    </row>
    <row r="42" spans="1:13">
      <c r="A42" s="245">
        <v>32</v>
      </c>
      <c r="B42" s="463" t="s">
        <v>46</v>
      </c>
      <c r="C42" s="460">
        <v>3163.5</v>
      </c>
      <c r="D42" s="461">
        <v>3163.9833333333336</v>
      </c>
      <c r="E42" s="461">
        <v>3139.5166666666673</v>
      </c>
      <c r="F42" s="461">
        <v>3115.5333333333338</v>
      </c>
      <c r="G42" s="461">
        <v>3091.0666666666675</v>
      </c>
      <c r="H42" s="461">
        <v>3187.9666666666672</v>
      </c>
      <c r="I42" s="461">
        <v>3212.4333333333334</v>
      </c>
      <c r="J42" s="461">
        <v>3236.416666666667</v>
      </c>
      <c r="K42" s="460">
        <v>3188.45</v>
      </c>
      <c r="L42" s="460">
        <v>3140</v>
      </c>
      <c r="M42" s="460">
        <v>6.39445</v>
      </c>
    </row>
    <row r="43" spans="1:13">
      <c r="A43" s="245">
        <v>33</v>
      </c>
      <c r="B43" s="463" t="s">
        <v>47</v>
      </c>
      <c r="C43" s="460">
        <v>214.5</v>
      </c>
      <c r="D43" s="461">
        <v>214.48333333333335</v>
      </c>
      <c r="E43" s="461">
        <v>211.9666666666667</v>
      </c>
      <c r="F43" s="461">
        <v>209.43333333333334</v>
      </c>
      <c r="G43" s="461">
        <v>206.91666666666669</v>
      </c>
      <c r="H43" s="461">
        <v>217.01666666666671</v>
      </c>
      <c r="I43" s="461">
        <v>219.53333333333336</v>
      </c>
      <c r="J43" s="461">
        <v>222.06666666666672</v>
      </c>
      <c r="K43" s="460">
        <v>217</v>
      </c>
      <c r="L43" s="460">
        <v>211.95</v>
      </c>
      <c r="M43" s="460">
        <v>86.133129999999994</v>
      </c>
    </row>
    <row r="44" spans="1:13">
      <c r="A44" s="245">
        <v>34</v>
      </c>
      <c r="B44" s="463" t="s">
        <v>48</v>
      </c>
      <c r="C44" s="460">
        <v>122.95</v>
      </c>
      <c r="D44" s="461">
        <v>120.96666666666665</v>
      </c>
      <c r="E44" s="461">
        <v>118.48333333333331</v>
      </c>
      <c r="F44" s="461">
        <v>114.01666666666665</v>
      </c>
      <c r="G44" s="461">
        <v>111.5333333333333</v>
      </c>
      <c r="H44" s="461">
        <v>125.43333333333331</v>
      </c>
      <c r="I44" s="461">
        <v>127.91666666666666</v>
      </c>
      <c r="J44" s="461">
        <v>132.38333333333333</v>
      </c>
      <c r="K44" s="460">
        <v>123.45</v>
      </c>
      <c r="L44" s="460">
        <v>116.5</v>
      </c>
      <c r="M44" s="460">
        <v>482.25486999999998</v>
      </c>
    </row>
    <row r="45" spans="1:13">
      <c r="A45" s="245">
        <v>35</v>
      </c>
      <c r="B45" s="463" t="s">
        <v>297</v>
      </c>
      <c r="C45" s="460">
        <v>84.65</v>
      </c>
      <c r="D45" s="461">
        <v>85.183333333333337</v>
      </c>
      <c r="E45" s="461">
        <v>83.866666666666674</v>
      </c>
      <c r="F45" s="461">
        <v>83.083333333333343</v>
      </c>
      <c r="G45" s="461">
        <v>81.76666666666668</v>
      </c>
      <c r="H45" s="461">
        <v>85.966666666666669</v>
      </c>
      <c r="I45" s="461">
        <v>87.283333333333331</v>
      </c>
      <c r="J45" s="461">
        <v>88.066666666666663</v>
      </c>
      <c r="K45" s="460">
        <v>86.5</v>
      </c>
      <c r="L45" s="460">
        <v>84.4</v>
      </c>
      <c r="M45" s="460">
        <v>16.443930000000002</v>
      </c>
    </row>
    <row r="46" spans="1:13">
      <c r="A46" s="245">
        <v>36</v>
      </c>
      <c r="B46" s="463" t="s">
        <v>50</v>
      </c>
      <c r="C46" s="460">
        <v>2821.8</v>
      </c>
      <c r="D46" s="461">
        <v>2818.6</v>
      </c>
      <c r="E46" s="461">
        <v>2792.2</v>
      </c>
      <c r="F46" s="461">
        <v>2762.6</v>
      </c>
      <c r="G46" s="461">
        <v>2736.2</v>
      </c>
      <c r="H46" s="461">
        <v>2848.2</v>
      </c>
      <c r="I46" s="461">
        <v>2874.6000000000004</v>
      </c>
      <c r="J46" s="461">
        <v>2904.2</v>
      </c>
      <c r="K46" s="460">
        <v>2845</v>
      </c>
      <c r="L46" s="460">
        <v>2789</v>
      </c>
      <c r="M46" s="460">
        <v>13.286049999999999</v>
      </c>
    </row>
    <row r="47" spans="1:13">
      <c r="A47" s="245">
        <v>37</v>
      </c>
      <c r="B47" s="463" t="s">
        <v>298</v>
      </c>
      <c r="C47" s="460">
        <v>153.9</v>
      </c>
      <c r="D47" s="461">
        <v>154.43333333333334</v>
      </c>
      <c r="E47" s="461">
        <v>152.46666666666667</v>
      </c>
      <c r="F47" s="461">
        <v>151.03333333333333</v>
      </c>
      <c r="G47" s="461">
        <v>149.06666666666666</v>
      </c>
      <c r="H47" s="461">
        <v>155.86666666666667</v>
      </c>
      <c r="I47" s="461">
        <v>157.83333333333337</v>
      </c>
      <c r="J47" s="461">
        <v>159.26666666666668</v>
      </c>
      <c r="K47" s="460">
        <v>156.4</v>
      </c>
      <c r="L47" s="460">
        <v>153</v>
      </c>
      <c r="M47" s="460">
        <v>3.3728799999999999</v>
      </c>
    </row>
    <row r="48" spans="1:13">
      <c r="A48" s="245">
        <v>38</v>
      </c>
      <c r="B48" s="463" t="s">
        <v>299</v>
      </c>
      <c r="C48" s="460">
        <v>3783.1</v>
      </c>
      <c r="D48" s="461">
        <v>3796.9666666666667</v>
      </c>
      <c r="E48" s="461">
        <v>3766.1333333333332</v>
      </c>
      <c r="F48" s="461">
        <v>3749.1666666666665</v>
      </c>
      <c r="G48" s="461">
        <v>3718.333333333333</v>
      </c>
      <c r="H48" s="461">
        <v>3813.9333333333334</v>
      </c>
      <c r="I48" s="461">
        <v>3844.7666666666664</v>
      </c>
      <c r="J48" s="461">
        <v>3861.7333333333336</v>
      </c>
      <c r="K48" s="460">
        <v>3827.8</v>
      </c>
      <c r="L48" s="460">
        <v>3780</v>
      </c>
      <c r="M48" s="460">
        <v>0.16433</v>
      </c>
    </row>
    <row r="49" spans="1:13">
      <c r="A49" s="245">
        <v>39</v>
      </c>
      <c r="B49" s="463" t="s">
        <v>300</v>
      </c>
      <c r="C49" s="460">
        <v>1798.45</v>
      </c>
      <c r="D49" s="461">
        <v>1797.8</v>
      </c>
      <c r="E49" s="461">
        <v>1775.6499999999999</v>
      </c>
      <c r="F49" s="461">
        <v>1752.85</v>
      </c>
      <c r="G49" s="461">
        <v>1730.6999999999998</v>
      </c>
      <c r="H49" s="461">
        <v>1820.6</v>
      </c>
      <c r="I49" s="461">
        <v>1842.75</v>
      </c>
      <c r="J49" s="461">
        <v>1865.55</v>
      </c>
      <c r="K49" s="460">
        <v>1819.95</v>
      </c>
      <c r="L49" s="460">
        <v>1775</v>
      </c>
      <c r="M49" s="460">
        <v>5.9562900000000001</v>
      </c>
    </row>
    <row r="50" spans="1:13">
      <c r="A50" s="245">
        <v>40</v>
      </c>
      <c r="B50" s="463" t="s">
        <v>301</v>
      </c>
      <c r="C50" s="460">
        <v>8454.7999999999993</v>
      </c>
      <c r="D50" s="461">
        <v>8394.6</v>
      </c>
      <c r="E50" s="461">
        <v>8320.2000000000007</v>
      </c>
      <c r="F50" s="461">
        <v>8185.6</v>
      </c>
      <c r="G50" s="461">
        <v>8111.2000000000007</v>
      </c>
      <c r="H50" s="461">
        <v>8529.2000000000007</v>
      </c>
      <c r="I50" s="461">
        <v>8603.5999999999985</v>
      </c>
      <c r="J50" s="461">
        <v>8738.2000000000007</v>
      </c>
      <c r="K50" s="460">
        <v>8469</v>
      </c>
      <c r="L50" s="460">
        <v>8260</v>
      </c>
      <c r="M50" s="460">
        <v>0.1457</v>
      </c>
    </row>
    <row r="51" spans="1:13">
      <c r="A51" s="245">
        <v>41</v>
      </c>
      <c r="B51" s="463" t="s">
        <v>52</v>
      </c>
      <c r="C51" s="460">
        <v>1004.1</v>
      </c>
      <c r="D51" s="461">
        <v>1007.9499999999999</v>
      </c>
      <c r="E51" s="461">
        <v>995.54999999999984</v>
      </c>
      <c r="F51" s="461">
        <v>986.99999999999989</v>
      </c>
      <c r="G51" s="461">
        <v>974.5999999999998</v>
      </c>
      <c r="H51" s="461">
        <v>1016.4999999999999</v>
      </c>
      <c r="I51" s="461">
        <v>1028.9000000000001</v>
      </c>
      <c r="J51" s="461">
        <v>1037.4499999999998</v>
      </c>
      <c r="K51" s="460">
        <v>1020.35</v>
      </c>
      <c r="L51" s="460">
        <v>999.4</v>
      </c>
      <c r="M51" s="460">
        <v>16.418500000000002</v>
      </c>
    </row>
    <row r="52" spans="1:13">
      <c r="A52" s="245">
        <v>42</v>
      </c>
      <c r="B52" s="463" t="s">
        <v>302</v>
      </c>
      <c r="C52" s="460">
        <v>546</v>
      </c>
      <c r="D52" s="461">
        <v>542.15</v>
      </c>
      <c r="E52" s="461">
        <v>535.79999999999995</v>
      </c>
      <c r="F52" s="461">
        <v>525.6</v>
      </c>
      <c r="G52" s="461">
        <v>519.25</v>
      </c>
      <c r="H52" s="461">
        <v>552.34999999999991</v>
      </c>
      <c r="I52" s="461">
        <v>558.70000000000005</v>
      </c>
      <c r="J52" s="461">
        <v>568.89999999999986</v>
      </c>
      <c r="K52" s="460">
        <v>548.5</v>
      </c>
      <c r="L52" s="460">
        <v>531.95000000000005</v>
      </c>
      <c r="M52" s="460">
        <v>7.22133</v>
      </c>
    </row>
    <row r="53" spans="1:13">
      <c r="A53" s="245">
        <v>43</v>
      </c>
      <c r="B53" s="463" t="s">
        <v>227</v>
      </c>
      <c r="C53" s="460">
        <v>3056.3</v>
      </c>
      <c r="D53" s="461">
        <v>3015.6833333333329</v>
      </c>
      <c r="E53" s="461">
        <v>2951.3666666666659</v>
      </c>
      <c r="F53" s="461">
        <v>2846.4333333333329</v>
      </c>
      <c r="G53" s="461">
        <v>2782.1166666666659</v>
      </c>
      <c r="H53" s="461">
        <v>3120.6166666666659</v>
      </c>
      <c r="I53" s="461">
        <v>3184.9333333333325</v>
      </c>
      <c r="J53" s="461">
        <v>3289.8666666666659</v>
      </c>
      <c r="K53" s="460">
        <v>3080</v>
      </c>
      <c r="L53" s="460">
        <v>2910.75</v>
      </c>
      <c r="M53" s="460">
        <v>10.22329</v>
      </c>
    </row>
    <row r="54" spans="1:13">
      <c r="A54" s="245">
        <v>44</v>
      </c>
      <c r="B54" s="463" t="s">
        <v>54</v>
      </c>
      <c r="C54" s="460">
        <v>711.65</v>
      </c>
      <c r="D54" s="461">
        <v>715.38333333333333</v>
      </c>
      <c r="E54" s="461">
        <v>704.76666666666665</v>
      </c>
      <c r="F54" s="461">
        <v>697.88333333333333</v>
      </c>
      <c r="G54" s="461">
        <v>687.26666666666665</v>
      </c>
      <c r="H54" s="461">
        <v>722.26666666666665</v>
      </c>
      <c r="I54" s="461">
        <v>732.88333333333321</v>
      </c>
      <c r="J54" s="461">
        <v>739.76666666666665</v>
      </c>
      <c r="K54" s="460">
        <v>726</v>
      </c>
      <c r="L54" s="460">
        <v>708.5</v>
      </c>
      <c r="M54" s="460">
        <v>195.19055</v>
      </c>
    </row>
    <row r="55" spans="1:13">
      <c r="A55" s="245">
        <v>45</v>
      </c>
      <c r="B55" s="463" t="s">
        <v>303</v>
      </c>
      <c r="C55" s="460">
        <v>2497.5500000000002</v>
      </c>
      <c r="D55" s="461">
        <v>2452.4166666666665</v>
      </c>
      <c r="E55" s="461">
        <v>2394.833333333333</v>
      </c>
      <c r="F55" s="461">
        <v>2292.1166666666663</v>
      </c>
      <c r="G55" s="461">
        <v>2234.5333333333328</v>
      </c>
      <c r="H55" s="461">
        <v>2555.1333333333332</v>
      </c>
      <c r="I55" s="461">
        <v>2612.7166666666662</v>
      </c>
      <c r="J55" s="461">
        <v>2715.4333333333334</v>
      </c>
      <c r="K55" s="460">
        <v>2510</v>
      </c>
      <c r="L55" s="460">
        <v>2349.6999999999998</v>
      </c>
      <c r="M55" s="460">
        <v>1.5020500000000001</v>
      </c>
    </row>
    <row r="56" spans="1:13">
      <c r="A56" s="245">
        <v>46</v>
      </c>
      <c r="B56" s="463" t="s">
        <v>304</v>
      </c>
      <c r="C56" s="460">
        <v>1308.5999999999999</v>
      </c>
      <c r="D56" s="461">
        <v>1316.6333333333332</v>
      </c>
      <c r="E56" s="461">
        <v>1293.9666666666665</v>
      </c>
      <c r="F56" s="461">
        <v>1279.3333333333333</v>
      </c>
      <c r="G56" s="461">
        <v>1256.6666666666665</v>
      </c>
      <c r="H56" s="461">
        <v>1331.2666666666664</v>
      </c>
      <c r="I56" s="461">
        <v>1353.9333333333334</v>
      </c>
      <c r="J56" s="461">
        <v>1368.5666666666664</v>
      </c>
      <c r="K56" s="460">
        <v>1339.3</v>
      </c>
      <c r="L56" s="460">
        <v>1302</v>
      </c>
      <c r="M56" s="460">
        <v>5.4978899999999999</v>
      </c>
    </row>
    <row r="57" spans="1:13">
      <c r="A57" s="245">
        <v>47</v>
      </c>
      <c r="B57" s="463" t="s">
        <v>305</v>
      </c>
      <c r="C57" s="460">
        <v>756.7</v>
      </c>
      <c r="D57" s="461">
        <v>760.11666666666667</v>
      </c>
      <c r="E57" s="461">
        <v>742.73333333333335</v>
      </c>
      <c r="F57" s="461">
        <v>728.76666666666665</v>
      </c>
      <c r="G57" s="461">
        <v>711.38333333333333</v>
      </c>
      <c r="H57" s="461">
        <v>774.08333333333337</v>
      </c>
      <c r="I57" s="461">
        <v>791.46666666666681</v>
      </c>
      <c r="J57" s="461">
        <v>805.43333333333339</v>
      </c>
      <c r="K57" s="460">
        <v>777.5</v>
      </c>
      <c r="L57" s="460">
        <v>746.15</v>
      </c>
      <c r="M57" s="460">
        <v>8.8977599999999999</v>
      </c>
    </row>
    <row r="58" spans="1:13">
      <c r="A58" s="245">
        <v>48</v>
      </c>
      <c r="B58" s="463" t="s">
        <v>55</v>
      </c>
      <c r="C58" s="460">
        <v>4067.2</v>
      </c>
      <c r="D58" s="461">
        <v>4004.2000000000003</v>
      </c>
      <c r="E58" s="461">
        <v>3930.4000000000005</v>
      </c>
      <c r="F58" s="461">
        <v>3793.6000000000004</v>
      </c>
      <c r="G58" s="461">
        <v>3719.8000000000006</v>
      </c>
      <c r="H58" s="461">
        <v>4141</v>
      </c>
      <c r="I58" s="461">
        <v>4214.8000000000011</v>
      </c>
      <c r="J58" s="461">
        <v>4351.6000000000004</v>
      </c>
      <c r="K58" s="460">
        <v>4078</v>
      </c>
      <c r="L58" s="460">
        <v>3867.4</v>
      </c>
      <c r="M58" s="460">
        <v>13.71585</v>
      </c>
    </row>
    <row r="59" spans="1:13">
      <c r="A59" s="245">
        <v>49</v>
      </c>
      <c r="B59" s="463" t="s">
        <v>306</v>
      </c>
      <c r="C59" s="460">
        <v>280.85000000000002</v>
      </c>
      <c r="D59" s="461">
        <v>281.59999999999997</v>
      </c>
      <c r="E59" s="461">
        <v>277.49999999999994</v>
      </c>
      <c r="F59" s="461">
        <v>274.14999999999998</v>
      </c>
      <c r="G59" s="461">
        <v>270.04999999999995</v>
      </c>
      <c r="H59" s="461">
        <v>284.94999999999993</v>
      </c>
      <c r="I59" s="461">
        <v>289.04999999999995</v>
      </c>
      <c r="J59" s="461">
        <v>292.39999999999992</v>
      </c>
      <c r="K59" s="460">
        <v>285.7</v>
      </c>
      <c r="L59" s="460">
        <v>278.25</v>
      </c>
      <c r="M59" s="460">
        <v>8.4403199999999998</v>
      </c>
    </row>
    <row r="60" spans="1:13" ht="12" customHeight="1">
      <c r="A60" s="245">
        <v>50</v>
      </c>
      <c r="B60" s="463" t="s">
        <v>307</v>
      </c>
      <c r="C60" s="460">
        <v>1146.05</v>
      </c>
      <c r="D60" s="461">
        <v>1139.7</v>
      </c>
      <c r="E60" s="461">
        <v>1130.4000000000001</v>
      </c>
      <c r="F60" s="461">
        <v>1114.75</v>
      </c>
      <c r="G60" s="461">
        <v>1105.45</v>
      </c>
      <c r="H60" s="461">
        <v>1155.3500000000001</v>
      </c>
      <c r="I60" s="461">
        <v>1164.6499999999999</v>
      </c>
      <c r="J60" s="461">
        <v>1180.3000000000002</v>
      </c>
      <c r="K60" s="460">
        <v>1149</v>
      </c>
      <c r="L60" s="460">
        <v>1124.05</v>
      </c>
      <c r="M60" s="460">
        <v>0.69525000000000003</v>
      </c>
    </row>
    <row r="61" spans="1:13">
      <c r="A61" s="245">
        <v>51</v>
      </c>
      <c r="B61" s="463" t="s">
        <v>58</v>
      </c>
      <c r="C61" s="460">
        <v>5688.75</v>
      </c>
      <c r="D61" s="461">
        <v>5631.583333333333</v>
      </c>
      <c r="E61" s="461">
        <v>5558.1666666666661</v>
      </c>
      <c r="F61" s="461">
        <v>5427.583333333333</v>
      </c>
      <c r="G61" s="461">
        <v>5354.1666666666661</v>
      </c>
      <c r="H61" s="461">
        <v>5762.1666666666661</v>
      </c>
      <c r="I61" s="461">
        <v>5835.5833333333321</v>
      </c>
      <c r="J61" s="461">
        <v>5966.1666666666661</v>
      </c>
      <c r="K61" s="460">
        <v>5705</v>
      </c>
      <c r="L61" s="460">
        <v>5501</v>
      </c>
      <c r="M61" s="460">
        <v>31.478829999999999</v>
      </c>
    </row>
    <row r="62" spans="1:13">
      <c r="A62" s="245">
        <v>52</v>
      </c>
      <c r="B62" s="463" t="s">
        <v>57</v>
      </c>
      <c r="C62" s="460">
        <v>11396.8</v>
      </c>
      <c r="D62" s="461">
        <v>11425.300000000001</v>
      </c>
      <c r="E62" s="461">
        <v>11261.600000000002</v>
      </c>
      <c r="F62" s="461">
        <v>11126.400000000001</v>
      </c>
      <c r="G62" s="461">
        <v>10962.700000000003</v>
      </c>
      <c r="H62" s="461">
        <v>11560.500000000002</v>
      </c>
      <c r="I62" s="461">
        <v>11724.200000000003</v>
      </c>
      <c r="J62" s="461">
        <v>11859.400000000001</v>
      </c>
      <c r="K62" s="460">
        <v>11589</v>
      </c>
      <c r="L62" s="460">
        <v>11290.1</v>
      </c>
      <c r="M62" s="460">
        <v>4.0395899999999996</v>
      </c>
    </row>
    <row r="63" spans="1:13">
      <c r="A63" s="245">
        <v>53</v>
      </c>
      <c r="B63" s="463" t="s">
        <v>228</v>
      </c>
      <c r="C63" s="460">
        <v>3599.95</v>
      </c>
      <c r="D63" s="461">
        <v>3594.4333333333329</v>
      </c>
      <c r="E63" s="461">
        <v>3568.8666666666659</v>
      </c>
      <c r="F63" s="461">
        <v>3537.7833333333328</v>
      </c>
      <c r="G63" s="461">
        <v>3512.2166666666658</v>
      </c>
      <c r="H63" s="461">
        <v>3625.516666666666</v>
      </c>
      <c r="I63" s="461">
        <v>3651.0833333333326</v>
      </c>
      <c r="J63" s="461">
        <v>3682.1666666666661</v>
      </c>
      <c r="K63" s="460">
        <v>3620</v>
      </c>
      <c r="L63" s="460">
        <v>3563.35</v>
      </c>
      <c r="M63" s="460">
        <v>0.52314000000000005</v>
      </c>
    </row>
    <row r="64" spans="1:13">
      <c r="A64" s="245">
        <v>54</v>
      </c>
      <c r="B64" s="463" t="s">
        <v>59</v>
      </c>
      <c r="C64" s="460">
        <v>2117.4499999999998</v>
      </c>
      <c r="D64" s="461">
        <v>2106.5833333333335</v>
      </c>
      <c r="E64" s="461">
        <v>2083.166666666667</v>
      </c>
      <c r="F64" s="461">
        <v>2048.8833333333337</v>
      </c>
      <c r="G64" s="461">
        <v>2025.4666666666672</v>
      </c>
      <c r="H64" s="461">
        <v>2140.8666666666668</v>
      </c>
      <c r="I64" s="461">
        <v>2164.2833333333338</v>
      </c>
      <c r="J64" s="461">
        <v>2198.5666666666666</v>
      </c>
      <c r="K64" s="460">
        <v>2130</v>
      </c>
      <c r="L64" s="460">
        <v>2072.3000000000002</v>
      </c>
      <c r="M64" s="460">
        <v>13.148149999999999</v>
      </c>
    </row>
    <row r="65" spans="1:13">
      <c r="A65" s="245">
        <v>55</v>
      </c>
      <c r="B65" s="463" t="s">
        <v>308</v>
      </c>
      <c r="C65" s="460">
        <v>137.85</v>
      </c>
      <c r="D65" s="461">
        <v>138.76666666666665</v>
      </c>
      <c r="E65" s="461">
        <v>135.83333333333331</v>
      </c>
      <c r="F65" s="461">
        <v>133.81666666666666</v>
      </c>
      <c r="G65" s="461">
        <v>130.88333333333333</v>
      </c>
      <c r="H65" s="461">
        <v>140.7833333333333</v>
      </c>
      <c r="I65" s="461">
        <v>143.71666666666664</v>
      </c>
      <c r="J65" s="461">
        <v>145.73333333333329</v>
      </c>
      <c r="K65" s="460">
        <v>141.69999999999999</v>
      </c>
      <c r="L65" s="460">
        <v>136.75</v>
      </c>
      <c r="M65" s="460">
        <v>7.6288200000000002</v>
      </c>
    </row>
    <row r="66" spans="1:13">
      <c r="A66" s="245">
        <v>56</v>
      </c>
      <c r="B66" s="463" t="s">
        <v>309</v>
      </c>
      <c r="C66" s="460">
        <v>312.2</v>
      </c>
      <c r="D66" s="461">
        <v>312.25</v>
      </c>
      <c r="E66" s="461">
        <v>305.7</v>
      </c>
      <c r="F66" s="461">
        <v>299.2</v>
      </c>
      <c r="G66" s="461">
        <v>292.64999999999998</v>
      </c>
      <c r="H66" s="461">
        <v>318.75</v>
      </c>
      <c r="I66" s="461">
        <v>325.29999999999995</v>
      </c>
      <c r="J66" s="461">
        <v>331.8</v>
      </c>
      <c r="K66" s="460">
        <v>318.8</v>
      </c>
      <c r="L66" s="460">
        <v>305.75</v>
      </c>
      <c r="M66" s="460">
        <v>16.403379999999999</v>
      </c>
    </row>
    <row r="67" spans="1:13">
      <c r="A67" s="245">
        <v>57</v>
      </c>
      <c r="B67" s="463" t="s">
        <v>229</v>
      </c>
      <c r="C67" s="460">
        <v>291.2</v>
      </c>
      <c r="D67" s="461">
        <v>291.59999999999997</v>
      </c>
      <c r="E67" s="461">
        <v>287.24999999999994</v>
      </c>
      <c r="F67" s="461">
        <v>283.29999999999995</v>
      </c>
      <c r="G67" s="461">
        <v>278.94999999999993</v>
      </c>
      <c r="H67" s="461">
        <v>295.54999999999995</v>
      </c>
      <c r="I67" s="461">
        <v>299.89999999999998</v>
      </c>
      <c r="J67" s="461">
        <v>303.84999999999997</v>
      </c>
      <c r="K67" s="460">
        <v>295.95</v>
      </c>
      <c r="L67" s="460">
        <v>287.64999999999998</v>
      </c>
      <c r="M67" s="460">
        <v>106.28176000000001</v>
      </c>
    </row>
    <row r="68" spans="1:13">
      <c r="A68" s="245">
        <v>58</v>
      </c>
      <c r="B68" s="463" t="s">
        <v>60</v>
      </c>
      <c r="C68" s="460">
        <v>76.75</v>
      </c>
      <c r="D68" s="461">
        <v>77.216666666666654</v>
      </c>
      <c r="E68" s="461">
        <v>75.833333333333314</v>
      </c>
      <c r="F68" s="461">
        <v>74.916666666666657</v>
      </c>
      <c r="G68" s="461">
        <v>73.533333333333317</v>
      </c>
      <c r="H68" s="461">
        <v>78.133333333333312</v>
      </c>
      <c r="I68" s="461">
        <v>79.516666666666666</v>
      </c>
      <c r="J68" s="461">
        <v>80.433333333333309</v>
      </c>
      <c r="K68" s="460">
        <v>78.599999999999994</v>
      </c>
      <c r="L68" s="460">
        <v>76.3</v>
      </c>
      <c r="M68" s="460">
        <v>536.17303000000004</v>
      </c>
    </row>
    <row r="69" spans="1:13">
      <c r="A69" s="245">
        <v>59</v>
      </c>
      <c r="B69" s="463" t="s">
        <v>61</v>
      </c>
      <c r="C69" s="460">
        <v>74.650000000000006</v>
      </c>
      <c r="D69" s="461">
        <v>75.13333333333334</v>
      </c>
      <c r="E69" s="461">
        <v>73.366666666666674</v>
      </c>
      <c r="F69" s="461">
        <v>72.083333333333329</v>
      </c>
      <c r="G69" s="461">
        <v>70.316666666666663</v>
      </c>
      <c r="H69" s="461">
        <v>76.416666666666686</v>
      </c>
      <c r="I69" s="461">
        <v>78.183333333333366</v>
      </c>
      <c r="J69" s="461">
        <v>79.466666666666697</v>
      </c>
      <c r="K69" s="460">
        <v>76.900000000000006</v>
      </c>
      <c r="L69" s="460">
        <v>73.849999999999994</v>
      </c>
      <c r="M69" s="460">
        <v>61.857109999999999</v>
      </c>
    </row>
    <row r="70" spans="1:13">
      <c r="A70" s="245">
        <v>60</v>
      </c>
      <c r="B70" s="463" t="s">
        <v>310</v>
      </c>
      <c r="C70" s="460">
        <v>25.05</v>
      </c>
      <c r="D70" s="461">
        <v>25.283333333333331</v>
      </c>
      <c r="E70" s="461">
        <v>24.666666666666664</v>
      </c>
      <c r="F70" s="461">
        <v>24.283333333333331</v>
      </c>
      <c r="G70" s="461">
        <v>23.666666666666664</v>
      </c>
      <c r="H70" s="461">
        <v>25.666666666666664</v>
      </c>
      <c r="I70" s="461">
        <v>26.283333333333331</v>
      </c>
      <c r="J70" s="461">
        <v>26.666666666666664</v>
      </c>
      <c r="K70" s="460">
        <v>25.9</v>
      </c>
      <c r="L70" s="460">
        <v>24.9</v>
      </c>
      <c r="M70" s="460">
        <v>63.197470000000003</v>
      </c>
    </row>
    <row r="71" spans="1:13">
      <c r="A71" s="245">
        <v>61</v>
      </c>
      <c r="B71" s="463" t="s">
        <v>62</v>
      </c>
      <c r="C71" s="460">
        <v>1450.8</v>
      </c>
      <c r="D71" s="461">
        <v>1438.7833333333335</v>
      </c>
      <c r="E71" s="461">
        <v>1420.0666666666671</v>
      </c>
      <c r="F71" s="461">
        <v>1389.3333333333335</v>
      </c>
      <c r="G71" s="461">
        <v>1370.616666666667</v>
      </c>
      <c r="H71" s="461">
        <v>1469.5166666666671</v>
      </c>
      <c r="I71" s="461">
        <v>1488.2333333333338</v>
      </c>
      <c r="J71" s="461">
        <v>1518.9666666666672</v>
      </c>
      <c r="K71" s="460">
        <v>1457.5</v>
      </c>
      <c r="L71" s="460">
        <v>1408.05</v>
      </c>
      <c r="M71" s="460">
        <v>9.4488800000000008</v>
      </c>
    </row>
    <row r="72" spans="1:13">
      <c r="A72" s="245">
        <v>62</v>
      </c>
      <c r="B72" s="463" t="s">
        <v>311</v>
      </c>
      <c r="C72" s="460">
        <v>5300.5</v>
      </c>
      <c r="D72" s="461">
        <v>5344.5</v>
      </c>
      <c r="E72" s="461">
        <v>5239</v>
      </c>
      <c r="F72" s="461">
        <v>5177.5</v>
      </c>
      <c r="G72" s="461">
        <v>5072</v>
      </c>
      <c r="H72" s="461">
        <v>5406</v>
      </c>
      <c r="I72" s="461">
        <v>5511.5</v>
      </c>
      <c r="J72" s="461">
        <v>5573</v>
      </c>
      <c r="K72" s="460">
        <v>5450</v>
      </c>
      <c r="L72" s="460">
        <v>5283</v>
      </c>
      <c r="M72" s="460">
        <v>0.33017000000000002</v>
      </c>
    </row>
    <row r="73" spans="1:13">
      <c r="A73" s="245">
        <v>63</v>
      </c>
      <c r="B73" s="463" t="s">
        <v>65</v>
      </c>
      <c r="C73" s="460">
        <v>781.2</v>
      </c>
      <c r="D73" s="461">
        <v>776.94999999999993</v>
      </c>
      <c r="E73" s="461">
        <v>769.89999999999986</v>
      </c>
      <c r="F73" s="461">
        <v>758.59999999999991</v>
      </c>
      <c r="G73" s="461">
        <v>751.54999999999984</v>
      </c>
      <c r="H73" s="461">
        <v>788.24999999999989</v>
      </c>
      <c r="I73" s="461">
        <v>795.29999999999984</v>
      </c>
      <c r="J73" s="461">
        <v>806.59999999999991</v>
      </c>
      <c r="K73" s="460">
        <v>784</v>
      </c>
      <c r="L73" s="460">
        <v>765.65</v>
      </c>
      <c r="M73" s="460">
        <v>9.9464299999999994</v>
      </c>
    </row>
    <row r="74" spans="1:13">
      <c r="A74" s="245">
        <v>64</v>
      </c>
      <c r="B74" s="463" t="s">
        <v>312</v>
      </c>
      <c r="C74" s="460">
        <v>343.9</v>
      </c>
      <c r="D74" s="461">
        <v>344.93333333333334</v>
      </c>
      <c r="E74" s="461">
        <v>340.36666666666667</v>
      </c>
      <c r="F74" s="461">
        <v>336.83333333333331</v>
      </c>
      <c r="G74" s="461">
        <v>332.26666666666665</v>
      </c>
      <c r="H74" s="461">
        <v>348.4666666666667</v>
      </c>
      <c r="I74" s="461">
        <v>353.03333333333342</v>
      </c>
      <c r="J74" s="461">
        <v>356.56666666666672</v>
      </c>
      <c r="K74" s="460">
        <v>349.5</v>
      </c>
      <c r="L74" s="460">
        <v>341.4</v>
      </c>
      <c r="M74" s="460">
        <v>0.79798999999999998</v>
      </c>
    </row>
    <row r="75" spans="1:13">
      <c r="A75" s="245">
        <v>65</v>
      </c>
      <c r="B75" s="463" t="s">
        <v>64</v>
      </c>
      <c r="C75" s="460">
        <v>154.6</v>
      </c>
      <c r="D75" s="461">
        <v>152.96666666666667</v>
      </c>
      <c r="E75" s="461">
        <v>150.93333333333334</v>
      </c>
      <c r="F75" s="461">
        <v>147.26666666666668</v>
      </c>
      <c r="G75" s="461">
        <v>145.23333333333335</v>
      </c>
      <c r="H75" s="461">
        <v>156.63333333333333</v>
      </c>
      <c r="I75" s="461">
        <v>158.66666666666669</v>
      </c>
      <c r="J75" s="461">
        <v>162.33333333333331</v>
      </c>
      <c r="K75" s="460">
        <v>155</v>
      </c>
      <c r="L75" s="460">
        <v>149.30000000000001</v>
      </c>
      <c r="M75" s="460">
        <v>325.16230999999999</v>
      </c>
    </row>
    <row r="76" spans="1:13" s="13" customFormat="1">
      <c r="A76" s="245">
        <v>66</v>
      </c>
      <c r="B76" s="463" t="s">
        <v>66</v>
      </c>
      <c r="C76" s="460">
        <v>678.65</v>
      </c>
      <c r="D76" s="461">
        <v>674.2166666666667</v>
      </c>
      <c r="E76" s="461">
        <v>659.43333333333339</v>
      </c>
      <c r="F76" s="461">
        <v>640.2166666666667</v>
      </c>
      <c r="G76" s="461">
        <v>625.43333333333339</v>
      </c>
      <c r="H76" s="461">
        <v>693.43333333333339</v>
      </c>
      <c r="I76" s="461">
        <v>708.2166666666667</v>
      </c>
      <c r="J76" s="461">
        <v>727.43333333333339</v>
      </c>
      <c r="K76" s="460">
        <v>689</v>
      </c>
      <c r="L76" s="460">
        <v>655</v>
      </c>
      <c r="M76" s="460">
        <v>52.933480000000003</v>
      </c>
    </row>
    <row r="77" spans="1:13" s="13" customFormat="1">
      <c r="A77" s="245">
        <v>67</v>
      </c>
      <c r="B77" s="463" t="s">
        <v>69</v>
      </c>
      <c r="C77" s="460">
        <v>71.75</v>
      </c>
      <c r="D77" s="461">
        <v>71.916666666666671</v>
      </c>
      <c r="E77" s="461">
        <v>70.583333333333343</v>
      </c>
      <c r="F77" s="461">
        <v>69.416666666666671</v>
      </c>
      <c r="G77" s="461">
        <v>68.083333333333343</v>
      </c>
      <c r="H77" s="461">
        <v>73.083333333333343</v>
      </c>
      <c r="I77" s="461">
        <v>74.416666666666686</v>
      </c>
      <c r="J77" s="461">
        <v>75.583333333333343</v>
      </c>
      <c r="K77" s="460">
        <v>73.25</v>
      </c>
      <c r="L77" s="460">
        <v>70.75</v>
      </c>
      <c r="M77" s="460">
        <v>761.24575000000004</v>
      </c>
    </row>
    <row r="78" spans="1:13" s="13" customFormat="1">
      <c r="A78" s="245">
        <v>68</v>
      </c>
      <c r="B78" s="463" t="s">
        <v>73</v>
      </c>
      <c r="C78" s="460">
        <v>448.45</v>
      </c>
      <c r="D78" s="461">
        <v>447.84999999999997</v>
      </c>
      <c r="E78" s="461">
        <v>443.29999999999995</v>
      </c>
      <c r="F78" s="461">
        <v>438.15</v>
      </c>
      <c r="G78" s="461">
        <v>433.59999999999997</v>
      </c>
      <c r="H78" s="461">
        <v>452.99999999999994</v>
      </c>
      <c r="I78" s="461">
        <v>457.55</v>
      </c>
      <c r="J78" s="461">
        <v>462.69999999999993</v>
      </c>
      <c r="K78" s="460">
        <v>452.4</v>
      </c>
      <c r="L78" s="460">
        <v>442.7</v>
      </c>
      <c r="M78" s="460">
        <v>49.671230000000001</v>
      </c>
    </row>
    <row r="79" spans="1:13" s="13" customFormat="1">
      <c r="A79" s="245">
        <v>69</v>
      </c>
      <c r="B79" s="463" t="s">
        <v>739</v>
      </c>
      <c r="C79" s="460">
        <v>12766.7</v>
      </c>
      <c r="D79" s="461">
        <v>12802</v>
      </c>
      <c r="E79" s="461">
        <v>12602.25</v>
      </c>
      <c r="F79" s="461">
        <v>12437.8</v>
      </c>
      <c r="G79" s="461">
        <v>12238.05</v>
      </c>
      <c r="H79" s="461">
        <v>12966.45</v>
      </c>
      <c r="I79" s="461">
        <v>13166.2</v>
      </c>
      <c r="J79" s="461">
        <v>13330.650000000001</v>
      </c>
      <c r="K79" s="460">
        <v>13001.75</v>
      </c>
      <c r="L79" s="460">
        <v>12637.55</v>
      </c>
      <c r="M79" s="460">
        <v>3.1859999999999999E-2</v>
      </c>
    </row>
    <row r="80" spans="1:13" s="13" customFormat="1">
      <c r="A80" s="245">
        <v>70</v>
      </c>
      <c r="B80" s="463" t="s">
        <v>68</v>
      </c>
      <c r="C80" s="460">
        <v>536.35</v>
      </c>
      <c r="D80" s="461">
        <v>541.26666666666665</v>
      </c>
      <c r="E80" s="461">
        <v>529.63333333333333</v>
      </c>
      <c r="F80" s="461">
        <v>522.91666666666663</v>
      </c>
      <c r="G80" s="461">
        <v>511.2833333333333</v>
      </c>
      <c r="H80" s="461">
        <v>547.98333333333335</v>
      </c>
      <c r="I80" s="461">
        <v>559.61666666666656</v>
      </c>
      <c r="J80" s="461">
        <v>566.33333333333337</v>
      </c>
      <c r="K80" s="460">
        <v>552.9</v>
      </c>
      <c r="L80" s="460">
        <v>534.54999999999995</v>
      </c>
      <c r="M80" s="460">
        <v>343.24459999999999</v>
      </c>
    </row>
    <row r="81" spans="1:13" s="13" customFormat="1">
      <c r="A81" s="245">
        <v>71</v>
      </c>
      <c r="B81" s="463" t="s">
        <v>70</v>
      </c>
      <c r="C81" s="460">
        <v>385</v>
      </c>
      <c r="D81" s="461">
        <v>385.7833333333333</v>
      </c>
      <c r="E81" s="461">
        <v>383.41666666666663</v>
      </c>
      <c r="F81" s="461">
        <v>381.83333333333331</v>
      </c>
      <c r="G81" s="461">
        <v>379.46666666666664</v>
      </c>
      <c r="H81" s="461">
        <v>387.36666666666662</v>
      </c>
      <c r="I81" s="461">
        <v>389.73333333333329</v>
      </c>
      <c r="J81" s="461">
        <v>391.31666666666661</v>
      </c>
      <c r="K81" s="460">
        <v>388.15</v>
      </c>
      <c r="L81" s="460">
        <v>384.2</v>
      </c>
      <c r="M81" s="460">
        <v>17.493220000000001</v>
      </c>
    </row>
    <row r="82" spans="1:13" s="13" customFormat="1">
      <c r="A82" s="245">
        <v>72</v>
      </c>
      <c r="B82" s="463" t="s">
        <v>313</v>
      </c>
      <c r="C82" s="460">
        <v>1202.05</v>
      </c>
      <c r="D82" s="461">
        <v>1186.5666666666666</v>
      </c>
      <c r="E82" s="461">
        <v>1145.7333333333331</v>
      </c>
      <c r="F82" s="461">
        <v>1089.4166666666665</v>
      </c>
      <c r="G82" s="461">
        <v>1048.583333333333</v>
      </c>
      <c r="H82" s="461">
        <v>1242.8833333333332</v>
      </c>
      <c r="I82" s="461">
        <v>1283.7166666666667</v>
      </c>
      <c r="J82" s="461">
        <v>1340.0333333333333</v>
      </c>
      <c r="K82" s="460">
        <v>1227.4000000000001</v>
      </c>
      <c r="L82" s="460">
        <v>1130.25</v>
      </c>
      <c r="M82" s="460">
        <v>11.56704</v>
      </c>
    </row>
    <row r="83" spans="1:13" s="13" customFormat="1">
      <c r="A83" s="245">
        <v>73</v>
      </c>
      <c r="B83" s="463" t="s">
        <v>314</v>
      </c>
      <c r="C83" s="460">
        <v>266.7</v>
      </c>
      <c r="D83" s="461">
        <v>264.88333333333333</v>
      </c>
      <c r="E83" s="461">
        <v>261.81666666666666</v>
      </c>
      <c r="F83" s="461">
        <v>256.93333333333334</v>
      </c>
      <c r="G83" s="461">
        <v>253.86666666666667</v>
      </c>
      <c r="H83" s="461">
        <v>269.76666666666665</v>
      </c>
      <c r="I83" s="461">
        <v>272.83333333333326</v>
      </c>
      <c r="J83" s="461">
        <v>277.71666666666664</v>
      </c>
      <c r="K83" s="460">
        <v>267.95</v>
      </c>
      <c r="L83" s="460">
        <v>260</v>
      </c>
      <c r="M83" s="460">
        <v>11.103160000000001</v>
      </c>
    </row>
    <row r="84" spans="1:13" s="13" customFormat="1">
      <c r="A84" s="245">
        <v>74</v>
      </c>
      <c r="B84" s="463" t="s">
        <v>315</v>
      </c>
      <c r="C84" s="460">
        <v>109.5</v>
      </c>
      <c r="D84" s="461">
        <v>110.43333333333334</v>
      </c>
      <c r="E84" s="461">
        <v>105.86666666666667</v>
      </c>
      <c r="F84" s="461">
        <v>102.23333333333333</v>
      </c>
      <c r="G84" s="461">
        <v>97.666666666666671</v>
      </c>
      <c r="H84" s="461">
        <v>114.06666666666668</v>
      </c>
      <c r="I84" s="461">
        <v>118.63333333333334</v>
      </c>
      <c r="J84" s="461">
        <v>122.26666666666668</v>
      </c>
      <c r="K84" s="460">
        <v>115</v>
      </c>
      <c r="L84" s="460">
        <v>106.8</v>
      </c>
      <c r="M84" s="460">
        <v>11.68038</v>
      </c>
    </row>
    <row r="85" spans="1:13" s="13" customFormat="1">
      <c r="A85" s="245">
        <v>75</v>
      </c>
      <c r="B85" s="463" t="s">
        <v>316</v>
      </c>
      <c r="C85" s="460">
        <v>5761.3</v>
      </c>
      <c r="D85" s="461">
        <v>5689.3833333333341</v>
      </c>
      <c r="E85" s="461">
        <v>5529.7666666666682</v>
      </c>
      <c r="F85" s="461">
        <v>5298.2333333333345</v>
      </c>
      <c r="G85" s="461">
        <v>5138.6166666666686</v>
      </c>
      <c r="H85" s="461">
        <v>5920.9166666666679</v>
      </c>
      <c r="I85" s="461">
        <v>6080.5333333333347</v>
      </c>
      <c r="J85" s="461">
        <v>6312.0666666666675</v>
      </c>
      <c r="K85" s="460">
        <v>5849</v>
      </c>
      <c r="L85" s="460">
        <v>5457.85</v>
      </c>
      <c r="M85" s="460">
        <v>1.2116100000000001</v>
      </c>
    </row>
    <row r="86" spans="1:13" s="13" customFormat="1">
      <c r="A86" s="245">
        <v>76</v>
      </c>
      <c r="B86" s="463" t="s">
        <v>317</v>
      </c>
      <c r="C86" s="460">
        <v>812.9</v>
      </c>
      <c r="D86" s="461">
        <v>815.75</v>
      </c>
      <c r="E86" s="461">
        <v>807.15</v>
      </c>
      <c r="F86" s="461">
        <v>801.4</v>
      </c>
      <c r="G86" s="461">
        <v>792.8</v>
      </c>
      <c r="H86" s="461">
        <v>821.5</v>
      </c>
      <c r="I86" s="461">
        <v>830.09999999999991</v>
      </c>
      <c r="J86" s="461">
        <v>835.85</v>
      </c>
      <c r="K86" s="460">
        <v>824.35</v>
      </c>
      <c r="L86" s="460">
        <v>810</v>
      </c>
      <c r="M86" s="460">
        <v>0.69425000000000003</v>
      </c>
    </row>
    <row r="87" spans="1:13" s="13" customFormat="1">
      <c r="A87" s="245">
        <v>77</v>
      </c>
      <c r="B87" s="463" t="s">
        <v>230</v>
      </c>
      <c r="C87" s="460">
        <v>1194.3499999999999</v>
      </c>
      <c r="D87" s="461">
        <v>1199.7833333333333</v>
      </c>
      <c r="E87" s="461">
        <v>1184.5666666666666</v>
      </c>
      <c r="F87" s="461">
        <v>1174.7833333333333</v>
      </c>
      <c r="G87" s="461">
        <v>1159.5666666666666</v>
      </c>
      <c r="H87" s="461">
        <v>1209.5666666666666</v>
      </c>
      <c r="I87" s="461">
        <v>1224.7833333333333</v>
      </c>
      <c r="J87" s="461">
        <v>1234.5666666666666</v>
      </c>
      <c r="K87" s="460">
        <v>1215</v>
      </c>
      <c r="L87" s="460">
        <v>1190</v>
      </c>
      <c r="M87" s="460">
        <v>0.38701000000000002</v>
      </c>
    </row>
    <row r="88" spans="1:13" s="13" customFormat="1">
      <c r="A88" s="245">
        <v>78</v>
      </c>
      <c r="B88" s="463" t="s">
        <v>318</v>
      </c>
      <c r="C88" s="460">
        <v>75.05</v>
      </c>
      <c r="D88" s="461">
        <v>75.499999999999986</v>
      </c>
      <c r="E88" s="461">
        <v>74.149999999999977</v>
      </c>
      <c r="F88" s="461">
        <v>73.249999999999986</v>
      </c>
      <c r="G88" s="461">
        <v>71.899999999999977</v>
      </c>
      <c r="H88" s="461">
        <v>76.399999999999977</v>
      </c>
      <c r="I88" s="461">
        <v>77.749999999999972</v>
      </c>
      <c r="J88" s="461">
        <v>78.649999999999977</v>
      </c>
      <c r="K88" s="460">
        <v>76.849999999999994</v>
      </c>
      <c r="L88" s="460">
        <v>74.599999999999994</v>
      </c>
      <c r="M88" s="460">
        <v>15.709530000000001</v>
      </c>
    </row>
    <row r="89" spans="1:13" s="13" customFormat="1">
      <c r="A89" s="245">
        <v>79</v>
      </c>
      <c r="B89" s="463" t="s">
        <v>71</v>
      </c>
      <c r="C89" s="460">
        <v>14450.55</v>
      </c>
      <c r="D89" s="461">
        <v>14362.583333333334</v>
      </c>
      <c r="E89" s="461">
        <v>14205.166666666668</v>
      </c>
      <c r="F89" s="461">
        <v>13959.783333333335</v>
      </c>
      <c r="G89" s="461">
        <v>13802.366666666669</v>
      </c>
      <c r="H89" s="461">
        <v>14607.966666666667</v>
      </c>
      <c r="I89" s="461">
        <v>14765.383333333335</v>
      </c>
      <c r="J89" s="461">
        <v>15010.766666666666</v>
      </c>
      <c r="K89" s="460">
        <v>14520</v>
      </c>
      <c r="L89" s="460">
        <v>14117.2</v>
      </c>
      <c r="M89" s="460">
        <v>0.47060000000000002</v>
      </c>
    </row>
    <row r="90" spans="1:13" s="13" customFormat="1">
      <c r="A90" s="245">
        <v>80</v>
      </c>
      <c r="B90" s="463" t="s">
        <v>319</v>
      </c>
      <c r="C90" s="460">
        <v>250</v>
      </c>
      <c r="D90" s="461">
        <v>249.36666666666667</v>
      </c>
      <c r="E90" s="461">
        <v>245.73333333333335</v>
      </c>
      <c r="F90" s="461">
        <v>241.46666666666667</v>
      </c>
      <c r="G90" s="461">
        <v>237.83333333333334</v>
      </c>
      <c r="H90" s="461">
        <v>253.63333333333335</v>
      </c>
      <c r="I90" s="461">
        <v>257.26666666666665</v>
      </c>
      <c r="J90" s="461">
        <v>261.53333333333336</v>
      </c>
      <c r="K90" s="460">
        <v>253</v>
      </c>
      <c r="L90" s="460">
        <v>245.1</v>
      </c>
      <c r="M90" s="460">
        <v>3.52705</v>
      </c>
    </row>
    <row r="91" spans="1:13" s="13" customFormat="1">
      <c r="A91" s="245">
        <v>81</v>
      </c>
      <c r="B91" s="463" t="s">
        <v>74</v>
      </c>
      <c r="C91" s="460">
        <v>3525.45</v>
      </c>
      <c r="D91" s="461">
        <v>3513.1166666666668</v>
      </c>
      <c r="E91" s="461">
        <v>3492.3333333333335</v>
      </c>
      <c r="F91" s="461">
        <v>3459.2166666666667</v>
      </c>
      <c r="G91" s="461">
        <v>3438.4333333333334</v>
      </c>
      <c r="H91" s="461">
        <v>3546.2333333333336</v>
      </c>
      <c r="I91" s="461">
        <v>3567.0166666666664</v>
      </c>
      <c r="J91" s="461">
        <v>3600.1333333333337</v>
      </c>
      <c r="K91" s="460">
        <v>3533.9</v>
      </c>
      <c r="L91" s="460">
        <v>3480</v>
      </c>
      <c r="M91" s="460">
        <v>4.7436800000000003</v>
      </c>
    </row>
    <row r="92" spans="1:13" s="13" customFormat="1">
      <c r="A92" s="245">
        <v>82</v>
      </c>
      <c r="B92" s="463" t="s">
        <v>320</v>
      </c>
      <c r="C92" s="460">
        <v>535.25</v>
      </c>
      <c r="D92" s="461">
        <v>535.01666666666665</v>
      </c>
      <c r="E92" s="461">
        <v>525.23333333333335</v>
      </c>
      <c r="F92" s="461">
        <v>515.2166666666667</v>
      </c>
      <c r="G92" s="461">
        <v>505.43333333333339</v>
      </c>
      <c r="H92" s="461">
        <v>545.0333333333333</v>
      </c>
      <c r="I92" s="461">
        <v>554.81666666666661</v>
      </c>
      <c r="J92" s="461">
        <v>564.83333333333326</v>
      </c>
      <c r="K92" s="460">
        <v>544.79999999999995</v>
      </c>
      <c r="L92" s="460">
        <v>525</v>
      </c>
      <c r="M92" s="460">
        <v>5.0044300000000002</v>
      </c>
    </row>
    <row r="93" spans="1:13" s="13" customFormat="1">
      <c r="A93" s="245">
        <v>83</v>
      </c>
      <c r="B93" s="463" t="s">
        <v>321</v>
      </c>
      <c r="C93" s="460">
        <v>299.8</v>
      </c>
      <c r="D93" s="461">
        <v>304.2</v>
      </c>
      <c r="E93" s="461">
        <v>294.09999999999997</v>
      </c>
      <c r="F93" s="461">
        <v>288.39999999999998</v>
      </c>
      <c r="G93" s="461">
        <v>278.29999999999995</v>
      </c>
      <c r="H93" s="461">
        <v>309.89999999999998</v>
      </c>
      <c r="I93" s="461">
        <v>320</v>
      </c>
      <c r="J93" s="461">
        <v>325.7</v>
      </c>
      <c r="K93" s="460">
        <v>314.3</v>
      </c>
      <c r="L93" s="460">
        <v>298.5</v>
      </c>
      <c r="M93" s="460">
        <v>2.8387500000000001</v>
      </c>
    </row>
    <row r="94" spans="1:13" s="13" customFormat="1">
      <c r="A94" s="245">
        <v>84</v>
      </c>
      <c r="B94" s="463" t="s">
        <v>80</v>
      </c>
      <c r="C94" s="460">
        <v>690.15</v>
      </c>
      <c r="D94" s="461">
        <v>692.80000000000007</v>
      </c>
      <c r="E94" s="461">
        <v>682.60000000000014</v>
      </c>
      <c r="F94" s="461">
        <v>675.05000000000007</v>
      </c>
      <c r="G94" s="461">
        <v>664.85000000000014</v>
      </c>
      <c r="H94" s="461">
        <v>700.35000000000014</v>
      </c>
      <c r="I94" s="461">
        <v>710.55000000000018</v>
      </c>
      <c r="J94" s="461">
        <v>718.10000000000014</v>
      </c>
      <c r="K94" s="460">
        <v>703</v>
      </c>
      <c r="L94" s="460">
        <v>685.25</v>
      </c>
      <c r="M94" s="460">
        <v>7.5561299999999996</v>
      </c>
    </row>
    <row r="95" spans="1:13" s="13" customFormat="1">
      <c r="A95" s="245">
        <v>85</v>
      </c>
      <c r="B95" s="463" t="s">
        <v>322</v>
      </c>
      <c r="C95" s="460">
        <v>1940.65</v>
      </c>
      <c r="D95" s="461">
        <v>1936.25</v>
      </c>
      <c r="E95" s="461">
        <v>1922.5</v>
      </c>
      <c r="F95" s="461">
        <v>1904.35</v>
      </c>
      <c r="G95" s="461">
        <v>1890.6</v>
      </c>
      <c r="H95" s="461">
        <v>1954.4</v>
      </c>
      <c r="I95" s="461">
        <v>1968.15</v>
      </c>
      <c r="J95" s="461">
        <v>1986.3000000000002</v>
      </c>
      <c r="K95" s="460">
        <v>1950</v>
      </c>
      <c r="L95" s="460">
        <v>1918.1</v>
      </c>
      <c r="M95" s="460">
        <v>0.26513999999999999</v>
      </c>
    </row>
    <row r="96" spans="1:13" s="13" customFormat="1">
      <c r="A96" s="245">
        <v>86</v>
      </c>
      <c r="B96" s="463" t="s">
        <v>783</v>
      </c>
      <c r="C96" s="460">
        <v>286.60000000000002</v>
      </c>
      <c r="D96" s="461">
        <v>284.43333333333334</v>
      </c>
      <c r="E96" s="461">
        <v>272.36666666666667</v>
      </c>
      <c r="F96" s="461">
        <v>258.13333333333333</v>
      </c>
      <c r="G96" s="461">
        <v>246.06666666666666</v>
      </c>
      <c r="H96" s="461">
        <v>298.66666666666669</v>
      </c>
      <c r="I96" s="461">
        <v>310.73333333333341</v>
      </c>
      <c r="J96" s="461">
        <v>324.9666666666667</v>
      </c>
      <c r="K96" s="460">
        <v>296.5</v>
      </c>
      <c r="L96" s="460">
        <v>270.2</v>
      </c>
      <c r="M96" s="460">
        <v>25.347460000000002</v>
      </c>
    </row>
    <row r="97" spans="1:13" s="13" customFormat="1">
      <c r="A97" s="245">
        <v>87</v>
      </c>
      <c r="B97" s="463" t="s">
        <v>75</v>
      </c>
      <c r="C97" s="460">
        <v>604.4</v>
      </c>
      <c r="D97" s="461">
        <v>608.11666666666667</v>
      </c>
      <c r="E97" s="461">
        <v>597.73333333333335</v>
      </c>
      <c r="F97" s="461">
        <v>591.06666666666672</v>
      </c>
      <c r="G97" s="461">
        <v>580.68333333333339</v>
      </c>
      <c r="H97" s="461">
        <v>614.7833333333333</v>
      </c>
      <c r="I97" s="461">
        <v>625.16666666666674</v>
      </c>
      <c r="J97" s="461">
        <v>631.83333333333326</v>
      </c>
      <c r="K97" s="460">
        <v>618.5</v>
      </c>
      <c r="L97" s="460">
        <v>601.45000000000005</v>
      </c>
      <c r="M97" s="460">
        <v>54.5139</v>
      </c>
    </row>
    <row r="98" spans="1:13" s="13" customFormat="1">
      <c r="A98" s="245">
        <v>88</v>
      </c>
      <c r="B98" s="463" t="s">
        <v>323</v>
      </c>
      <c r="C98" s="460">
        <v>526.54999999999995</v>
      </c>
      <c r="D98" s="461">
        <v>522.88333333333333</v>
      </c>
      <c r="E98" s="461">
        <v>516.16666666666663</v>
      </c>
      <c r="F98" s="461">
        <v>505.7833333333333</v>
      </c>
      <c r="G98" s="461">
        <v>499.06666666666661</v>
      </c>
      <c r="H98" s="461">
        <v>533.26666666666665</v>
      </c>
      <c r="I98" s="461">
        <v>539.98333333333335</v>
      </c>
      <c r="J98" s="461">
        <v>550.36666666666667</v>
      </c>
      <c r="K98" s="460">
        <v>529.6</v>
      </c>
      <c r="L98" s="460">
        <v>512.5</v>
      </c>
      <c r="M98" s="460">
        <v>3.8163800000000001</v>
      </c>
    </row>
    <row r="99" spans="1:13" s="13" customFormat="1">
      <c r="A99" s="245">
        <v>89</v>
      </c>
      <c r="B99" s="463" t="s">
        <v>76</v>
      </c>
      <c r="C99" s="460">
        <v>146.65</v>
      </c>
      <c r="D99" s="461">
        <v>149.81666666666669</v>
      </c>
      <c r="E99" s="461">
        <v>141.98333333333338</v>
      </c>
      <c r="F99" s="461">
        <v>137.31666666666669</v>
      </c>
      <c r="G99" s="461">
        <v>129.48333333333338</v>
      </c>
      <c r="H99" s="461">
        <v>154.48333333333338</v>
      </c>
      <c r="I99" s="461">
        <v>162.31666666666669</v>
      </c>
      <c r="J99" s="461">
        <v>166.98333333333338</v>
      </c>
      <c r="K99" s="460">
        <v>157.65</v>
      </c>
      <c r="L99" s="460">
        <v>145.15</v>
      </c>
      <c r="M99" s="460">
        <v>467.83413000000002</v>
      </c>
    </row>
    <row r="100" spans="1:13" s="13" customFormat="1">
      <c r="A100" s="245">
        <v>90</v>
      </c>
      <c r="B100" s="463" t="s">
        <v>324</v>
      </c>
      <c r="C100" s="460">
        <v>625.25</v>
      </c>
      <c r="D100" s="461">
        <v>624.7166666666667</v>
      </c>
      <c r="E100" s="461">
        <v>611.68333333333339</v>
      </c>
      <c r="F100" s="461">
        <v>598.11666666666667</v>
      </c>
      <c r="G100" s="461">
        <v>585.08333333333337</v>
      </c>
      <c r="H100" s="461">
        <v>638.28333333333342</v>
      </c>
      <c r="I100" s="461">
        <v>651.31666666666672</v>
      </c>
      <c r="J100" s="461">
        <v>664.88333333333344</v>
      </c>
      <c r="K100" s="460">
        <v>637.75</v>
      </c>
      <c r="L100" s="460">
        <v>611.15</v>
      </c>
      <c r="M100" s="460">
        <v>5.1592900000000004</v>
      </c>
    </row>
    <row r="101" spans="1:13">
      <c r="A101" s="245">
        <v>91</v>
      </c>
      <c r="B101" s="463" t="s">
        <v>325</v>
      </c>
      <c r="C101" s="460">
        <v>460.65</v>
      </c>
      <c r="D101" s="461">
        <v>463.48333333333335</v>
      </c>
      <c r="E101" s="461">
        <v>457.16666666666669</v>
      </c>
      <c r="F101" s="461">
        <v>453.68333333333334</v>
      </c>
      <c r="G101" s="461">
        <v>447.36666666666667</v>
      </c>
      <c r="H101" s="461">
        <v>466.9666666666667</v>
      </c>
      <c r="I101" s="461">
        <v>473.2833333333333</v>
      </c>
      <c r="J101" s="461">
        <v>476.76666666666671</v>
      </c>
      <c r="K101" s="460">
        <v>469.8</v>
      </c>
      <c r="L101" s="460">
        <v>460</v>
      </c>
      <c r="M101" s="460">
        <v>1.14882</v>
      </c>
    </row>
    <row r="102" spans="1:13">
      <c r="A102" s="245">
        <v>92</v>
      </c>
      <c r="B102" s="463" t="s">
        <v>326</v>
      </c>
      <c r="C102" s="460">
        <v>609.45000000000005</v>
      </c>
      <c r="D102" s="461">
        <v>599.9666666666667</v>
      </c>
      <c r="E102" s="461">
        <v>587.68333333333339</v>
      </c>
      <c r="F102" s="461">
        <v>565.91666666666674</v>
      </c>
      <c r="G102" s="461">
        <v>553.63333333333344</v>
      </c>
      <c r="H102" s="461">
        <v>621.73333333333335</v>
      </c>
      <c r="I102" s="461">
        <v>634.01666666666665</v>
      </c>
      <c r="J102" s="461">
        <v>655.7833333333333</v>
      </c>
      <c r="K102" s="460">
        <v>612.25</v>
      </c>
      <c r="L102" s="460">
        <v>578.20000000000005</v>
      </c>
      <c r="M102" s="460">
        <v>6.4893400000000003</v>
      </c>
    </row>
    <row r="103" spans="1:13">
      <c r="A103" s="245">
        <v>93</v>
      </c>
      <c r="B103" s="463" t="s">
        <v>77</v>
      </c>
      <c r="C103" s="460">
        <v>129.4</v>
      </c>
      <c r="D103" s="461">
        <v>129.85000000000002</v>
      </c>
      <c r="E103" s="461">
        <v>128.65000000000003</v>
      </c>
      <c r="F103" s="461">
        <v>127.9</v>
      </c>
      <c r="G103" s="461">
        <v>126.70000000000002</v>
      </c>
      <c r="H103" s="461">
        <v>130.60000000000005</v>
      </c>
      <c r="I103" s="461">
        <v>131.80000000000004</v>
      </c>
      <c r="J103" s="461">
        <v>132.55000000000007</v>
      </c>
      <c r="K103" s="460">
        <v>131.05000000000001</v>
      </c>
      <c r="L103" s="460">
        <v>129.1</v>
      </c>
      <c r="M103" s="460">
        <v>9.9879300000000004</v>
      </c>
    </row>
    <row r="104" spans="1:13">
      <c r="A104" s="245">
        <v>94</v>
      </c>
      <c r="B104" s="463" t="s">
        <v>327</v>
      </c>
      <c r="C104" s="460">
        <v>1280.8499999999999</v>
      </c>
      <c r="D104" s="461">
        <v>1282.55</v>
      </c>
      <c r="E104" s="461">
        <v>1267.3999999999999</v>
      </c>
      <c r="F104" s="461">
        <v>1253.9499999999998</v>
      </c>
      <c r="G104" s="461">
        <v>1238.7999999999997</v>
      </c>
      <c r="H104" s="461">
        <v>1296</v>
      </c>
      <c r="I104" s="461">
        <v>1311.15</v>
      </c>
      <c r="J104" s="461">
        <v>1324.6000000000001</v>
      </c>
      <c r="K104" s="460">
        <v>1297.7</v>
      </c>
      <c r="L104" s="460">
        <v>1269.0999999999999</v>
      </c>
      <c r="M104" s="460">
        <v>1.92317</v>
      </c>
    </row>
    <row r="105" spans="1:13">
      <c r="A105" s="245">
        <v>95</v>
      </c>
      <c r="B105" s="463" t="s">
        <v>328</v>
      </c>
      <c r="C105" s="460">
        <v>17.850000000000001</v>
      </c>
      <c r="D105" s="461">
        <v>17.966666666666669</v>
      </c>
      <c r="E105" s="461">
        <v>17.633333333333336</v>
      </c>
      <c r="F105" s="461">
        <v>17.416666666666668</v>
      </c>
      <c r="G105" s="461">
        <v>17.083333333333336</v>
      </c>
      <c r="H105" s="461">
        <v>18.183333333333337</v>
      </c>
      <c r="I105" s="461">
        <v>18.516666666666666</v>
      </c>
      <c r="J105" s="461">
        <v>18.733333333333338</v>
      </c>
      <c r="K105" s="460">
        <v>18.3</v>
      </c>
      <c r="L105" s="460">
        <v>17.75</v>
      </c>
      <c r="M105" s="460">
        <v>55.27711</v>
      </c>
    </row>
    <row r="106" spans="1:13">
      <c r="A106" s="245">
        <v>96</v>
      </c>
      <c r="B106" s="463" t="s">
        <v>329</v>
      </c>
      <c r="C106" s="460">
        <v>870</v>
      </c>
      <c r="D106" s="461">
        <v>876.68333333333339</v>
      </c>
      <c r="E106" s="461">
        <v>858.41666666666674</v>
      </c>
      <c r="F106" s="461">
        <v>846.83333333333337</v>
      </c>
      <c r="G106" s="461">
        <v>828.56666666666672</v>
      </c>
      <c r="H106" s="461">
        <v>888.26666666666677</v>
      </c>
      <c r="I106" s="461">
        <v>906.53333333333342</v>
      </c>
      <c r="J106" s="461">
        <v>918.11666666666679</v>
      </c>
      <c r="K106" s="460">
        <v>894.95</v>
      </c>
      <c r="L106" s="460">
        <v>865.1</v>
      </c>
      <c r="M106" s="460">
        <v>8.1358599999999992</v>
      </c>
    </row>
    <row r="107" spans="1:13">
      <c r="A107" s="245">
        <v>97</v>
      </c>
      <c r="B107" s="463" t="s">
        <v>330</v>
      </c>
      <c r="C107" s="460">
        <v>362.5</v>
      </c>
      <c r="D107" s="461">
        <v>359.81666666666666</v>
      </c>
      <c r="E107" s="461">
        <v>351.63333333333333</v>
      </c>
      <c r="F107" s="461">
        <v>340.76666666666665</v>
      </c>
      <c r="G107" s="461">
        <v>332.58333333333331</v>
      </c>
      <c r="H107" s="461">
        <v>370.68333333333334</v>
      </c>
      <c r="I107" s="461">
        <v>378.86666666666662</v>
      </c>
      <c r="J107" s="461">
        <v>389.73333333333335</v>
      </c>
      <c r="K107" s="460">
        <v>368</v>
      </c>
      <c r="L107" s="460">
        <v>348.95</v>
      </c>
      <c r="M107" s="460">
        <v>3.3468300000000002</v>
      </c>
    </row>
    <row r="108" spans="1:13">
      <c r="A108" s="245">
        <v>98</v>
      </c>
      <c r="B108" s="463" t="s">
        <v>79</v>
      </c>
      <c r="C108" s="460">
        <v>490.25</v>
      </c>
      <c r="D108" s="461">
        <v>489.75</v>
      </c>
      <c r="E108" s="461">
        <v>483</v>
      </c>
      <c r="F108" s="461">
        <v>475.75</v>
      </c>
      <c r="G108" s="461">
        <v>469</v>
      </c>
      <c r="H108" s="461">
        <v>497</v>
      </c>
      <c r="I108" s="461">
        <v>503.75</v>
      </c>
      <c r="J108" s="461">
        <v>511</v>
      </c>
      <c r="K108" s="460">
        <v>496.5</v>
      </c>
      <c r="L108" s="460">
        <v>482.5</v>
      </c>
      <c r="M108" s="460">
        <v>8.2224599999999999</v>
      </c>
    </row>
    <row r="109" spans="1:13">
      <c r="A109" s="245">
        <v>99</v>
      </c>
      <c r="B109" s="463" t="s">
        <v>331</v>
      </c>
      <c r="C109" s="460">
        <v>3975.1</v>
      </c>
      <c r="D109" s="461">
        <v>3987.7000000000003</v>
      </c>
      <c r="E109" s="461">
        <v>3937.4000000000005</v>
      </c>
      <c r="F109" s="461">
        <v>3899.7000000000003</v>
      </c>
      <c r="G109" s="461">
        <v>3849.4000000000005</v>
      </c>
      <c r="H109" s="461">
        <v>4025.4000000000005</v>
      </c>
      <c r="I109" s="461">
        <v>4075.7000000000007</v>
      </c>
      <c r="J109" s="461">
        <v>4113.4000000000005</v>
      </c>
      <c r="K109" s="460">
        <v>4038</v>
      </c>
      <c r="L109" s="460">
        <v>3950</v>
      </c>
      <c r="M109" s="460">
        <v>3.8879999999999998E-2</v>
      </c>
    </row>
    <row r="110" spans="1:13">
      <c r="A110" s="245">
        <v>100</v>
      </c>
      <c r="B110" s="463" t="s">
        <v>332</v>
      </c>
      <c r="C110" s="460">
        <v>157</v>
      </c>
      <c r="D110" s="461">
        <v>155.29999999999998</v>
      </c>
      <c r="E110" s="461">
        <v>149.69999999999996</v>
      </c>
      <c r="F110" s="461">
        <v>142.39999999999998</v>
      </c>
      <c r="G110" s="461">
        <v>136.79999999999995</v>
      </c>
      <c r="H110" s="461">
        <v>162.59999999999997</v>
      </c>
      <c r="I110" s="461">
        <v>168.2</v>
      </c>
      <c r="J110" s="461">
        <v>175.49999999999997</v>
      </c>
      <c r="K110" s="460">
        <v>160.9</v>
      </c>
      <c r="L110" s="460">
        <v>148</v>
      </c>
      <c r="M110" s="460">
        <v>6.9532699999999998</v>
      </c>
    </row>
    <row r="111" spans="1:13">
      <c r="A111" s="245">
        <v>101</v>
      </c>
      <c r="B111" s="463" t="s">
        <v>333</v>
      </c>
      <c r="C111" s="460">
        <v>281.14999999999998</v>
      </c>
      <c r="D111" s="461">
        <v>281.68333333333334</v>
      </c>
      <c r="E111" s="461">
        <v>275.76666666666665</v>
      </c>
      <c r="F111" s="461">
        <v>270.38333333333333</v>
      </c>
      <c r="G111" s="461">
        <v>264.46666666666664</v>
      </c>
      <c r="H111" s="461">
        <v>287.06666666666666</v>
      </c>
      <c r="I111" s="461">
        <v>292.98333333333329</v>
      </c>
      <c r="J111" s="461">
        <v>298.36666666666667</v>
      </c>
      <c r="K111" s="460">
        <v>287.60000000000002</v>
      </c>
      <c r="L111" s="460">
        <v>276.3</v>
      </c>
      <c r="M111" s="460">
        <v>25.246680000000001</v>
      </c>
    </row>
    <row r="112" spans="1:13">
      <c r="A112" s="245">
        <v>102</v>
      </c>
      <c r="B112" s="463" t="s">
        <v>334</v>
      </c>
      <c r="C112" s="460">
        <v>117.75</v>
      </c>
      <c r="D112" s="461">
        <v>118.63333333333333</v>
      </c>
      <c r="E112" s="461">
        <v>116.46666666666665</v>
      </c>
      <c r="F112" s="461">
        <v>115.18333333333332</v>
      </c>
      <c r="G112" s="461">
        <v>113.01666666666665</v>
      </c>
      <c r="H112" s="461">
        <v>119.91666666666666</v>
      </c>
      <c r="I112" s="461">
        <v>122.08333333333334</v>
      </c>
      <c r="J112" s="461">
        <v>123.36666666666666</v>
      </c>
      <c r="K112" s="460">
        <v>120.8</v>
      </c>
      <c r="L112" s="460">
        <v>117.35</v>
      </c>
      <c r="M112" s="460">
        <v>10.432259999999999</v>
      </c>
    </row>
    <row r="113" spans="1:13">
      <c r="A113" s="245">
        <v>103</v>
      </c>
      <c r="B113" s="463" t="s">
        <v>335</v>
      </c>
      <c r="C113" s="460">
        <v>580.85</v>
      </c>
      <c r="D113" s="461">
        <v>577.04999999999995</v>
      </c>
      <c r="E113" s="461">
        <v>569.09999999999991</v>
      </c>
      <c r="F113" s="461">
        <v>557.34999999999991</v>
      </c>
      <c r="G113" s="461">
        <v>549.39999999999986</v>
      </c>
      <c r="H113" s="461">
        <v>588.79999999999995</v>
      </c>
      <c r="I113" s="461">
        <v>596.75</v>
      </c>
      <c r="J113" s="461">
        <v>608.5</v>
      </c>
      <c r="K113" s="460">
        <v>585</v>
      </c>
      <c r="L113" s="460">
        <v>565.29999999999995</v>
      </c>
      <c r="M113" s="460">
        <v>1.6970099999999999</v>
      </c>
    </row>
    <row r="114" spans="1:13">
      <c r="A114" s="245">
        <v>104</v>
      </c>
      <c r="B114" s="463" t="s">
        <v>81</v>
      </c>
      <c r="C114" s="460">
        <v>546.35</v>
      </c>
      <c r="D114" s="461">
        <v>549.36666666666667</v>
      </c>
      <c r="E114" s="461">
        <v>537.13333333333333</v>
      </c>
      <c r="F114" s="461">
        <v>527.91666666666663</v>
      </c>
      <c r="G114" s="461">
        <v>515.68333333333328</v>
      </c>
      <c r="H114" s="461">
        <v>558.58333333333337</v>
      </c>
      <c r="I114" s="461">
        <v>570.81666666666672</v>
      </c>
      <c r="J114" s="461">
        <v>580.03333333333342</v>
      </c>
      <c r="K114" s="460">
        <v>561.6</v>
      </c>
      <c r="L114" s="460">
        <v>540.15</v>
      </c>
      <c r="M114" s="460">
        <v>61.416589999999999</v>
      </c>
    </row>
    <row r="115" spans="1:13">
      <c r="A115" s="245">
        <v>105</v>
      </c>
      <c r="B115" s="463" t="s">
        <v>82</v>
      </c>
      <c r="C115" s="460">
        <v>884.4</v>
      </c>
      <c r="D115" s="461">
        <v>883.73333333333323</v>
      </c>
      <c r="E115" s="461">
        <v>879.11666666666645</v>
      </c>
      <c r="F115" s="461">
        <v>873.83333333333326</v>
      </c>
      <c r="G115" s="461">
        <v>869.21666666666647</v>
      </c>
      <c r="H115" s="461">
        <v>889.01666666666642</v>
      </c>
      <c r="I115" s="461">
        <v>893.63333333333321</v>
      </c>
      <c r="J115" s="461">
        <v>898.9166666666664</v>
      </c>
      <c r="K115" s="460">
        <v>888.35</v>
      </c>
      <c r="L115" s="460">
        <v>878.45</v>
      </c>
      <c r="M115" s="460">
        <v>51.299660000000003</v>
      </c>
    </row>
    <row r="116" spans="1:13">
      <c r="A116" s="245">
        <v>106</v>
      </c>
      <c r="B116" s="463" t="s">
        <v>231</v>
      </c>
      <c r="C116" s="460">
        <v>170.8</v>
      </c>
      <c r="D116" s="461">
        <v>170.23333333333332</v>
      </c>
      <c r="E116" s="461">
        <v>168.76666666666665</v>
      </c>
      <c r="F116" s="461">
        <v>166.73333333333332</v>
      </c>
      <c r="G116" s="461">
        <v>165.26666666666665</v>
      </c>
      <c r="H116" s="461">
        <v>172.26666666666665</v>
      </c>
      <c r="I116" s="461">
        <v>173.73333333333329</v>
      </c>
      <c r="J116" s="461">
        <v>175.76666666666665</v>
      </c>
      <c r="K116" s="460">
        <v>171.7</v>
      </c>
      <c r="L116" s="460">
        <v>168.2</v>
      </c>
      <c r="M116" s="460">
        <v>20.597529999999999</v>
      </c>
    </row>
    <row r="117" spans="1:13">
      <c r="A117" s="245">
        <v>107</v>
      </c>
      <c r="B117" s="463" t="s">
        <v>83</v>
      </c>
      <c r="C117" s="460">
        <v>146.44999999999999</v>
      </c>
      <c r="D117" s="461">
        <v>147.45000000000002</v>
      </c>
      <c r="E117" s="461">
        <v>145.10000000000002</v>
      </c>
      <c r="F117" s="461">
        <v>143.75</v>
      </c>
      <c r="G117" s="461">
        <v>141.4</v>
      </c>
      <c r="H117" s="461">
        <v>148.80000000000004</v>
      </c>
      <c r="I117" s="461">
        <v>151.15</v>
      </c>
      <c r="J117" s="461">
        <v>152.50000000000006</v>
      </c>
      <c r="K117" s="460">
        <v>149.80000000000001</v>
      </c>
      <c r="L117" s="460">
        <v>146.1</v>
      </c>
      <c r="M117" s="460">
        <v>102.95029</v>
      </c>
    </row>
    <row r="118" spans="1:13">
      <c r="A118" s="245">
        <v>108</v>
      </c>
      <c r="B118" s="463" t="s">
        <v>336</v>
      </c>
      <c r="C118" s="460">
        <v>385.85</v>
      </c>
      <c r="D118" s="461">
        <v>388.75</v>
      </c>
      <c r="E118" s="461">
        <v>381.1</v>
      </c>
      <c r="F118" s="461">
        <v>376.35</v>
      </c>
      <c r="G118" s="461">
        <v>368.70000000000005</v>
      </c>
      <c r="H118" s="461">
        <v>393.5</v>
      </c>
      <c r="I118" s="461">
        <v>401.15</v>
      </c>
      <c r="J118" s="461">
        <v>405.9</v>
      </c>
      <c r="K118" s="460">
        <v>396.4</v>
      </c>
      <c r="L118" s="460">
        <v>384</v>
      </c>
      <c r="M118" s="460">
        <v>5.1096599999999999</v>
      </c>
    </row>
    <row r="119" spans="1:13">
      <c r="A119" s="245">
        <v>109</v>
      </c>
      <c r="B119" s="463" t="s">
        <v>821</v>
      </c>
      <c r="C119" s="460">
        <v>3430.2</v>
      </c>
      <c r="D119" s="461">
        <v>3438.1999999999994</v>
      </c>
      <c r="E119" s="461">
        <v>3361.0499999999988</v>
      </c>
      <c r="F119" s="461">
        <v>3291.8999999999996</v>
      </c>
      <c r="G119" s="461">
        <v>3214.7499999999991</v>
      </c>
      <c r="H119" s="461">
        <v>3507.3499999999985</v>
      </c>
      <c r="I119" s="461">
        <v>3584.4999999999991</v>
      </c>
      <c r="J119" s="461">
        <v>3653.6499999999983</v>
      </c>
      <c r="K119" s="460">
        <v>3515.35</v>
      </c>
      <c r="L119" s="460">
        <v>3369.05</v>
      </c>
      <c r="M119" s="460">
        <v>8.8227399999999996</v>
      </c>
    </row>
    <row r="120" spans="1:13">
      <c r="A120" s="245">
        <v>110</v>
      </c>
      <c r="B120" s="463" t="s">
        <v>84</v>
      </c>
      <c r="C120" s="460">
        <v>1580.95</v>
      </c>
      <c r="D120" s="461">
        <v>1591.6833333333332</v>
      </c>
      <c r="E120" s="461">
        <v>1554.6166666666663</v>
      </c>
      <c r="F120" s="461">
        <v>1528.2833333333331</v>
      </c>
      <c r="G120" s="461">
        <v>1491.2166666666662</v>
      </c>
      <c r="H120" s="461">
        <v>1618.0166666666664</v>
      </c>
      <c r="I120" s="461">
        <v>1655.0833333333335</v>
      </c>
      <c r="J120" s="461">
        <v>1681.4166666666665</v>
      </c>
      <c r="K120" s="460">
        <v>1628.75</v>
      </c>
      <c r="L120" s="460">
        <v>1565.35</v>
      </c>
      <c r="M120" s="460">
        <v>10.25939</v>
      </c>
    </row>
    <row r="121" spans="1:13">
      <c r="A121" s="245">
        <v>111</v>
      </c>
      <c r="B121" s="463" t="s">
        <v>85</v>
      </c>
      <c r="C121" s="460">
        <v>608.29999999999995</v>
      </c>
      <c r="D121" s="461">
        <v>597.51666666666665</v>
      </c>
      <c r="E121" s="461">
        <v>583.0333333333333</v>
      </c>
      <c r="F121" s="461">
        <v>557.76666666666665</v>
      </c>
      <c r="G121" s="461">
        <v>543.2833333333333</v>
      </c>
      <c r="H121" s="461">
        <v>622.7833333333333</v>
      </c>
      <c r="I121" s="461">
        <v>637.26666666666665</v>
      </c>
      <c r="J121" s="461">
        <v>662.5333333333333</v>
      </c>
      <c r="K121" s="460">
        <v>612</v>
      </c>
      <c r="L121" s="460">
        <v>572.25</v>
      </c>
      <c r="M121" s="460">
        <v>90.151340000000005</v>
      </c>
    </row>
    <row r="122" spans="1:13">
      <c r="A122" s="245">
        <v>112</v>
      </c>
      <c r="B122" s="463" t="s">
        <v>232</v>
      </c>
      <c r="C122" s="460">
        <v>773.5</v>
      </c>
      <c r="D122" s="461">
        <v>772.58333333333337</v>
      </c>
      <c r="E122" s="461">
        <v>766.41666666666674</v>
      </c>
      <c r="F122" s="461">
        <v>759.33333333333337</v>
      </c>
      <c r="G122" s="461">
        <v>753.16666666666674</v>
      </c>
      <c r="H122" s="461">
        <v>779.66666666666674</v>
      </c>
      <c r="I122" s="461">
        <v>785.83333333333348</v>
      </c>
      <c r="J122" s="461">
        <v>792.91666666666674</v>
      </c>
      <c r="K122" s="460">
        <v>778.75</v>
      </c>
      <c r="L122" s="460">
        <v>765.5</v>
      </c>
      <c r="M122" s="460">
        <v>4.4939999999999998</v>
      </c>
    </row>
    <row r="123" spans="1:13">
      <c r="A123" s="245">
        <v>113</v>
      </c>
      <c r="B123" s="463" t="s">
        <v>337</v>
      </c>
      <c r="C123" s="460">
        <v>608.65</v>
      </c>
      <c r="D123" s="461">
        <v>603.56666666666672</v>
      </c>
      <c r="E123" s="461">
        <v>597.13333333333344</v>
      </c>
      <c r="F123" s="461">
        <v>585.61666666666667</v>
      </c>
      <c r="G123" s="461">
        <v>579.18333333333339</v>
      </c>
      <c r="H123" s="461">
        <v>615.08333333333348</v>
      </c>
      <c r="I123" s="461">
        <v>621.51666666666665</v>
      </c>
      <c r="J123" s="461">
        <v>633.03333333333353</v>
      </c>
      <c r="K123" s="460">
        <v>610</v>
      </c>
      <c r="L123" s="460">
        <v>592.04999999999995</v>
      </c>
      <c r="M123" s="460">
        <v>0.75470999999999999</v>
      </c>
    </row>
    <row r="124" spans="1:13">
      <c r="A124" s="245">
        <v>114</v>
      </c>
      <c r="B124" s="463" t="s">
        <v>233</v>
      </c>
      <c r="C124" s="460">
        <v>376.4</v>
      </c>
      <c r="D124" s="461">
        <v>375.58333333333331</v>
      </c>
      <c r="E124" s="461">
        <v>372.06666666666661</v>
      </c>
      <c r="F124" s="461">
        <v>367.73333333333329</v>
      </c>
      <c r="G124" s="461">
        <v>364.21666666666658</v>
      </c>
      <c r="H124" s="461">
        <v>379.91666666666663</v>
      </c>
      <c r="I124" s="461">
        <v>383.43333333333339</v>
      </c>
      <c r="J124" s="461">
        <v>387.76666666666665</v>
      </c>
      <c r="K124" s="460">
        <v>379.1</v>
      </c>
      <c r="L124" s="460">
        <v>371.25</v>
      </c>
      <c r="M124" s="460">
        <v>13.213800000000001</v>
      </c>
    </row>
    <row r="125" spans="1:13">
      <c r="A125" s="245">
        <v>115</v>
      </c>
      <c r="B125" s="463" t="s">
        <v>86</v>
      </c>
      <c r="C125" s="460">
        <v>836.4</v>
      </c>
      <c r="D125" s="461">
        <v>833</v>
      </c>
      <c r="E125" s="461">
        <v>813.6</v>
      </c>
      <c r="F125" s="461">
        <v>790.80000000000007</v>
      </c>
      <c r="G125" s="461">
        <v>771.40000000000009</v>
      </c>
      <c r="H125" s="461">
        <v>855.8</v>
      </c>
      <c r="I125" s="461">
        <v>875.2</v>
      </c>
      <c r="J125" s="461">
        <v>897.99999999999989</v>
      </c>
      <c r="K125" s="460">
        <v>852.4</v>
      </c>
      <c r="L125" s="460">
        <v>810.2</v>
      </c>
      <c r="M125" s="460">
        <v>18.972529999999999</v>
      </c>
    </row>
    <row r="126" spans="1:13">
      <c r="A126" s="245">
        <v>116</v>
      </c>
      <c r="B126" s="463" t="s">
        <v>338</v>
      </c>
      <c r="C126" s="460">
        <v>804.6</v>
      </c>
      <c r="D126" s="461">
        <v>795.19999999999993</v>
      </c>
      <c r="E126" s="461">
        <v>780.39999999999986</v>
      </c>
      <c r="F126" s="461">
        <v>756.19999999999993</v>
      </c>
      <c r="G126" s="461">
        <v>741.39999999999986</v>
      </c>
      <c r="H126" s="461">
        <v>819.39999999999986</v>
      </c>
      <c r="I126" s="461">
        <v>834.19999999999982</v>
      </c>
      <c r="J126" s="461">
        <v>858.39999999999986</v>
      </c>
      <c r="K126" s="460">
        <v>810</v>
      </c>
      <c r="L126" s="460">
        <v>771</v>
      </c>
      <c r="M126" s="460">
        <v>8.1222700000000003</v>
      </c>
    </row>
    <row r="127" spans="1:13">
      <c r="A127" s="245">
        <v>117</v>
      </c>
      <c r="B127" s="463" t="s">
        <v>339</v>
      </c>
      <c r="C127" s="460">
        <v>90.05</v>
      </c>
      <c r="D127" s="461">
        <v>89.816666666666663</v>
      </c>
      <c r="E127" s="461">
        <v>87.23333333333332</v>
      </c>
      <c r="F127" s="461">
        <v>84.416666666666657</v>
      </c>
      <c r="G127" s="461">
        <v>81.833333333333314</v>
      </c>
      <c r="H127" s="461">
        <v>92.633333333333326</v>
      </c>
      <c r="I127" s="461">
        <v>95.216666666666669</v>
      </c>
      <c r="J127" s="461">
        <v>98.033333333333331</v>
      </c>
      <c r="K127" s="460">
        <v>92.4</v>
      </c>
      <c r="L127" s="460">
        <v>87</v>
      </c>
      <c r="M127" s="460">
        <v>11.117330000000001</v>
      </c>
    </row>
    <row r="128" spans="1:13">
      <c r="A128" s="245">
        <v>118</v>
      </c>
      <c r="B128" s="463" t="s">
        <v>340</v>
      </c>
      <c r="C128" s="460">
        <v>99.05</v>
      </c>
      <c r="D128" s="461">
        <v>99.666666666666671</v>
      </c>
      <c r="E128" s="461">
        <v>97.933333333333337</v>
      </c>
      <c r="F128" s="461">
        <v>96.816666666666663</v>
      </c>
      <c r="G128" s="461">
        <v>95.083333333333329</v>
      </c>
      <c r="H128" s="461">
        <v>100.78333333333335</v>
      </c>
      <c r="I128" s="461">
        <v>102.51666666666667</v>
      </c>
      <c r="J128" s="461">
        <v>103.63333333333335</v>
      </c>
      <c r="K128" s="460">
        <v>101.4</v>
      </c>
      <c r="L128" s="460">
        <v>98.55</v>
      </c>
      <c r="M128" s="460">
        <v>21.249140000000001</v>
      </c>
    </row>
    <row r="129" spans="1:13">
      <c r="A129" s="245">
        <v>119</v>
      </c>
      <c r="B129" s="463" t="s">
        <v>341</v>
      </c>
      <c r="C129" s="460">
        <v>672.5</v>
      </c>
      <c r="D129" s="461">
        <v>677.55000000000007</v>
      </c>
      <c r="E129" s="461">
        <v>663.15000000000009</v>
      </c>
      <c r="F129" s="461">
        <v>653.80000000000007</v>
      </c>
      <c r="G129" s="461">
        <v>639.40000000000009</v>
      </c>
      <c r="H129" s="461">
        <v>686.90000000000009</v>
      </c>
      <c r="I129" s="461">
        <v>701.3</v>
      </c>
      <c r="J129" s="461">
        <v>710.65000000000009</v>
      </c>
      <c r="K129" s="460">
        <v>691.95</v>
      </c>
      <c r="L129" s="460">
        <v>668.2</v>
      </c>
      <c r="M129" s="460">
        <v>2.5132099999999999</v>
      </c>
    </row>
    <row r="130" spans="1:13">
      <c r="A130" s="245">
        <v>120</v>
      </c>
      <c r="B130" s="463" t="s">
        <v>92</v>
      </c>
      <c r="C130" s="460">
        <v>261.89999999999998</v>
      </c>
      <c r="D130" s="461">
        <v>262.68333333333334</v>
      </c>
      <c r="E130" s="461">
        <v>259.9666666666667</v>
      </c>
      <c r="F130" s="461">
        <v>258.03333333333336</v>
      </c>
      <c r="G130" s="461">
        <v>255.31666666666672</v>
      </c>
      <c r="H130" s="461">
        <v>264.61666666666667</v>
      </c>
      <c r="I130" s="461">
        <v>267.33333333333326</v>
      </c>
      <c r="J130" s="461">
        <v>269.26666666666665</v>
      </c>
      <c r="K130" s="460">
        <v>265.39999999999998</v>
      </c>
      <c r="L130" s="460">
        <v>260.75</v>
      </c>
      <c r="M130" s="460">
        <v>62.215179999999997</v>
      </c>
    </row>
    <row r="131" spans="1:13">
      <c r="A131" s="245">
        <v>121</v>
      </c>
      <c r="B131" s="463" t="s">
        <v>87</v>
      </c>
      <c r="C131" s="460">
        <v>531.1</v>
      </c>
      <c r="D131" s="461">
        <v>533.18333333333328</v>
      </c>
      <c r="E131" s="461">
        <v>527.36666666666656</v>
      </c>
      <c r="F131" s="461">
        <v>523.63333333333333</v>
      </c>
      <c r="G131" s="461">
        <v>517.81666666666661</v>
      </c>
      <c r="H131" s="461">
        <v>536.91666666666652</v>
      </c>
      <c r="I131" s="461">
        <v>542.73333333333335</v>
      </c>
      <c r="J131" s="461">
        <v>546.46666666666647</v>
      </c>
      <c r="K131" s="460">
        <v>539</v>
      </c>
      <c r="L131" s="460">
        <v>529.45000000000005</v>
      </c>
      <c r="M131" s="460">
        <v>20.566199999999998</v>
      </c>
    </row>
    <row r="132" spans="1:13">
      <c r="A132" s="245">
        <v>122</v>
      </c>
      <c r="B132" s="463" t="s">
        <v>234</v>
      </c>
      <c r="C132" s="460">
        <v>1816.5</v>
      </c>
      <c r="D132" s="461">
        <v>1815.2333333333336</v>
      </c>
      <c r="E132" s="461">
        <v>1793.4166666666672</v>
      </c>
      <c r="F132" s="461">
        <v>1770.3333333333337</v>
      </c>
      <c r="G132" s="461">
        <v>1748.5166666666673</v>
      </c>
      <c r="H132" s="461">
        <v>1838.3166666666671</v>
      </c>
      <c r="I132" s="461">
        <v>1860.1333333333337</v>
      </c>
      <c r="J132" s="461">
        <v>1883.2166666666669</v>
      </c>
      <c r="K132" s="460">
        <v>1837.05</v>
      </c>
      <c r="L132" s="460">
        <v>1792.15</v>
      </c>
      <c r="M132" s="460">
        <v>4.7479399999999998</v>
      </c>
    </row>
    <row r="133" spans="1:13">
      <c r="A133" s="245">
        <v>123</v>
      </c>
      <c r="B133" s="463" t="s">
        <v>342</v>
      </c>
      <c r="C133" s="460">
        <v>1794.3</v>
      </c>
      <c r="D133" s="461">
        <v>1786.8333333333333</v>
      </c>
      <c r="E133" s="461">
        <v>1736.6666666666665</v>
      </c>
      <c r="F133" s="461">
        <v>1679.0333333333333</v>
      </c>
      <c r="G133" s="461">
        <v>1628.8666666666666</v>
      </c>
      <c r="H133" s="461">
        <v>1844.4666666666665</v>
      </c>
      <c r="I133" s="461">
        <v>1894.633333333333</v>
      </c>
      <c r="J133" s="461">
        <v>1952.2666666666664</v>
      </c>
      <c r="K133" s="460">
        <v>1837</v>
      </c>
      <c r="L133" s="460">
        <v>1729.2</v>
      </c>
      <c r="M133" s="460">
        <v>26.680350000000001</v>
      </c>
    </row>
    <row r="134" spans="1:13">
      <c r="A134" s="245">
        <v>124</v>
      </c>
      <c r="B134" s="463" t="s">
        <v>343</v>
      </c>
      <c r="C134" s="460">
        <v>159.6</v>
      </c>
      <c r="D134" s="461">
        <v>157.36666666666667</v>
      </c>
      <c r="E134" s="461">
        <v>153.98333333333335</v>
      </c>
      <c r="F134" s="461">
        <v>148.36666666666667</v>
      </c>
      <c r="G134" s="461">
        <v>144.98333333333335</v>
      </c>
      <c r="H134" s="461">
        <v>162.98333333333335</v>
      </c>
      <c r="I134" s="461">
        <v>166.36666666666667</v>
      </c>
      <c r="J134" s="461">
        <v>171.98333333333335</v>
      </c>
      <c r="K134" s="460">
        <v>160.75</v>
      </c>
      <c r="L134" s="460">
        <v>151.75</v>
      </c>
      <c r="M134" s="460">
        <v>51.131309999999999</v>
      </c>
    </row>
    <row r="135" spans="1:13">
      <c r="A135" s="245">
        <v>125</v>
      </c>
      <c r="B135" s="463" t="s">
        <v>830</v>
      </c>
      <c r="C135" s="460">
        <v>178.55</v>
      </c>
      <c r="D135" s="461">
        <v>179.76666666666665</v>
      </c>
      <c r="E135" s="461">
        <v>175.98333333333329</v>
      </c>
      <c r="F135" s="461">
        <v>173.41666666666663</v>
      </c>
      <c r="G135" s="461">
        <v>169.63333333333327</v>
      </c>
      <c r="H135" s="461">
        <v>182.33333333333331</v>
      </c>
      <c r="I135" s="461">
        <v>186.11666666666667</v>
      </c>
      <c r="J135" s="461">
        <v>188.68333333333334</v>
      </c>
      <c r="K135" s="460">
        <v>183.55</v>
      </c>
      <c r="L135" s="460">
        <v>177.2</v>
      </c>
      <c r="M135" s="460">
        <v>5.2558299999999996</v>
      </c>
    </row>
    <row r="136" spans="1:13">
      <c r="A136" s="245">
        <v>126</v>
      </c>
      <c r="B136" s="463" t="s">
        <v>740</v>
      </c>
      <c r="C136" s="460">
        <v>907.05</v>
      </c>
      <c r="D136" s="461">
        <v>912.68333333333339</v>
      </c>
      <c r="E136" s="461">
        <v>895.36666666666679</v>
      </c>
      <c r="F136" s="461">
        <v>883.68333333333339</v>
      </c>
      <c r="G136" s="461">
        <v>866.36666666666679</v>
      </c>
      <c r="H136" s="461">
        <v>924.36666666666679</v>
      </c>
      <c r="I136" s="461">
        <v>941.68333333333339</v>
      </c>
      <c r="J136" s="461">
        <v>953.36666666666679</v>
      </c>
      <c r="K136" s="460">
        <v>930</v>
      </c>
      <c r="L136" s="460">
        <v>901</v>
      </c>
      <c r="M136" s="460">
        <v>1.84026</v>
      </c>
    </row>
    <row r="137" spans="1:13">
      <c r="A137" s="245">
        <v>127</v>
      </c>
      <c r="B137" s="463" t="s">
        <v>345</v>
      </c>
      <c r="C137" s="460">
        <v>545.5</v>
      </c>
      <c r="D137" s="461">
        <v>547.1</v>
      </c>
      <c r="E137" s="461">
        <v>535.40000000000009</v>
      </c>
      <c r="F137" s="461">
        <v>525.30000000000007</v>
      </c>
      <c r="G137" s="461">
        <v>513.60000000000014</v>
      </c>
      <c r="H137" s="461">
        <v>557.20000000000005</v>
      </c>
      <c r="I137" s="461">
        <v>568.90000000000009</v>
      </c>
      <c r="J137" s="461">
        <v>579</v>
      </c>
      <c r="K137" s="460">
        <v>558.79999999999995</v>
      </c>
      <c r="L137" s="460">
        <v>537</v>
      </c>
      <c r="M137" s="460">
        <v>7.32355</v>
      </c>
    </row>
    <row r="138" spans="1:13">
      <c r="A138" s="245">
        <v>128</v>
      </c>
      <c r="B138" s="463" t="s">
        <v>89</v>
      </c>
      <c r="C138" s="460">
        <v>12.9</v>
      </c>
      <c r="D138" s="461">
        <v>12.933333333333332</v>
      </c>
      <c r="E138" s="461">
        <v>12.716666666666663</v>
      </c>
      <c r="F138" s="461">
        <v>12.533333333333331</v>
      </c>
      <c r="G138" s="461">
        <v>12.316666666666663</v>
      </c>
      <c r="H138" s="461">
        <v>13.116666666666664</v>
      </c>
      <c r="I138" s="461">
        <v>13.333333333333332</v>
      </c>
      <c r="J138" s="461">
        <v>13.516666666666664</v>
      </c>
      <c r="K138" s="460">
        <v>13.15</v>
      </c>
      <c r="L138" s="460">
        <v>12.75</v>
      </c>
      <c r="M138" s="460">
        <v>84.702420000000004</v>
      </c>
    </row>
    <row r="139" spans="1:13">
      <c r="A139" s="245">
        <v>129</v>
      </c>
      <c r="B139" s="463" t="s">
        <v>346</v>
      </c>
      <c r="C139" s="460">
        <v>186.55</v>
      </c>
      <c r="D139" s="461">
        <v>183.85</v>
      </c>
      <c r="E139" s="461">
        <v>178.7</v>
      </c>
      <c r="F139" s="461">
        <v>170.85</v>
      </c>
      <c r="G139" s="461">
        <v>165.7</v>
      </c>
      <c r="H139" s="461">
        <v>191.7</v>
      </c>
      <c r="I139" s="461">
        <v>196.85000000000002</v>
      </c>
      <c r="J139" s="461">
        <v>204.7</v>
      </c>
      <c r="K139" s="460">
        <v>189</v>
      </c>
      <c r="L139" s="460">
        <v>176</v>
      </c>
      <c r="M139" s="460">
        <v>23.92146</v>
      </c>
    </row>
    <row r="140" spans="1:13">
      <c r="A140" s="245">
        <v>130</v>
      </c>
      <c r="B140" s="463" t="s">
        <v>90</v>
      </c>
      <c r="C140" s="460">
        <v>4023.95</v>
      </c>
      <c r="D140" s="461">
        <v>4038.9333333333329</v>
      </c>
      <c r="E140" s="461">
        <v>4003.016666666666</v>
      </c>
      <c r="F140" s="461">
        <v>3982.083333333333</v>
      </c>
      <c r="G140" s="461">
        <v>3946.1666666666661</v>
      </c>
      <c r="H140" s="461">
        <v>4059.8666666666659</v>
      </c>
      <c r="I140" s="461">
        <v>4095.7833333333328</v>
      </c>
      <c r="J140" s="461">
        <v>4116.7166666666653</v>
      </c>
      <c r="K140" s="460">
        <v>4074.85</v>
      </c>
      <c r="L140" s="460">
        <v>4018</v>
      </c>
      <c r="M140" s="460">
        <v>4.0431100000000004</v>
      </c>
    </row>
    <row r="141" spans="1:13">
      <c r="A141" s="245">
        <v>131</v>
      </c>
      <c r="B141" s="463" t="s">
        <v>347</v>
      </c>
      <c r="C141" s="460">
        <v>3926.65</v>
      </c>
      <c r="D141" s="461">
        <v>3940.5499999999997</v>
      </c>
      <c r="E141" s="461">
        <v>3891.0999999999995</v>
      </c>
      <c r="F141" s="461">
        <v>3855.5499999999997</v>
      </c>
      <c r="G141" s="461">
        <v>3806.0999999999995</v>
      </c>
      <c r="H141" s="461">
        <v>3976.0999999999995</v>
      </c>
      <c r="I141" s="461">
        <v>4025.5499999999993</v>
      </c>
      <c r="J141" s="461">
        <v>4061.0999999999995</v>
      </c>
      <c r="K141" s="460">
        <v>3990</v>
      </c>
      <c r="L141" s="460">
        <v>3905</v>
      </c>
      <c r="M141" s="460">
        <v>1.65018</v>
      </c>
    </row>
    <row r="142" spans="1:13">
      <c r="A142" s="245">
        <v>132</v>
      </c>
      <c r="B142" s="463" t="s">
        <v>348</v>
      </c>
      <c r="C142" s="460">
        <v>2796.35</v>
      </c>
      <c r="D142" s="461">
        <v>2785.4666666666672</v>
      </c>
      <c r="E142" s="461">
        <v>2750.9333333333343</v>
      </c>
      <c r="F142" s="461">
        <v>2705.5166666666673</v>
      </c>
      <c r="G142" s="461">
        <v>2670.9833333333345</v>
      </c>
      <c r="H142" s="461">
        <v>2830.8833333333341</v>
      </c>
      <c r="I142" s="461">
        <v>2865.416666666667</v>
      </c>
      <c r="J142" s="461">
        <v>2910.8333333333339</v>
      </c>
      <c r="K142" s="460">
        <v>2820</v>
      </c>
      <c r="L142" s="460">
        <v>2740.05</v>
      </c>
      <c r="M142" s="460">
        <v>3.8973200000000001</v>
      </c>
    </row>
    <row r="143" spans="1:13">
      <c r="A143" s="245">
        <v>133</v>
      </c>
      <c r="B143" s="463" t="s">
        <v>93</v>
      </c>
      <c r="C143" s="460">
        <v>5215.45</v>
      </c>
      <c r="D143" s="461">
        <v>5243.45</v>
      </c>
      <c r="E143" s="461">
        <v>5182</v>
      </c>
      <c r="F143" s="461">
        <v>5148.55</v>
      </c>
      <c r="G143" s="461">
        <v>5087.1000000000004</v>
      </c>
      <c r="H143" s="461">
        <v>5276.9</v>
      </c>
      <c r="I143" s="461">
        <v>5338.3499999999985</v>
      </c>
      <c r="J143" s="461">
        <v>5371.7999999999993</v>
      </c>
      <c r="K143" s="460">
        <v>5304.9</v>
      </c>
      <c r="L143" s="460">
        <v>5210</v>
      </c>
      <c r="M143" s="460">
        <v>9.1004000000000005</v>
      </c>
    </row>
    <row r="144" spans="1:13">
      <c r="A144" s="245">
        <v>134</v>
      </c>
      <c r="B144" s="463" t="s">
        <v>349</v>
      </c>
      <c r="C144" s="460">
        <v>418.45</v>
      </c>
      <c r="D144" s="461">
        <v>421.81666666666666</v>
      </c>
      <c r="E144" s="461">
        <v>411.63333333333333</v>
      </c>
      <c r="F144" s="461">
        <v>404.81666666666666</v>
      </c>
      <c r="G144" s="461">
        <v>394.63333333333333</v>
      </c>
      <c r="H144" s="461">
        <v>428.63333333333333</v>
      </c>
      <c r="I144" s="461">
        <v>438.81666666666661</v>
      </c>
      <c r="J144" s="461">
        <v>445.63333333333333</v>
      </c>
      <c r="K144" s="460">
        <v>432</v>
      </c>
      <c r="L144" s="460">
        <v>415</v>
      </c>
      <c r="M144" s="460">
        <v>2.6148799999999999</v>
      </c>
    </row>
    <row r="145" spans="1:13">
      <c r="A145" s="245">
        <v>135</v>
      </c>
      <c r="B145" s="463" t="s">
        <v>350</v>
      </c>
      <c r="C145" s="460">
        <v>97.1</v>
      </c>
      <c r="D145" s="461">
        <v>96.783333333333346</v>
      </c>
      <c r="E145" s="461">
        <v>94.116666666666688</v>
      </c>
      <c r="F145" s="461">
        <v>91.13333333333334</v>
      </c>
      <c r="G145" s="461">
        <v>88.466666666666683</v>
      </c>
      <c r="H145" s="461">
        <v>99.766666666666694</v>
      </c>
      <c r="I145" s="461">
        <v>102.43333333333335</v>
      </c>
      <c r="J145" s="461">
        <v>105.4166666666667</v>
      </c>
      <c r="K145" s="460">
        <v>99.45</v>
      </c>
      <c r="L145" s="460">
        <v>93.8</v>
      </c>
      <c r="M145" s="460">
        <v>14.11703</v>
      </c>
    </row>
    <row r="146" spans="1:13">
      <c r="A146" s="245">
        <v>136</v>
      </c>
      <c r="B146" s="463" t="s">
        <v>831</v>
      </c>
      <c r="C146" s="460">
        <v>242.75</v>
      </c>
      <c r="D146" s="461">
        <v>243.56666666666669</v>
      </c>
      <c r="E146" s="461">
        <v>240.73333333333338</v>
      </c>
      <c r="F146" s="461">
        <v>238.7166666666667</v>
      </c>
      <c r="G146" s="461">
        <v>235.88333333333338</v>
      </c>
      <c r="H146" s="461">
        <v>245.58333333333337</v>
      </c>
      <c r="I146" s="461">
        <v>248.41666666666669</v>
      </c>
      <c r="J146" s="461">
        <v>250.43333333333337</v>
      </c>
      <c r="K146" s="460">
        <v>246.4</v>
      </c>
      <c r="L146" s="460">
        <v>241.55</v>
      </c>
      <c r="M146" s="460">
        <v>3.6167699999999998</v>
      </c>
    </row>
    <row r="147" spans="1:13">
      <c r="A147" s="245">
        <v>137</v>
      </c>
      <c r="B147" s="463" t="s">
        <v>742</v>
      </c>
      <c r="C147" s="460">
        <v>1799.3</v>
      </c>
      <c r="D147" s="461">
        <v>1796.5166666666667</v>
      </c>
      <c r="E147" s="461">
        <v>1787.0333333333333</v>
      </c>
      <c r="F147" s="461">
        <v>1774.7666666666667</v>
      </c>
      <c r="G147" s="461">
        <v>1765.2833333333333</v>
      </c>
      <c r="H147" s="461">
        <v>1808.7833333333333</v>
      </c>
      <c r="I147" s="461">
        <v>1818.2666666666664</v>
      </c>
      <c r="J147" s="461">
        <v>1830.5333333333333</v>
      </c>
      <c r="K147" s="460">
        <v>1806</v>
      </c>
      <c r="L147" s="460">
        <v>1784.25</v>
      </c>
      <c r="M147" s="460">
        <v>5.144E-2</v>
      </c>
    </row>
    <row r="148" spans="1:13">
      <c r="A148" s="245">
        <v>138</v>
      </c>
      <c r="B148" s="463" t="s">
        <v>235</v>
      </c>
      <c r="C148" s="460">
        <v>60.9</v>
      </c>
      <c r="D148" s="461">
        <v>61.25</v>
      </c>
      <c r="E148" s="461">
        <v>60.4</v>
      </c>
      <c r="F148" s="461">
        <v>59.9</v>
      </c>
      <c r="G148" s="461">
        <v>59.05</v>
      </c>
      <c r="H148" s="461">
        <v>61.75</v>
      </c>
      <c r="I148" s="461">
        <v>62.599999999999994</v>
      </c>
      <c r="J148" s="461">
        <v>63.1</v>
      </c>
      <c r="K148" s="460">
        <v>62.1</v>
      </c>
      <c r="L148" s="460">
        <v>60.75</v>
      </c>
      <c r="M148" s="460">
        <v>12.286659999999999</v>
      </c>
    </row>
    <row r="149" spans="1:13">
      <c r="A149" s="245">
        <v>139</v>
      </c>
      <c r="B149" s="463" t="s">
        <v>94</v>
      </c>
      <c r="C149" s="460">
        <v>2571.85</v>
      </c>
      <c r="D149" s="461">
        <v>2549.4500000000003</v>
      </c>
      <c r="E149" s="461">
        <v>2515.0000000000005</v>
      </c>
      <c r="F149" s="461">
        <v>2458.15</v>
      </c>
      <c r="G149" s="461">
        <v>2423.7000000000003</v>
      </c>
      <c r="H149" s="461">
        <v>2606.3000000000006</v>
      </c>
      <c r="I149" s="461">
        <v>2640.7500000000005</v>
      </c>
      <c r="J149" s="461">
        <v>2697.6000000000008</v>
      </c>
      <c r="K149" s="460">
        <v>2583.9</v>
      </c>
      <c r="L149" s="460">
        <v>2492.6</v>
      </c>
      <c r="M149" s="460">
        <v>10.22419</v>
      </c>
    </row>
    <row r="150" spans="1:13">
      <c r="A150" s="245">
        <v>140</v>
      </c>
      <c r="B150" s="463" t="s">
        <v>351</v>
      </c>
      <c r="C150" s="460">
        <v>215.2</v>
      </c>
      <c r="D150" s="461">
        <v>215.65</v>
      </c>
      <c r="E150" s="461">
        <v>213.55</v>
      </c>
      <c r="F150" s="461">
        <v>211.9</v>
      </c>
      <c r="G150" s="461">
        <v>209.8</v>
      </c>
      <c r="H150" s="461">
        <v>217.3</v>
      </c>
      <c r="I150" s="461">
        <v>219.39999999999998</v>
      </c>
      <c r="J150" s="461">
        <v>221.05</v>
      </c>
      <c r="K150" s="460">
        <v>217.75</v>
      </c>
      <c r="L150" s="460">
        <v>214</v>
      </c>
      <c r="M150" s="460">
        <v>0.61783999999999994</v>
      </c>
    </row>
    <row r="151" spans="1:13">
      <c r="A151" s="245">
        <v>141</v>
      </c>
      <c r="B151" s="463" t="s">
        <v>236</v>
      </c>
      <c r="C151" s="460">
        <v>513.1</v>
      </c>
      <c r="D151" s="461">
        <v>511.63333333333338</v>
      </c>
      <c r="E151" s="461">
        <v>502.56666666666672</v>
      </c>
      <c r="F151" s="461">
        <v>492.03333333333336</v>
      </c>
      <c r="G151" s="461">
        <v>482.9666666666667</v>
      </c>
      <c r="H151" s="461">
        <v>522.16666666666674</v>
      </c>
      <c r="I151" s="461">
        <v>531.23333333333346</v>
      </c>
      <c r="J151" s="461">
        <v>541.76666666666677</v>
      </c>
      <c r="K151" s="460">
        <v>520.70000000000005</v>
      </c>
      <c r="L151" s="460">
        <v>501.1</v>
      </c>
      <c r="M151" s="460">
        <v>2.3959999999999999</v>
      </c>
    </row>
    <row r="152" spans="1:13">
      <c r="A152" s="245">
        <v>142</v>
      </c>
      <c r="B152" s="463" t="s">
        <v>237</v>
      </c>
      <c r="C152" s="460">
        <v>1337.2</v>
      </c>
      <c r="D152" s="461">
        <v>1335.8666666666666</v>
      </c>
      <c r="E152" s="461">
        <v>1311.7333333333331</v>
      </c>
      <c r="F152" s="461">
        <v>1286.2666666666667</v>
      </c>
      <c r="G152" s="461">
        <v>1262.1333333333332</v>
      </c>
      <c r="H152" s="461">
        <v>1361.333333333333</v>
      </c>
      <c r="I152" s="461">
        <v>1385.4666666666667</v>
      </c>
      <c r="J152" s="461">
        <v>1410.9333333333329</v>
      </c>
      <c r="K152" s="460">
        <v>1360</v>
      </c>
      <c r="L152" s="460">
        <v>1310.4000000000001</v>
      </c>
      <c r="M152" s="460">
        <v>1.9260299999999999</v>
      </c>
    </row>
    <row r="153" spans="1:13">
      <c r="A153" s="245">
        <v>143</v>
      </c>
      <c r="B153" s="463" t="s">
        <v>238</v>
      </c>
      <c r="C153" s="460">
        <v>80.900000000000006</v>
      </c>
      <c r="D153" s="461">
        <v>81.649999999999991</v>
      </c>
      <c r="E153" s="461">
        <v>79.799999999999983</v>
      </c>
      <c r="F153" s="461">
        <v>78.699999999999989</v>
      </c>
      <c r="G153" s="461">
        <v>76.84999999999998</v>
      </c>
      <c r="H153" s="461">
        <v>82.749999999999986</v>
      </c>
      <c r="I153" s="461">
        <v>84.59999999999998</v>
      </c>
      <c r="J153" s="461">
        <v>85.699999999999989</v>
      </c>
      <c r="K153" s="460">
        <v>83.5</v>
      </c>
      <c r="L153" s="460">
        <v>80.55</v>
      </c>
      <c r="M153" s="460">
        <v>39.921770000000002</v>
      </c>
    </row>
    <row r="154" spans="1:13">
      <c r="A154" s="245">
        <v>144</v>
      </c>
      <c r="B154" s="463" t="s">
        <v>95</v>
      </c>
      <c r="C154" s="460">
        <v>87.95</v>
      </c>
      <c r="D154" s="461">
        <v>88.45</v>
      </c>
      <c r="E154" s="461">
        <v>87</v>
      </c>
      <c r="F154" s="461">
        <v>86.05</v>
      </c>
      <c r="G154" s="461">
        <v>84.6</v>
      </c>
      <c r="H154" s="461">
        <v>89.4</v>
      </c>
      <c r="I154" s="461">
        <v>90.850000000000023</v>
      </c>
      <c r="J154" s="461">
        <v>91.800000000000011</v>
      </c>
      <c r="K154" s="460">
        <v>89.9</v>
      </c>
      <c r="L154" s="460">
        <v>87.5</v>
      </c>
      <c r="M154" s="460">
        <v>10.505459999999999</v>
      </c>
    </row>
    <row r="155" spans="1:13">
      <c r="A155" s="245">
        <v>145</v>
      </c>
      <c r="B155" s="463" t="s">
        <v>352</v>
      </c>
      <c r="C155" s="460">
        <v>721.3</v>
      </c>
      <c r="D155" s="461">
        <v>712.43333333333339</v>
      </c>
      <c r="E155" s="461">
        <v>698.86666666666679</v>
      </c>
      <c r="F155" s="461">
        <v>676.43333333333339</v>
      </c>
      <c r="G155" s="461">
        <v>662.86666666666679</v>
      </c>
      <c r="H155" s="461">
        <v>734.86666666666679</v>
      </c>
      <c r="I155" s="461">
        <v>748.43333333333339</v>
      </c>
      <c r="J155" s="461">
        <v>770.86666666666679</v>
      </c>
      <c r="K155" s="460">
        <v>726</v>
      </c>
      <c r="L155" s="460">
        <v>690</v>
      </c>
      <c r="M155" s="460">
        <v>5.2777000000000003</v>
      </c>
    </row>
    <row r="156" spans="1:13">
      <c r="A156" s="245">
        <v>146</v>
      </c>
      <c r="B156" s="463" t="s">
        <v>96</v>
      </c>
      <c r="C156" s="460">
        <v>1176.8</v>
      </c>
      <c r="D156" s="461">
        <v>1163.7833333333335</v>
      </c>
      <c r="E156" s="461">
        <v>1145.5666666666671</v>
      </c>
      <c r="F156" s="461">
        <v>1114.3333333333335</v>
      </c>
      <c r="G156" s="461">
        <v>1096.116666666667</v>
      </c>
      <c r="H156" s="461">
        <v>1195.0166666666671</v>
      </c>
      <c r="I156" s="461">
        <v>1213.2333333333338</v>
      </c>
      <c r="J156" s="461">
        <v>1244.4666666666672</v>
      </c>
      <c r="K156" s="460">
        <v>1182</v>
      </c>
      <c r="L156" s="460">
        <v>1132.55</v>
      </c>
      <c r="M156" s="460">
        <v>27.20251</v>
      </c>
    </row>
    <row r="157" spans="1:13">
      <c r="A157" s="245">
        <v>147</v>
      </c>
      <c r="B157" s="463" t="s">
        <v>97</v>
      </c>
      <c r="C157" s="460">
        <v>187.35</v>
      </c>
      <c r="D157" s="461">
        <v>186.58333333333334</v>
      </c>
      <c r="E157" s="461">
        <v>185.26666666666668</v>
      </c>
      <c r="F157" s="461">
        <v>183.18333333333334</v>
      </c>
      <c r="G157" s="461">
        <v>181.86666666666667</v>
      </c>
      <c r="H157" s="461">
        <v>188.66666666666669</v>
      </c>
      <c r="I157" s="461">
        <v>189.98333333333335</v>
      </c>
      <c r="J157" s="461">
        <v>192.06666666666669</v>
      </c>
      <c r="K157" s="460">
        <v>187.9</v>
      </c>
      <c r="L157" s="460">
        <v>184.5</v>
      </c>
      <c r="M157" s="460">
        <v>25.52214</v>
      </c>
    </row>
    <row r="158" spans="1:13">
      <c r="A158" s="245">
        <v>148</v>
      </c>
      <c r="B158" s="463" t="s">
        <v>354</v>
      </c>
      <c r="C158" s="460">
        <v>337.4</v>
      </c>
      <c r="D158" s="461">
        <v>338.13333333333333</v>
      </c>
      <c r="E158" s="461">
        <v>332.36666666666667</v>
      </c>
      <c r="F158" s="461">
        <v>327.33333333333337</v>
      </c>
      <c r="G158" s="461">
        <v>321.56666666666672</v>
      </c>
      <c r="H158" s="461">
        <v>343.16666666666663</v>
      </c>
      <c r="I158" s="461">
        <v>348.93333333333328</v>
      </c>
      <c r="J158" s="461">
        <v>353.96666666666658</v>
      </c>
      <c r="K158" s="460">
        <v>343.9</v>
      </c>
      <c r="L158" s="460">
        <v>333.1</v>
      </c>
      <c r="M158" s="460">
        <v>2.4341900000000001</v>
      </c>
    </row>
    <row r="159" spans="1:13">
      <c r="A159" s="245">
        <v>149</v>
      </c>
      <c r="B159" s="463" t="s">
        <v>98</v>
      </c>
      <c r="C159" s="460">
        <v>84.35</v>
      </c>
      <c r="D159" s="461">
        <v>84.61666666666666</v>
      </c>
      <c r="E159" s="461">
        <v>82.833333333333314</v>
      </c>
      <c r="F159" s="461">
        <v>81.316666666666649</v>
      </c>
      <c r="G159" s="461">
        <v>79.533333333333303</v>
      </c>
      <c r="H159" s="461">
        <v>86.133333333333326</v>
      </c>
      <c r="I159" s="461">
        <v>87.916666666666657</v>
      </c>
      <c r="J159" s="461">
        <v>89.433333333333337</v>
      </c>
      <c r="K159" s="460">
        <v>86.4</v>
      </c>
      <c r="L159" s="460">
        <v>83.1</v>
      </c>
      <c r="M159" s="460">
        <v>845.50491999999997</v>
      </c>
    </row>
    <row r="160" spans="1:13">
      <c r="A160" s="245">
        <v>150</v>
      </c>
      <c r="B160" s="463" t="s">
        <v>355</v>
      </c>
      <c r="C160" s="460">
        <v>3205.8</v>
      </c>
      <c r="D160" s="461">
        <v>3218.9166666666665</v>
      </c>
      <c r="E160" s="461">
        <v>3177.9333333333329</v>
      </c>
      <c r="F160" s="461">
        <v>3150.0666666666666</v>
      </c>
      <c r="G160" s="461">
        <v>3109.083333333333</v>
      </c>
      <c r="H160" s="461">
        <v>3246.7833333333328</v>
      </c>
      <c r="I160" s="461">
        <v>3287.7666666666664</v>
      </c>
      <c r="J160" s="461">
        <v>3315.6333333333328</v>
      </c>
      <c r="K160" s="460">
        <v>3259.9</v>
      </c>
      <c r="L160" s="460">
        <v>3191.05</v>
      </c>
      <c r="M160" s="460">
        <v>0.57472999999999996</v>
      </c>
    </row>
    <row r="161" spans="1:13">
      <c r="A161" s="245">
        <v>151</v>
      </c>
      <c r="B161" s="463" t="s">
        <v>356</v>
      </c>
      <c r="C161" s="460">
        <v>381.7</v>
      </c>
      <c r="D161" s="461">
        <v>376.40000000000003</v>
      </c>
      <c r="E161" s="461">
        <v>369.80000000000007</v>
      </c>
      <c r="F161" s="461">
        <v>357.90000000000003</v>
      </c>
      <c r="G161" s="461">
        <v>351.30000000000007</v>
      </c>
      <c r="H161" s="461">
        <v>388.30000000000007</v>
      </c>
      <c r="I161" s="461">
        <v>394.90000000000009</v>
      </c>
      <c r="J161" s="461">
        <v>406.80000000000007</v>
      </c>
      <c r="K161" s="460">
        <v>383</v>
      </c>
      <c r="L161" s="460">
        <v>364.5</v>
      </c>
      <c r="M161" s="460">
        <v>5.5786199999999999</v>
      </c>
    </row>
    <row r="162" spans="1:13">
      <c r="A162" s="245">
        <v>152</v>
      </c>
      <c r="B162" s="463" t="s">
        <v>357</v>
      </c>
      <c r="C162" s="460">
        <v>151.75</v>
      </c>
      <c r="D162" s="461">
        <v>152.63333333333333</v>
      </c>
      <c r="E162" s="461">
        <v>150.31666666666666</v>
      </c>
      <c r="F162" s="461">
        <v>148.88333333333333</v>
      </c>
      <c r="G162" s="461">
        <v>146.56666666666666</v>
      </c>
      <c r="H162" s="461">
        <v>154.06666666666666</v>
      </c>
      <c r="I162" s="461">
        <v>156.38333333333333</v>
      </c>
      <c r="J162" s="461">
        <v>157.81666666666666</v>
      </c>
      <c r="K162" s="460">
        <v>154.94999999999999</v>
      </c>
      <c r="L162" s="460">
        <v>151.19999999999999</v>
      </c>
      <c r="M162" s="460">
        <v>5.0157999999999996</v>
      </c>
    </row>
    <row r="163" spans="1:13">
      <c r="A163" s="245">
        <v>153</v>
      </c>
      <c r="B163" s="463" t="s">
        <v>358</v>
      </c>
      <c r="C163" s="460">
        <v>129.85</v>
      </c>
      <c r="D163" s="461">
        <v>131.23333333333332</v>
      </c>
      <c r="E163" s="461">
        <v>126.61666666666665</v>
      </c>
      <c r="F163" s="461">
        <v>123.38333333333333</v>
      </c>
      <c r="G163" s="461">
        <v>118.76666666666665</v>
      </c>
      <c r="H163" s="461">
        <v>134.46666666666664</v>
      </c>
      <c r="I163" s="461">
        <v>139.08333333333331</v>
      </c>
      <c r="J163" s="461">
        <v>142.31666666666663</v>
      </c>
      <c r="K163" s="460">
        <v>135.85</v>
      </c>
      <c r="L163" s="460">
        <v>128</v>
      </c>
      <c r="M163" s="460">
        <v>63.539839999999998</v>
      </c>
    </row>
    <row r="164" spans="1:13">
      <c r="A164" s="245">
        <v>154</v>
      </c>
      <c r="B164" s="463" t="s">
        <v>359</v>
      </c>
      <c r="C164" s="460">
        <v>222.9</v>
      </c>
      <c r="D164" s="461">
        <v>223.45000000000002</v>
      </c>
      <c r="E164" s="461">
        <v>220.95000000000005</v>
      </c>
      <c r="F164" s="461">
        <v>219.00000000000003</v>
      </c>
      <c r="G164" s="461">
        <v>216.50000000000006</v>
      </c>
      <c r="H164" s="461">
        <v>225.40000000000003</v>
      </c>
      <c r="I164" s="461">
        <v>227.89999999999998</v>
      </c>
      <c r="J164" s="461">
        <v>229.85000000000002</v>
      </c>
      <c r="K164" s="460">
        <v>225.95</v>
      </c>
      <c r="L164" s="460">
        <v>221.5</v>
      </c>
      <c r="M164" s="460">
        <v>21.061879999999999</v>
      </c>
    </row>
    <row r="165" spans="1:13">
      <c r="A165" s="245">
        <v>155</v>
      </c>
      <c r="B165" s="463" t="s">
        <v>239</v>
      </c>
      <c r="C165" s="460">
        <v>6.75</v>
      </c>
      <c r="D165" s="461">
        <v>6.7666666666666666</v>
      </c>
      <c r="E165" s="461">
        <v>6.6833333333333336</v>
      </c>
      <c r="F165" s="461">
        <v>6.6166666666666671</v>
      </c>
      <c r="G165" s="461">
        <v>6.5333333333333341</v>
      </c>
      <c r="H165" s="461">
        <v>6.833333333333333</v>
      </c>
      <c r="I165" s="461">
        <v>6.916666666666667</v>
      </c>
      <c r="J165" s="461">
        <v>6.9833333333333325</v>
      </c>
      <c r="K165" s="460">
        <v>6.85</v>
      </c>
      <c r="L165" s="460">
        <v>6.7</v>
      </c>
      <c r="M165" s="460">
        <v>22.401440000000001</v>
      </c>
    </row>
    <row r="166" spans="1:13">
      <c r="A166" s="245">
        <v>156</v>
      </c>
      <c r="B166" s="463" t="s">
        <v>240</v>
      </c>
      <c r="C166" s="460">
        <v>45.05</v>
      </c>
      <c r="D166" s="461">
        <v>45.133333333333326</v>
      </c>
      <c r="E166" s="461">
        <v>44.716666666666654</v>
      </c>
      <c r="F166" s="461">
        <v>44.383333333333326</v>
      </c>
      <c r="G166" s="461">
        <v>43.966666666666654</v>
      </c>
      <c r="H166" s="461">
        <v>45.466666666666654</v>
      </c>
      <c r="I166" s="461">
        <v>45.883333333333326</v>
      </c>
      <c r="J166" s="461">
        <v>46.216666666666654</v>
      </c>
      <c r="K166" s="460">
        <v>45.55</v>
      </c>
      <c r="L166" s="460">
        <v>44.8</v>
      </c>
      <c r="M166" s="460">
        <v>22.632190000000001</v>
      </c>
    </row>
    <row r="167" spans="1:13">
      <c r="A167" s="245">
        <v>157</v>
      </c>
      <c r="B167" s="463" t="s">
        <v>99</v>
      </c>
      <c r="C167" s="460">
        <v>152.80000000000001</v>
      </c>
      <c r="D167" s="461">
        <v>154.43333333333334</v>
      </c>
      <c r="E167" s="461">
        <v>150.86666666666667</v>
      </c>
      <c r="F167" s="461">
        <v>148.93333333333334</v>
      </c>
      <c r="G167" s="461">
        <v>145.36666666666667</v>
      </c>
      <c r="H167" s="461">
        <v>156.36666666666667</v>
      </c>
      <c r="I167" s="461">
        <v>159.93333333333334</v>
      </c>
      <c r="J167" s="461">
        <v>161.86666666666667</v>
      </c>
      <c r="K167" s="460">
        <v>158</v>
      </c>
      <c r="L167" s="460">
        <v>152.5</v>
      </c>
      <c r="M167" s="460">
        <v>142.69296</v>
      </c>
    </row>
    <row r="168" spans="1:13">
      <c r="A168" s="245">
        <v>158</v>
      </c>
      <c r="B168" s="463" t="s">
        <v>360</v>
      </c>
      <c r="C168" s="460">
        <v>259.05</v>
      </c>
      <c r="D168" s="461">
        <v>259.7833333333333</v>
      </c>
      <c r="E168" s="461">
        <v>257.56666666666661</v>
      </c>
      <c r="F168" s="461">
        <v>256.08333333333331</v>
      </c>
      <c r="G168" s="461">
        <v>253.86666666666662</v>
      </c>
      <c r="H168" s="461">
        <v>261.26666666666659</v>
      </c>
      <c r="I168" s="461">
        <v>263.48333333333329</v>
      </c>
      <c r="J168" s="461">
        <v>264.96666666666658</v>
      </c>
      <c r="K168" s="460">
        <v>262</v>
      </c>
      <c r="L168" s="460">
        <v>258.3</v>
      </c>
      <c r="M168" s="460">
        <v>0.77851999999999999</v>
      </c>
    </row>
    <row r="169" spans="1:13">
      <c r="A169" s="245">
        <v>159</v>
      </c>
      <c r="B169" s="463" t="s">
        <v>361</v>
      </c>
      <c r="C169" s="460">
        <v>262.95</v>
      </c>
      <c r="D169" s="461">
        <v>260.66666666666669</v>
      </c>
      <c r="E169" s="461">
        <v>256.38333333333338</v>
      </c>
      <c r="F169" s="461">
        <v>249.81666666666669</v>
      </c>
      <c r="G169" s="461">
        <v>245.53333333333339</v>
      </c>
      <c r="H169" s="461">
        <v>267.23333333333335</v>
      </c>
      <c r="I169" s="461">
        <v>271.51666666666665</v>
      </c>
      <c r="J169" s="461">
        <v>278.08333333333337</v>
      </c>
      <c r="K169" s="460">
        <v>264.95</v>
      </c>
      <c r="L169" s="460">
        <v>254.1</v>
      </c>
      <c r="M169" s="460">
        <v>3.42659</v>
      </c>
    </row>
    <row r="170" spans="1:13">
      <c r="A170" s="245">
        <v>160</v>
      </c>
      <c r="B170" s="463" t="s">
        <v>744</v>
      </c>
      <c r="C170" s="460">
        <v>4865.8999999999996</v>
      </c>
      <c r="D170" s="461">
        <v>4816.9666666666662</v>
      </c>
      <c r="E170" s="461">
        <v>4648.9333333333325</v>
      </c>
      <c r="F170" s="461">
        <v>4431.9666666666662</v>
      </c>
      <c r="G170" s="461">
        <v>4263.9333333333325</v>
      </c>
      <c r="H170" s="461">
        <v>5033.9333333333325</v>
      </c>
      <c r="I170" s="461">
        <v>5201.9666666666672</v>
      </c>
      <c r="J170" s="461">
        <v>5418.9333333333325</v>
      </c>
      <c r="K170" s="460">
        <v>4985</v>
      </c>
      <c r="L170" s="460">
        <v>4600</v>
      </c>
      <c r="M170" s="460">
        <v>5.1430899999999999</v>
      </c>
    </row>
    <row r="171" spans="1:13">
      <c r="A171" s="245">
        <v>161</v>
      </c>
      <c r="B171" s="463" t="s">
        <v>102</v>
      </c>
      <c r="C171" s="460">
        <v>26.25</v>
      </c>
      <c r="D171" s="461">
        <v>26.316666666666666</v>
      </c>
      <c r="E171" s="461">
        <v>25.933333333333334</v>
      </c>
      <c r="F171" s="461">
        <v>25.616666666666667</v>
      </c>
      <c r="G171" s="461">
        <v>25.233333333333334</v>
      </c>
      <c r="H171" s="461">
        <v>26.633333333333333</v>
      </c>
      <c r="I171" s="461">
        <v>27.016666666666666</v>
      </c>
      <c r="J171" s="461">
        <v>27.333333333333332</v>
      </c>
      <c r="K171" s="460">
        <v>26.7</v>
      </c>
      <c r="L171" s="460">
        <v>26</v>
      </c>
      <c r="M171" s="460">
        <v>127.77699</v>
      </c>
    </row>
    <row r="172" spans="1:13">
      <c r="A172" s="245">
        <v>162</v>
      </c>
      <c r="B172" s="463" t="s">
        <v>362</v>
      </c>
      <c r="C172" s="460">
        <v>3148.55</v>
      </c>
      <c r="D172" s="461">
        <v>3184.4166666666665</v>
      </c>
      <c r="E172" s="461">
        <v>3074.1333333333332</v>
      </c>
      <c r="F172" s="461">
        <v>2999.7166666666667</v>
      </c>
      <c r="G172" s="461">
        <v>2889.4333333333334</v>
      </c>
      <c r="H172" s="461">
        <v>3258.833333333333</v>
      </c>
      <c r="I172" s="461">
        <v>3369.1166666666668</v>
      </c>
      <c r="J172" s="461">
        <v>3443.5333333333328</v>
      </c>
      <c r="K172" s="460">
        <v>3294.7</v>
      </c>
      <c r="L172" s="460">
        <v>3110</v>
      </c>
      <c r="M172" s="460">
        <v>1.53668</v>
      </c>
    </row>
    <row r="173" spans="1:13">
      <c r="A173" s="245">
        <v>163</v>
      </c>
      <c r="B173" s="463" t="s">
        <v>745</v>
      </c>
      <c r="C173" s="460">
        <v>178.25</v>
      </c>
      <c r="D173" s="461">
        <v>177.78333333333333</v>
      </c>
      <c r="E173" s="461">
        <v>173.76666666666665</v>
      </c>
      <c r="F173" s="461">
        <v>169.28333333333333</v>
      </c>
      <c r="G173" s="461">
        <v>165.26666666666665</v>
      </c>
      <c r="H173" s="461">
        <v>182.26666666666665</v>
      </c>
      <c r="I173" s="461">
        <v>186.28333333333336</v>
      </c>
      <c r="J173" s="461">
        <v>190.76666666666665</v>
      </c>
      <c r="K173" s="460">
        <v>181.8</v>
      </c>
      <c r="L173" s="460">
        <v>173.3</v>
      </c>
      <c r="M173" s="460">
        <v>5.6606500000000004</v>
      </c>
    </row>
    <row r="174" spans="1:13">
      <c r="A174" s="245">
        <v>164</v>
      </c>
      <c r="B174" s="463" t="s">
        <v>363</v>
      </c>
      <c r="C174" s="460">
        <v>2783.05</v>
      </c>
      <c r="D174" s="461">
        <v>2789.6333333333332</v>
      </c>
      <c r="E174" s="461">
        <v>2714.2666666666664</v>
      </c>
      <c r="F174" s="461">
        <v>2645.4833333333331</v>
      </c>
      <c r="G174" s="461">
        <v>2570.1166666666663</v>
      </c>
      <c r="H174" s="461">
        <v>2858.4166666666665</v>
      </c>
      <c r="I174" s="461">
        <v>2933.7833333333333</v>
      </c>
      <c r="J174" s="461">
        <v>3002.5666666666666</v>
      </c>
      <c r="K174" s="460">
        <v>2865</v>
      </c>
      <c r="L174" s="460">
        <v>2720.85</v>
      </c>
      <c r="M174" s="460">
        <v>0.46289999999999998</v>
      </c>
    </row>
    <row r="175" spans="1:13">
      <c r="A175" s="245">
        <v>165</v>
      </c>
      <c r="B175" s="463" t="s">
        <v>241</v>
      </c>
      <c r="C175" s="460">
        <v>197.1</v>
      </c>
      <c r="D175" s="461">
        <v>196.96666666666667</v>
      </c>
      <c r="E175" s="461">
        <v>195.73333333333335</v>
      </c>
      <c r="F175" s="461">
        <v>194.36666666666667</v>
      </c>
      <c r="G175" s="461">
        <v>193.13333333333335</v>
      </c>
      <c r="H175" s="461">
        <v>198.33333333333334</v>
      </c>
      <c r="I175" s="461">
        <v>199.56666666666663</v>
      </c>
      <c r="J175" s="461">
        <v>200.93333333333334</v>
      </c>
      <c r="K175" s="460">
        <v>198.2</v>
      </c>
      <c r="L175" s="460">
        <v>195.6</v>
      </c>
      <c r="M175" s="460">
        <v>3.0542500000000001</v>
      </c>
    </row>
    <row r="176" spans="1:13">
      <c r="A176" s="245">
        <v>166</v>
      </c>
      <c r="B176" s="463" t="s">
        <v>364</v>
      </c>
      <c r="C176" s="460">
        <v>5496.65</v>
      </c>
      <c r="D176" s="461">
        <v>5508.1166666666659</v>
      </c>
      <c r="E176" s="461">
        <v>5468.5333333333319</v>
      </c>
      <c r="F176" s="461">
        <v>5440.4166666666661</v>
      </c>
      <c r="G176" s="461">
        <v>5400.8333333333321</v>
      </c>
      <c r="H176" s="461">
        <v>5536.2333333333318</v>
      </c>
      <c r="I176" s="461">
        <v>5575.8166666666657</v>
      </c>
      <c r="J176" s="461">
        <v>5603.9333333333316</v>
      </c>
      <c r="K176" s="460">
        <v>5547.7</v>
      </c>
      <c r="L176" s="460">
        <v>5480</v>
      </c>
      <c r="M176" s="460">
        <v>6.2170000000000003E-2</v>
      </c>
    </row>
    <row r="177" spans="1:13">
      <c r="A177" s="245">
        <v>167</v>
      </c>
      <c r="B177" s="463" t="s">
        <v>365</v>
      </c>
      <c r="C177" s="460">
        <v>1516.45</v>
      </c>
      <c r="D177" s="461">
        <v>1523.4833333333333</v>
      </c>
      <c r="E177" s="461">
        <v>1500.9666666666667</v>
      </c>
      <c r="F177" s="461">
        <v>1485.4833333333333</v>
      </c>
      <c r="G177" s="461">
        <v>1462.9666666666667</v>
      </c>
      <c r="H177" s="461">
        <v>1538.9666666666667</v>
      </c>
      <c r="I177" s="461">
        <v>1561.4833333333336</v>
      </c>
      <c r="J177" s="461">
        <v>1576.9666666666667</v>
      </c>
      <c r="K177" s="460">
        <v>1546</v>
      </c>
      <c r="L177" s="460">
        <v>1508</v>
      </c>
      <c r="M177" s="460">
        <v>0.83399999999999996</v>
      </c>
    </row>
    <row r="178" spans="1:13">
      <c r="A178" s="245">
        <v>168</v>
      </c>
      <c r="B178" s="463" t="s">
        <v>100</v>
      </c>
      <c r="C178" s="460">
        <v>608.54999999999995</v>
      </c>
      <c r="D178" s="461">
        <v>609.18333333333328</v>
      </c>
      <c r="E178" s="461">
        <v>601.46666666666658</v>
      </c>
      <c r="F178" s="461">
        <v>594.38333333333333</v>
      </c>
      <c r="G178" s="461">
        <v>586.66666666666663</v>
      </c>
      <c r="H178" s="461">
        <v>616.26666666666654</v>
      </c>
      <c r="I178" s="461">
        <v>623.98333333333323</v>
      </c>
      <c r="J178" s="461">
        <v>631.06666666666649</v>
      </c>
      <c r="K178" s="460">
        <v>616.9</v>
      </c>
      <c r="L178" s="460">
        <v>602.1</v>
      </c>
      <c r="M178" s="460">
        <v>18.66283</v>
      </c>
    </row>
    <row r="179" spans="1:13">
      <c r="A179" s="245">
        <v>169</v>
      </c>
      <c r="B179" s="463" t="s">
        <v>366</v>
      </c>
      <c r="C179" s="460">
        <v>908.55</v>
      </c>
      <c r="D179" s="461">
        <v>903.63333333333333</v>
      </c>
      <c r="E179" s="461">
        <v>888.26666666666665</v>
      </c>
      <c r="F179" s="461">
        <v>867.98333333333335</v>
      </c>
      <c r="G179" s="461">
        <v>852.61666666666667</v>
      </c>
      <c r="H179" s="461">
        <v>923.91666666666663</v>
      </c>
      <c r="I179" s="461">
        <v>939.28333333333319</v>
      </c>
      <c r="J179" s="461">
        <v>959.56666666666661</v>
      </c>
      <c r="K179" s="460">
        <v>919</v>
      </c>
      <c r="L179" s="460">
        <v>883.35</v>
      </c>
      <c r="M179" s="460">
        <v>1.3228800000000001</v>
      </c>
    </row>
    <row r="180" spans="1:13">
      <c r="A180" s="245">
        <v>170</v>
      </c>
      <c r="B180" s="463" t="s">
        <v>242</v>
      </c>
      <c r="C180" s="460">
        <v>548.35</v>
      </c>
      <c r="D180" s="461">
        <v>550.11666666666667</v>
      </c>
      <c r="E180" s="461">
        <v>542.2833333333333</v>
      </c>
      <c r="F180" s="461">
        <v>536.21666666666658</v>
      </c>
      <c r="G180" s="461">
        <v>528.38333333333321</v>
      </c>
      <c r="H180" s="461">
        <v>556.18333333333339</v>
      </c>
      <c r="I180" s="461">
        <v>564.01666666666665</v>
      </c>
      <c r="J180" s="461">
        <v>570.08333333333348</v>
      </c>
      <c r="K180" s="460">
        <v>557.95000000000005</v>
      </c>
      <c r="L180" s="460">
        <v>544.04999999999995</v>
      </c>
      <c r="M180" s="460">
        <v>2.8858100000000002</v>
      </c>
    </row>
    <row r="181" spans="1:13">
      <c r="A181" s="245">
        <v>171</v>
      </c>
      <c r="B181" s="463" t="s">
        <v>103</v>
      </c>
      <c r="C181" s="460">
        <v>816.25</v>
      </c>
      <c r="D181" s="461">
        <v>824.5</v>
      </c>
      <c r="E181" s="461">
        <v>802.25</v>
      </c>
      <c r="F181" s="461">
        <v>788.25</v>
      </c>
      <c r="G181" s="461">
        <v>766</v>
      </c>
      <c r="H181" s="461">
        <v>838.5</v>
      </c>
      <c r="I181" s="461">
        <v>860.75</v>
      </c>
      <c r="J181" s="461">
        <v>874.75</v>
      </c>
      <c r="K181" s="460">
        <v>846.75</v>
      </c>
      <c r="L181" s="460">
        <v>810.5</v>
      </c>
      <c r="M181" s="460">
        <v>36.013080000000002</v>
      </c>
    </row>
    <row r="182" spans="1:13">
      <c r="A182" s="245">
        <v>172</v>
      </c>
      <c r="B182" s="463" t="s">
        <v>243</v>
      </c>
      <c r="C182" s="460">
        <v>535.85</v>
      </c>
      <c r="D182" s="461">
        <v>539.2833333333333</v>
      </c>
      <c r="E182" s="461">
        <v>528.81666666666661</v>
      </c>
      <c r="F182" s="461">
        <v>521.7833333333333</v>
      </c>
      <c r="G182" s="461">
        <v>511.31666666666661</v>
      </c>
      <c r="H182" s="461">
        <v>546.31666666666661</v>
      </c>
      <c r="I182" s="461">
        <v>556.7833333333333</v>
      </c>
      <c r="J182" s="461">
        <v>563.81666666666661</v>
      </c>
      <c r="K182" s="460">
        <v>549.75</v>
      </c>
      <c r="L182" s="460">
        <v>532.25</v>
      </c>
      <c r="M182" s="460">
        <v>2.0397799999999999</v>
      </c>
    </row>
    <row r="183" spans="1:13">
      <c r="A183" s="245">
        <v>173</v>
      </c>
      <c r="B183" s="463" t="s">
        <v>244</v>
      </c>
      <c r="C183" s="460">
        <v>1253</v>
      </c>
      <c r="D183" s="461">
        <v>1256.0833333333333</v>
      </c>
      <c r="E183" s="461">
        <v>1242.3666666666666</v>
      </c>
      <c r="F183" s="461">
        <v>1231.7333333333333</v>
      </c>
      <c r="G183" s="461">
        <v>1218.0166666666667</v>
      </c>
      <c r="H183" s="461">
        <v>1266.7166666666665</v>
      </c>
      <c r="I183" s="461">
        <v>1280.4333333333332</v>
      </c>
      <c r="J183" s="461">
        <v>1291.0666666666664</v>
      </c>
      <c r="K183" s="460">
        <v>1269.8</v>
      </c>
      <c r="L183" s="460">
        <v>1245.45</v>
      </c>
      <c r="M183" s="460">
        <v>5.6279000000000003</v>
      </c>
    </row>
    <row r="184" spans="1:13">
      <c r="A184" s="245">
        <v>174</v>
      </c>
      <c r="B184" s="463" t="s">
        <v>367</v>
      </c>
      <c r="C184" s="460">
        <v>326.7</v>
      </c>
      <c r="D184" s="461">
        <v>327.48333333333335</v>
      </c>
      <c r="E184" s="461">
        <v>322.4666666666667</v>
      </c>
      <c r="F184" s="461">
        <v>318.23333333333335</v>
      </c>
      <c r="G184" s="461">
        <v>313.2166666666667</v>
      </c>
      <c r="H184" s="461">
        <v>331.7166666666667</v>
      </c>
      <c r="I184" s="461">
        <v>336.73333333333335</v>
      </c>
      <c r="J184" s="461">
        <v>340.9666666666667</v>
      </c>
      <c r="K184" s="460">
        <v>332.5</v>
      </c>
      <c r="L184" s="460">
        <v>323.25</v>
      </c>
      <c r="M184" s="460">
        <v>39.15569</v>
      </c>
    </row>
    <row r="185" spans="1:13">
      <c r="A185" s="245">
        <v>175</v>
      </c>
      <c r="B185" s="463" t="s">
        <v>245</v>
      </c>
      <c r="C185" s="460">
        <v>747.65</v>
      </c>
      <c r="D185" s="461">
        <v>750.98333333333323</v>
      </c>
      <c r="E185" s="461">
        <v>739.56666666666649</v>
      </c>
      <c r="F185" s="461">
        <v>731.48333333333323</v>
      </c>
      <c r="G185" s="461">
        <v>720.06666666666649</v>
      </c>
      <c r="H185" s="461">
        <v>759.06666666666649</v>
      </c>
      <c r="I185" s="461">
        <v>770.48333333333323</v>
      </c>
      <c r="J185" s="461">
        <v>778.56666666666649</v>
      </c>
      <c r="K185" s="460">
        <v>762.4</v>
      </c>
      <c r="L185" s="460">
        <v>742.9</v>
      </c>
      <c r="M185" s="460">
        <v>9.3837700000000002</v>
      </c>
    </row>
    <row r="186" spans="1:13">
      <c r="A186" s="245">
        <v>176</v>
      </c>
      <c r="B186" s="463" t="s">
        <v>104</v>
      </c>
      <c r="C186" s="460">
        <v>1392.4</v>
      </c>
      <c r="D186" s="461">
        <v>1402.1166666666668</v>
      </c>
      <c r="E186" s="461">
        <v>1376.3833333333337</v>
      </c>
      <c r="F186" s="461">
        <v>1360.3666666666668</v>
      </c>
      <c r="G186" s="461">
        <v>1334.6333333333337</v>
      </c>
      <c r="H186" s="461">
        <v>1418.1333333333337</v>
      </c>
      <c r="I186" s="461">
        <v>1443.8666666666668</v>
      </c>
      <c r="J186" s="461">
        <v>1459.8833333333337</v>
      </c>
      <c r="K186" s="460">
        <v>1427.85</v>
      </c>
      <c r="L186" s="460">
        <v>1386.1</v>
      </c>
      <c r="M186" s="460">
        <v>10.453110000000001</v>
      </c>
    </row>
    <row r="187" spans="1:13">
      <c r="A187" s="245">
        <v>177</v>
      </c>
      <c r="B187" s="463" t="s">
        <v>368</v>
      </c>
      <c r="C187" s="460">
        <v>399.9</v>
      </c>
      <c r="D187" s="461">
        <v>403.09999999999997</v>
      </c>
      <c r="E187" s="461">
        <v>394.29999999999995</v>
      </c>
      <c r="F187" s="461">
        <v>388.7</v>
      </c>
      <c r="G187" s="461">
        <v>379.9</v>
      </c>
      <c r="H187" s="461">
        <v>408.69999999999993</v>
      </c>
      <c r="I187" s="461">
        <v>417.5</v>
      </c>
      <c r="J187" s="461">
        <v>423.09999999999991</v>
      </c>
      <c r="K187" s="460">
        <v>411.9</v>
      </c>
      <c r="L187" s="460">
        <v>397.5</v>
      </c>
      <c r="M187" s="460">
        <v>3.71977</v>
      </c>
    </row>
    <row r="188" spans="1:13">
      <c r="A188" s="245">
        <v>178</v>
      </c>
      <c r="B188" s="463" t="s">
        <v>369</v>
      </c>
      <c r="C188" s="460">
        <v>133.25</v>
      </c>
      <c r="D188" s="461">
        <v>132.23333333333332</v>
      </c>
      <c r="E188" s="461">
        <v>130.26666666666665</v>
      </c>
      <c r="F188" s="461">
        <v>127.28333333333333</v>
      </c>
      <c r="G188" s="461">
        <v>125.31666666666666</v>
      </c>
      <c r="H188" s="461">
        <v>135.21666666666664</v>
      </c>
      <c r="I188" s="461">
        <v>137.18333333333328</v>
      </c>
      <c r="J188" s="461">
        <v>140.16666666666663</v>
      </c>
      <c r="K188" s="460">
        <v>134.19999999999999</v>
      </c>
      <c r="L188" s="460">
        <v>129.25</v>
      </c>
      <c r="M188" s="460">
        <v>15.51299</v>
      </c>
    </row>
    <row r="189" spans="1:13">
      <c r="A189" s="245">
        <v>179</v>
      </c>
      <c r="B189" s="463" t="s">
        <v>370</v>
      </c>
      <c r="C189" s="460">
        <v>1230.25</v>
      </c>
      <c r="D189" s="461">
        <v>1229.7</v>
      </c>
      <c r="E189" s="461">
        <v>1213.75</v>
      </c>
      <c r="F189" s="461">
        <v>1197.25</v>
      </c>
      <c r="G189" s="461">
        <v>1181.3</v>
      </c>
      <c r="H189" s="461">
        <v>1246.2</v>
      </c>
      <c r="I189" s="461">
        <v>1262.1500000000003</v>
      </c>
      <c r="J189" s="461">
        <v>1278.6500000000001</v>
      </c>
      <c r="K189" s="460">
        <v>1245.6500000000001</v>
      </c>
      <c r="L189" s="460">
        <v>1213.2</v>
      </c>
      <c r="M189" s="460">
        <v>2.2175400000000001</v>
      </c>
    </row>
    <row r="190" spans="1:13">
      <c r="A190" s="245">
        <v>180</v>
      </c>
      <c r="B190" s="463" t="s">
        <v>371</v>
      </c>
      <c r="C190" s="460">
        <v>433.95</v>
      </c>
      <c r="D190" s="461">
        <v>432.36666666666662</v>
      </c>
      <c r="E190" s="461">
        <v>422.08333333333326</v>
      </c>
      <c r="F190" s="461">
        <v>410.21666666666664</v>
      </c>
      <c r="G190" s="461">
        <v>399.93333333333328</v>
      </c>
      <c r="H190" s="461">
        <v>444.23333333333323</v>
      </c>
      <c r="I190" s="461">
        <v>454.51666666666665</v>
      </c>
      <c r="J190" s="461">
        <v>466.38333333333321</v>
      </c>
      <c r="K190" s="460">
        <v>442.65</v>
      </c>
      <c r="L190" s="460">
        <v>420.5</v>
      </c>
      <c r="M190" s="460">
        <v>8.5978100000000008</v>
      </c>
    </row>
    <row r="191" spans="1:13">
      <c r="A191" s="245">
        <v>181</v>
      </c>
      <c r="B191" s="463" t="s">
        <v>743</v>
      </c>
      <c r="C191" s="460">
        <v>174.4</v>
      </c>
      <c r="D191" s="461">
        <v>174.70000000000002</v>
      </c>
      <c r="E191" s="461">
        <v>172.70000000000005</v>
      </c>
      <c r="F191" s="461">
        <v>171.00000000000003</v>
      </c>
      <c r="G191" s="461">
        <v>169.00000000000006</v>
      </c>
      <c r="H191" s="461">
        <v>176.40000000000003</v>
      </c>
      <c r="I191" s="461">
        <v>178.39999999999998</v>
      </c>
      <c r="J191" s="461">
        <v>180.10000000000002</v>
      </c>
      <c r="K191" s="460">
        <v>176.7</v>
      </c>
      <c r="L191" s="460">
        <v>173</v>
      </c>
      <c r="M191" s="460">
        <v>4.49573</v>
      </c>
    </row>
    <row r="192" spans="1:13">
      <c r="A192" s="245">
        <v>182</v>
      </c>
      <c r="B192" s="463" t="s">
        <v>773</v>
      </c>
      <c r="C192" s="460">
        <v>816.05</v>
      </c>
      <c r="D192" s="461">
        <v>819.51666666666677</v>
      </c>
      <c r="E192" s="461">
        <v>806.08333333333348</v>
      </c>
      <c r="F192" s="461">
        <v>796.11666666666667</v>
      </c>
      <c r="G192" s="461">
        <v>782.68333333333339</v>
      </c>
      <c r="H192" s="461">
        <v>829.48333333333358</v>
      </c>
      <c r="I192" s="461">
        <v>842.91666666666674</v>
      </c>
      <c r="J192" s="461">
        <v>852.88333333333367</v>
      </c>
      <c r="K192" s="460">
        <v>832.95</v>
      </c>
      <c r="L192" s="460">
        <v>809.55</v>
      </c>
      <c r="M192" s="460">
        <v>0.45263999999999999</v>
      </c>
    </row>
    <row r="193" spans="1:13">
      <c r="A193" s="245">
        <v>183</v>
      </c>
      <c r="B193" s="463" t="s">
        <v>372</v>
      </c>
      <c r="C193" s="460">
        <v>531.04999999999995</v>
      </c>
      <c r="D193" s="461">
        <v>532.94999999999993</v>
      </c>
      <c r="E193" s="461">
        <v>523.89999999999986</v>
      </c>
      <c r="F193" s="461">
        <v>516.74999999999989</v>
      </c>
      <c r="G193" s="461">
        <v>507.69999999999982</v>
      </c>
      <c r="H193" s="461">
        <v>540.09999999999991</v>
      </c>
      <c r="I193" s="461">
        <v>549.14999999999986</v>
      </c>
      <c r="J193" s="461">
        <v>556.29999999999995</v>
      </c>
      <c r="K193" s="460">
        <v>542</v>
      </c>
      <c r="L193" s="460">
        <v>525.79999999999995</v>
      </c>
      <c r="M193" s="460">
        <v>9.69374</v>
      </c>
    </row>
    <row r="194" spans="1:13">
      <c r="A194" s="245">
        <v>184</v>
      </c>
      <c r="B194" s="463" t="s">
        <v>373</v>
      </c>
      <c r="C194" s="460">
        <v>75.599999999999994</v>
      </c>
      <c r="D194" s="461">
        <v>77.100000000000009</v>
      </c>
      <c r="E194" s="461">
        <v>73.500000000000014</v>
      </c>
      <c r="F194" s="461">
        <v>71.400000000000006</v>
      </c>
      <c r="G194" s="461">
        <v>67.800000000000011</v>
      </c>
      <c r="H194" s="461">
        <v>79.200000000000017</v>
      </c>
      <c r="I194" s="461">
        <v>82.800000000000011</v>
      </c>
      <c r="J194" s="461">
        <v>84.90000000000002</v>
      </c>
      <c r="K194" s="460">
        <v>80.7</v>
      </c>
      <c r="L194" s="460">
        <v>75</v>
      </c>
      <c r="M194" s="460">
        <v>47.957250000000002</v>
      </c>
    </row>
    <row r="195" spans="1:13">
      <c r="A195" s="245">
        <v>185</v>
      </c>
      <c r="B195" s="463" t="s">
        <v>374</v>
      </c>
      <c r="C195" s="460">
        <v>390.75</v>
      </c>
      <c r="D195" s="461">
        <v>399.68333333333334</v>
      </c>
      <c r="E195" s="461">
        <v>378.36666666666667</v>
      </c>
      <c r="F195" s="461">
        <v>365.98333333333335</v>
      </c>
      <c r="G195" s="461">
        <v>344.66666666666669</v>
      </c>
      <c r="H195" s="461">
        <v>412.06666666666666</v>
      </c>
      <c r="I195" s="461">
        <v>433.38333333333338</v>
      </c>
      <c r="J195" s="461">
        <v>445.76666666666665</v>
      </c>
      <c r="K195" s="460">
        <v>421</v>
      </c>
      <c r="L195" s="460">
        <v>387.3</v>
      </c>
      <c r="M195" s="460">
        <v>29.1478</v>
      </c>
    </row>
    <row r="196" spans="1:13">
      <c r="A196" s="245">
        <v>186</v>
      </c>
      <c r="B196" s="463" t="s">
        <v>375</v>
      </c>
      <c r="C196" s="460">
        <v>101.85</v>
      </c>
      <c r="D196" s="461">
        <v>103.01666666666667</v>
      </c>
      <c r="E196" s="461">
        <v>98.033333333333331</v>
      </c>
      <c r="F196" s="461">
        <v>94.216666666666669</v>
      </c>
      <c r="G196" s="461">
        <v>89.233333333333334</v>
      </c>
      <c r="H196" s="461">
        <v>106.83333333333333</v>
      </c>
      <c r="I196" s="461">
        <v>111.81666666666665</v>
      </c>
      <c r="J196" s="461">
        <v>115.63333333333333</v>
      </c>
      <c r="K196" s="460">
        <v>108</v>
      </c>
      <c r="L196" s="460">
        <v>99.2</v>
      </c>
      <c r="M196" s="460">
        <v>50.31756</v>
      </c>
    </row>
    <row r="197" spans="1:13">
      <c r="A197" s="245">
        <v>187</v>
      </c>
      <c r="B197" s="463" t="s">
        <v>376</v>
      </c>
      <c r="C197" s="460">
        <v>118.9</v>
      </c>
      <c r="D197" s="461">
        <v>119.8</v>
      </c>
      <c r="E197" s="461">
        <v>117.19999999999999</v>
      </c>
      <c r="F197" s="461">
        <v>115.49999999999999</v>
      </c>
      <c r="G197" s="461">
        <v>112.89999999999998</v>
      </c>
      <c r="H197" s="461">
        <v>121.5</v>
      </c>
      <c r="I197" s="461">
        <v>124.1</v>
      </c>
      <c r="J197" s="461">
        <v>125.80000000000001</v>
      </c>
      <c r="K197" s="460">
        <v>122.4</v>
      </c>
      <c r="L197" s="460">
        <v>118.1</v>
      </c>
      <c r="M197" s="460">
        <v>35.56494</v>
      </c>
    </row>
    <row r="198" spans="1:13">
      <c r="A198" s="245">
        <v>188</v>
      </c>
      <c r="B198" s="463" t="s">
        <v>246</v>
      </c>
      <c r="C198" s="460">
        <v>277.45</v>
      </c>
      <c r="D198" s="461">
        <v>276.56666666666666</v>
      </c>
      <c r="E198" s="461">
        <v>273.88333333333333</v>
      </c>
      <c r="F198" s="461">
        <v>270.31666666666666</v>
      </c>
      <c r="G198" s="461">
        <v>267.63333333333333</v>
      </c>
      <c r="H198" s="461">
        <v>280.13333333333333</v>
      </c>
      <c r="I198" s="461">
        <v>282.81666666666661</v>
      </c>
      <c r="J198" s="461">
        <v>286.38333333333333</v>
      </c>
      <c r="K198" s="460">
        <v>279.25</v>
      </c>
      <c r="L198" s="460">
        <v>273</v>
      </c>
      <c r="M198" s="460">
        <v>4.3971499999999999</v>
      </c>
    </row>
    <row r="199" spans="1:13">
      <c r="A199" s="245">
        <v>189</v>
      </c>
      <c r="B199" s="463" t="s">
        <v>377</v>
      </c>
      <c r="C199" s="460">
        <v>701.95</v>
      </c>
      <c r="D199" s="461">
        <v>703.98333333333323</v>
      </c>
      <c r="E199" s="461">
        <v>694.96666666666647</v>
      </c>
      <c r="F199" s="461">
        <v>687.98333333333323</v>
      </c>
      <c r="G199" s="461">
        <v>678.96666666666647</v>
      </c>
      <c r="H199" s="461">
        <v>710.96666666666647</v>
      </c>
      <c r="I199" s="461">
        <v>719.98333333333312</v>
      </c>
      <c r="J199" s="461">
        <v>726.96666666666647</v>
      </c>
      <c r="K199" s="460">
        <v>713</v>
      </c>
      <c r="L199" s="460">
        <v>697</v>
      </c>
      <c r="M199" s="460">
        <v>0.25524999999999998</v>
      </c>
    </row>
    <row r="200" spans="1:13">
      <c r="A200" s="245">
        <v>190</v>
      </c>
      <c r="B200" s="463" t="s">
        <v>247</v>
      </c>
      <c r="C200" s="460">
        <v>2237.85</v>
      </c>
      <c r="D200" s="461">
        <v>2245.7666666666664</v>
      </c>
      <c r="E200" s="461">
        <v>2218.1833333333329</v>
      </c>
      <c r="F200" s="461">
        <v>2198.5166666666664</v>
      </c>
      <c r="G200" s="461">
        <v>2170.9333333333329</v>
      </c>
      <c r="H200" s="461">
        <v>2265.4333333333329</v>
      </c>
      <c r="I200" s="461">
        <v>2293.0166666666669</v>
      </c>
      <c r="J200" s="461">
        <v>2312.6833333333329</v>
      </c>
      <c r="K200" s="460">
        <v>2273.35</v>
      </c>
      <c r="L200" s="460">
        <v>2226.1</v>
      </c>
      <c r="M200" s="460">
        <v>2.54366</v>
      </c>
    </row>
    <row r="201" spans="1:13">
      <c r="A201" s="245">
        <v>191</v>
      </c>
      <c r="B201" s="463" t="s">
        <v>107</v>
      </c>
      <c r="C201" s="460">
        <v>931.6</v>
      </c>
      <c r="D201" s="461">
        <v>931.86666666666667</v>
      </c>
      <c r="E201" s="461">
        <v>924.23333333333335</v>
      </c>
      <c r="F201" s="461">
        <v>916.86666666666667</v>
      </c>
      <c r="G201" s="461">
        <v>909.23333333333335</v>
      </c>
      <c r="H201" s="461">
        <v>939.23333333333335</v>
      </c>
      <c r="I201" s="461">
        <v>946.86666666666679</v>
      </c>
      <c r="J201" s="461">
        <v>954.23333333333335</v>
      </c>
      <c r="K201" s="460">
        <v>939.5</v>
      </c>
      <c r="L201" s="460">
        <v>924.5</v>
      </c>
      <c r="M201" s="460">
        <v>59.134259999999998</v>
      </c>
    </row>
    <row r="202" spans="1:13">
      <c r="A202" s="245">
        <v>192</v>
      </c>
      <c r="B202" s="463" t="s">
        <v>248</v>
      </c>
      <c r="C202" s="460">
        <v>2835.05</v>
      </c>
      <c r="D202" s="461">
        <v>2832.4833333333336</v>
      </c>
      <c r="E202" s="461">
        <v>2820.2666666666673</v>
      </c>
      <c r="F202" s="461">
        <v>2805.4833333333336</v>
      </c>
      <c r="G202" s="461">
        <v>2793.2666666666673</v>
      </c>
      <c r="H202" s="461">
        <v>2847.2666666666673</v>
      </c>
      <c r="I202" s="461">
        <v>2859.4833333333336</v>
      </c>
      <c r="J202" s="461">
        <v>2874.2666666666673</v>
      </c>
      <c r="K202" s="460">
        <v>2844.7</v>
      </c>
      <c r="L202" s="460">
        <v>2817.7</v>
      </c>
      <c r="M202" s="460">
        <v>1.5484199999999999</v>
      </c>
    </row>
    <row r="203" spans="1:13">
      <c r="A203" s="245">
        <v>193</v>
      </c>
      <c r="B203" s="463" t="s">
        <v>109</v>
      </c>
      <c r="C203" s="460">
        <v>1476.7</v>
      </c>
      <c r="D203" s="461">
        <v>1471.4833333333333</v>
      </c>
      <c r="E203" s="461">
        <v>1460.2166666666667</v>
      </c>
      <c r="F203" s="461">
        <v>1443.7333333333333</v>
      </c>
      <c r="G203" s="461">
        <v>1432.4666666666667</v>
      </c>
      <c r="H203" s="461">
        <v>1487.9666666666667</v>
      </c>
      <c r="I203" s="461">
        <v>1499.2333333333336</v>
      </c>
      <c r="J203" s="461">
        <v>1515.7166666666667</v>
      </c>
      <c r="K203" s="460">
        <v>1482.75</v>
      </c>
      <c r="L203" s="460">
        <v>1455</v>
      </c>
      <c r="M203" s="460">
        <v>110.82640000000001</v>
      </c>
    </row>
    <row r="204" spans="1:13">
      <c r="A204" s="245">
        <v>194</v>
      </c>
      <c r="B204" s="463" t="s">
        <v>249</v>
      </c>
      <c r="C204" s="460">
        <v>666.7</v>
      </c>
      <c r="D204" s="461">
        <v>668.5</v>
      </c>
      <c r="E204" s="461">
        <v>664.2</v>
      </c>
      <c r="F204" s="461">
        <v>661.7</v>
      </c>
      <c r="G204" s="461">
        <v>657.40000000000009</v>
      </c>
      <c r="H204" s="461">
        <v>671</v>
      </c>
      <c r="I204" s="461">
        <v>675.3</v>
      </c>
      <c r="J204" s="461">
        <v>677.8</v>
      </c>
      <c r="K204" s="460">
        <v>672.8</v>
      </c>
      <c r="L204" s="460">
        <v>666</v>
      </c>
      <c r="M204" s="460">
        <v>18.092310000000001</v>
      </c>
    </row>
    <row r="205" spans="1:13">
      <c r="A205" s="245">
        <v>195</v>
      </c>
      <c r="B205" s="463" t="s">
        <v>382</v>
      </c>
      <c r="C205" s="460">
        <v>41.5</v>
      </c>
      <c r="D205" s="461">
        <v>41.866666666666667</v>
      </c>
      <c r="E205" s="461">
        <v>40.233333333333334</v>
      </c>
      <c r="F205" s="461">
        <v>38.966666666666669</v>
      </c>
      <c r="G205" s="461">
        <v>37.333333333333336</v>
      </c>
      <c r="H205" s="461">
        <v>43.133333333333333</v>
      </c>
      <c r="I205" s="461">
        <v>44.766666666666673</v>
      </c>
      <c r="J205" s="461">
        <v>46.033333333333331</v>
      </c>
      <c r="K205" s="460">
        <v>43.5</v>
      </c>
      <c r="L205" s="460">
        <v>40.6</v>
      </c>
      <c r="M205" s="460">
        <v>582.82479000000001</v>
      </c>
    </row>
    <row r="206" spans="1:13">
      <c r="A206" s="245">
        <v>196</v>
      </c>
      <c r="B206" s="463" t="s">
        <v>378</v>
      </c>
      <c r="C206" s="460">
        <v>23.05</v>
      </c>
      <c r="D206" s="461">
        <v>23.166666666666668</v>
      </c>
      <c r="E206" s="461">
        <v>22.733333333333334</v>
      </c>
      <c r="F206" s="461">
        <v>22.416666666666668</v>
      </c>
      <c r="G206" s="461">
        <v>21.983333333333334</v>
      </c>
      <c r="H206" s="461">
        <v>23.483333333333334</v>
      </c>
      <c r="I206" s="461">
        <v>23.916666666666664</v>
      </c>
      <c r="J206" s="461">
        <v>24.233333333333334</v>
      </c>
      <c r="K206" s="460">
        <v>23.6</v>
      </c>
      <c r="L206" s="460">
        <v>22.85</v>
      </c>
      <c r="M206" s="460">
        <v>71.019859999999994</v>
      </c>
    </row>
    <row r="207" spans="1:13">
      <c r="A207" s="245">
        <v>197</v>
      </c>
      <c r="B207" s="463" t="s">
        <v>379</v>
      </c>
      <c r="C207" s="460">
        <v>869.25</v>
      </c>
      <c r="D207" s="461">
        <v>860.01666666666677</v>
      </c>
      <c r="E207" s="461">
        <v>835.03333333333353</v>
      </c>
      <c r="F207" s="461">
        <v>800.81666666666672</v>
      </c>
      <c r="G207" s="461">
        <v>775.83333333333348</v>
      </c>
      <c r="H207" s="461">
        <v>894.23333333333358</v>
      </c>
      <c r="I207" s="461">
        <v>919.21666666666692</v>
      </c>
      <c r="J207" s="461">
        <v>953.43333333333362</v>
      </c>
      <c r="K207" s="460">
        <v>885</v>
      </c>
      <c r="L207" s="460">
        <v>825.8</v>
      </c>
      <c r="M207" s="460">
        <v>1.62683</v>
      </c>
    </row>
    <row r="208" spans="1:13">
      <c r="A208" s="245">
        <v>198</v>
      </c>
      <c r="B208" s="463" t="s">
        <v>105</v>
      </c>
      <c r="C208" s="460">
        <v>1071.45</v>
      </c>
      <c r="D208" s="461">
        <v>1055.3499999999999</v>
      </c>
      <c r="E208" s="461">
        <v>1036.1999999999998</v>
      </c>
      <c r="F208" s="461">
        <v>1000.9499999999999</v>
      </c>
      <c r="G208" s="461">
        <v>981.79999999999984</v>
      </c>
      <c r="H208" s="461">
        <v>1090.5999999999999</v>
      </c>
      <c r="I208" s="461">
        <v>1109.75</v>
      </c>
      <c r="J208" s="461">
        <v>1144.9999999999998</v>
      </c>
      <c r="K208" s="460">
        <v>1074.5</v>
      </c>
      <c r="L208" s="460">
        <v>1020.1</v>
      </c>
      <c r="M208" s="460">
        <v>32.422759999999997</v>
      </c>
    </row>
    <row r="209" spans="1:13">
      <c r="A209" s="245">
        <v>199</v>
      </c>
      <c r="B209" s="463" t="s">
        <v>380</v>
      </c>
      <c r="C209" s="460">
        <v>240</v>
      </c>
      <c r="D209" s="461">
        <v>241.56666666666669</v>
      </c>
      <c r="E209" s="461">
        <v>237.43333333333339</v>
      </c>
      <c r="F209" s="461">
        <v>234.8666666666667</v>
      </c>
      <c r="G209" s="461">
        <v>230.73333333333341</v>
      </c>
      <c r="H209" s="461">
        <v>244.13333333333338</v>
      </c>
      <c r="I209" s="461">
        <v>248.26666666666665</v>
      </c>
      <c r="J209" s="461">
        <v>250.83333333333337</v>
      </c>
      <c r="K209" s="460">
        <v>245.7</v>
      </c>
      <c r="L209" s="460">
        <v>239</v>
      </c>
      <c r="M209" s="460">
        <v>3.5635699999999999</v>
      </c>
    </row>
    <row r="210" spans="1:13">
      <c r="A210" s="245">
        <v>200</v>
      </c>
      <c r="B210" s="463" t="s">
        <v>381</v>
      </c>
      <c r="C210" s="460">
        <v>358.15</v>
      </c>
      <c r="D210" s="461">
        <v>358.5333333333333</v>
      </c>
      <c r="E210" s="461">
        <v>350.61666666666662</v>
      </c>
      <c r="F210" s="461">
        <v>343.08333333333331</v>
      </c>
      <c r="G210" s="461">
        <v>335.16666666666663</v>
      </c>
      <c r="H210" s="461">
        <v>366.06666666666661</v>
      </c>
      <c r="I210" s="461">
        <v>373.98333333333335</v>
      </c>
      <c r="J210" s="461">
        <v>381.51666666666659</v>
      </c>
      <c r="K210" s="460">
        <v>366.45</v>
      </c>
      <c r="L210" s="460">
        <v>351</v>
      </c>
      <c r="M210" s="460">
        <v>2.1015299999999999</v>
      </c>
    </row>
    <row r="211" spans="1:13">
      <c r="A211" s="245">
        <v>201</v>
      </c>
      <c r="B211" s="463" t="s">
        <v>110</v>
      </c>
      <c r="C211" s="460">
        <v>2906.95</v>
      </c>
      <c r="D211" s="461">
        <v>2894.4</v>
      </c>
      <c r="E211" s="461">
        <v>2869.1000000000004</v>
      </c>
      <c r="F211" s="461">
        <v>2831.2500000000005</v>
      </c>
      <c r="G211" s="461">
        <v>2805.9500000000007</v>
      </c>
      <c r="H211" s="461">
        <v>2932.25</v>
      </c>
      <c r="I211" s="461">
        <v>2957.55</v>
      </c>
      <c r="J211" s="461">
        <v>2995.3999999999996</v>
      </c>
      <c r="K211" s="460">
        <v>2919.7</v>
      </c>
      <c r="L211" s="460">
        <v>2856.55</v>
      </c>
      <c r="M211" s="460">
        <v>12.880129999999999</v>
      </c>
    </row>
    <row r="212" spans="1:13">
      <c r="A212" s="245">
        <v>202</v>
      </c>
      <c r="B212" s="463" t="s">
        <v>383</v>
      </c>
      <c r="C212" s="460">
        <v>50.4</v>
      </c>
      <c r="D212" s="461">
        <v>50.883333333333333</v>
      </c>
      <c r="E212" s="461">
        <v>49.666666666666664</v>
      </c>
      <c r="F212" s="461">
        <v>48.93333333333333</v>
      </c>
      <c r="G212" s="461">
        <v>47.716666666666661</v>
      </c>
      <c r="H212" s="461">
        <v>51.616666666666667</v>
      </c>
      <c r="I212" s="461">
        <v>52.833333333333336</v>
      </c>
      <c r="J212" s="461">
        <v>53.56666666666667</v>
      </c>
      <c r="K212" s="460">
        <v>52.1</v>
      </c>
      <c r="L212" s="460">
        <v>50.15</v>
      </c>
      <c r="M212" s="460">
        <v>66.914630000000002</v>
      </c>
    </row>
    <row r="213" spans="1:13">
      <c r="A213" s="245">
        <v>203</v>
      </c>
      <c r="B213" s="463" t="s">
        <v>112</v>
      </c>
      <c r="C213" s="460">
        <v>402.1</v>
      </c>
      <c r="D213" s="461">
        <v>403.8</v>
      </c>
      <c r="E213" s="461">
        <v>394.8</v>
      </c>
      <c r="F213" s="461">
        <v>387.5</v>
      </c>
      <c r="G213" s="461">
        <v>378.5</v>
      </c>
      <c r="H213" s="461">
        <v>411.1</v>
      </c>
      <c r="I213" s="461">
        <v>420.1</v>
      </c>
      <c r="J213" s="461">
        <v>427.40000000000003</v>
      </c>
      <c r="K213" s="460">
        <v>412.8</v>
      </c>
      <c r="L213" s="460">
        <v>396.5</v>
      </c>
      <c r="M213" s="460">
        <v>305.40086000000002</v>
      </c>
    </row>
    <row r="214" spans="1:13">
      <c r="A214" s="245">
        <v>204</v>
      </c>
      <c r="B214" s="463" t="s">
        <v>384</v>
      </c>
      <c r="C214" s="460">
        <v>1008</v>
      </c>
      <c r="D214" s="461">
        <v>1008</v>
      </c>
      <c r="E214" s="461">
        <v>995</v>
      </c>
      <c r="F214" s="461">
        <v>982</v>
      </c>
      <c r="G214" s="461">
        <v>969</v>
      </c>
      <c r="H214" s="461">
        <v>1021</v>
      </c>
      <c r="I214" s="461">
        <v>1034</v>
      </c>
      <c r="J214" s="461">
        <v>1047</v>
      </c>
      <c r="K214" s="460">
        <v>1021</v>
      </c>
      <c r="L214" s="460">
        <v>995</v>
      </c>
      <c r="M214" s="460">
        <v>1.9301299999999999</v>
      </c>
    </row>
    <row r="215" spans="1:13">
      <c r="A215" s="245">
        <v>205</v>
      </c>
      <c r="B215" s="463" t="s">
        <v>385</v>
      </c>
      <c r="C215" s="460">
        <v>178.75</v>
      </c>
      <c r="D215" s="461">
        <v>179.81666666666669</v>
      </c>
      <c r="E215" s="461">
        <v>173.03333333333339</v>
      </c>
      <c r="F215" s="461">
        <v>167.31666666666669</v>
      </c>
      <c r="G215" s="461">
        <v>160.53333333333339</v>
      </c>
      <c r="H215" s="461">
        <v>185.53333333333339</v>
      </c>
      <c r="I215" s="461">
        <v>192.31666666666669</v>
      </c>
      <c r="J215" s="461">
        <v>198.03333333333339</v>
      </c>
      <c r="K215" s="460">
        <v>186.6</v>
      </c>
      <c r="L215" s="460">
        <v>174.1</v>
      </c>
      <c r="M215" s="460">
        <v>96.111310000000003</v>
      </c>
    </row>
    <row r="216" spans="1:13">
      <c r="A216" s="245">
        <v>206</v>
      </c>
      <c r="B216" s="463" t="s">
        <v>113</v>
      </c>
      <c r="C216" s="460">
        <v>265</v>
      </c>
      <c r="D216" s="461">
        <v>261.41666666666669</v>
      </c>
      <c r="E216" s="461">
        <v>256.43333333333339</v>
      </c>
      <c r="F216" s="461">
        <v>247.8666666666667</v>
      </c>
      <c r="G216" s="461">
        <v>242.88333333333341</v>
      </c>
      <c r="H216" s="461">
        <v>269.98333333333335</v>
      </c>
      <c r="I216" s="461">
        <v>274.96666666666658</v>
      </c>
      <c r="J216" s="461">
        <v>283.53333333333336</v>
      </c>
      <c r="K216" s="460">
        <v>266.39999999999998</v>
      </c>
      <c r="L216" s="460">
        <v>252.85</v>
      </c>
      <c r="M216" s="460">
        <v>77.113510000000005</v>
      </c>
    </row>
    <row r="217" spans="1:13">
      <c r="A217" s="245">
        <v>207</v>
      </c>
      <c r="B217" s="463" t="s">
        <v>114</v>
      </c>
      <c r="C217" s="460">
        <v>2374.25</v>
      </c>
      <c r="D217" s="461">
        <v>2383.1833333333334</v>
      </c>
      <c r="E217" s="461">
        <v>2358.0166666666669</v>
      </c>
      <c r="F217" s="461">
        <v>2341.7833333333333</v>
      </c>
      <c r="G217" s="461">
        <v>2316.6166666666668</v>
      </c>
      <c r="H217" s="461">
        <v>2399.416666666667</v>
      </c>
      <c r="I217" s="461">
        <v>2424.583333333333</v>
      </c>
      <c r="J217" s="461">
        <v>2440.8166666666671</v>
      </c>
      <c r="K217" s="460">
        <v>2408.35</v>
      </c>
      <c r="L217" s="460">
        <v>2366.9499999999998</v>
      </c>
      <c r="M217" s="460">
        <v>11.53722</v>
      </c>
    </row>
    <row r="218" spans="1:13">
      <c r="A218" s="245">
        <v>208</v>
      </c>
      <c r="B218" s="463" t="s">
        <v>250</v>
      </c>
      <c r="C218" s="460">
        <v>345.5</v>
      </c>
      <c r="D218" s="461">
        <v>339.15000000000003</v>
      </c>
      <c r="E218" s="461">
        <v>327.80000000000007</v>
      </c>
      <c r="F218" s="461">
        <v>310.10000000000002</v>
      </c>
      <c r="G218" s="461">
        <v>298.75000000000006</v>
      </c>
      <c r="H218" s="461">
        <v>356.85000000000008</v>
      </c>
      <c r="I218" s="461">
        <v>368.2000000000001</v>
      </c>
      <c r="J218" s="461">
        <v>385.90000000000009</v>
      </c>
      <c r="K218" s="460">
        <v>350.5</v>
      </c>
      <c r="L218" s="460">
        <v>321.45</v>
      </c>
      <c r="M218" s="460">
        <v>249.55975000000001</v>
      </c>
    </row>
    <row r="219" spans="1:13">
      <c r="A219" s="245">
        <v>209</v>
      </c>
      <c r="B219" s="463" t="s">
        <v>386</v>
      </c>
      <c r="C219" s="460">
        <v>42522.45</v>
      </c>
      <c r="D219" s="461">
        <v>42647.783333333333</v>
      </c>
      <c r="E219" s="461">
        <v>42274.666666666664</v>
      </c>
      <c r="F219" s="461">
        <v>42026.883333333331</v>
      </c>
      <c r="G219" s="461">
        <v>41653.766666666663</v>
      </c>
      <c r="H219" s="461">
        <v>42895.566666666666</v>
      </c>
      <c r="I219" s="461">
        <v>43268.683333333334</v>
      </c>
      <c r="J219" s="461">
        <v>43516.466666666667</v>
      </c>
      <c r="K219" s="460">
        <v>43020.9</v>
      </c>
      <c r="L219" s="460">
        <v>42400</v>
      </c>
      <c r="M219" s="460">
        <v>2.5260000000000001E-2</v>
      </c>
    </row>
    <row r="220" spans="1:13">
      <c r="A220" s="245">
        <v>210</v>
      </c>
      <c r="B220" s="463" t="s">
        <v>251</v>
      </c>
      <c r="C220" s="460">
        <v>46.55</v>
      </c>
      <c r="D220" s="461">
        <v>46.683333333333337</v>
      </c>
      <c r="E220" s="461">
        <v>46.166666666666671</v>
      </c>
      <c r="F220" s="461">
        <v>45.783333333333331</v>
      </c>
      <c r="G220" s="461">
        <v>45.266666666666666</v>
      </c>
      <c r="H220" s="461">
        <v>47.066666666666677</v>
      </c>
      <c r="I220" s="461">
        <v>47.583333333333343</v>
      </c>
      <c r="J220" s="461">
        <v>47.966666666666683</v>
      </c>
      <c r="K220" s="460">
        <v>47.2</v>
      </c>
      <c r="L220" s="460">
        <v>46.3</v>
      </c>
      <c r="M220" s="460">
        <v>19.991849999999999</v>
      </c>
    </row>
    <row r="221" spans="1:13">
      <c r="A221" s="245">
        <v>211</v>
      </c>
      <c r="B221" s="463" t="s">
        <v>108</v>
      </c>
      <c r="C221" s="460">
        <v>2502.85</v>
      </c>
      <c r="D221" s="461">
        <v>2505.6</v>
      </c>
      <c r="E221" s="461">
        <v>2484.1999999999998</v>
      </c>
      <c r="F221" s="461">
        <v>2465.5499999999997</v>
      </c>
      <c r="G221" s="461">
        <v>2444.1499999999996</v>
      </c>
      <c r="H221" s="461">
        <v>2524.25</v>
      </c>
      <c r="I221" s="461">
        <v>2545.6500000000005</v>
      </c>
      <c r="J221" s="461">
        <v>2564.3000000000002</v>
      </c>
      <c r="K221" s="460">
        <v>2527</v>
      </c>
      <c r="L221" s="460">
        <v>2486.9499999999998</v>
      </c>
      <c r="M221" s="460">
        <v>28.442329999999998</v>
      </c>
    </row>
    <row r="222" spans="1:13">
      <c r="A222" s="245">
        <v>212</v>
      </c>
      <c r="B222" s="463" t="s">
        <v>832</v>
      </c>
      <c r="C222" s="460">
        <v>264.39999999999998</v>
      </c>
      <c r="D222" s="461">
        <v>265.18333333333334</v>
      </c>
      <c r="E222" s="461">
        <v>261.4666666666667</v>
      </c>
      <c r="F222" s="461">
        <v>258.53333333333336</v>
      </c>
      <c r="G222" s="461">
        <v>254.81666666666672</v>
      </c>
      <c r="H222" s="461">
        <v>268.11666666666667</v>
      </c>
      <c r="I222" s="461">
        <v>271.83333333333326</v>
      </c>
      <c r="J222" s="461">
        <v>274.76666666666665</v>
      </c>
      <c r="K222" s="460">
        <v>268.89999999999998</v>
      </c>
      <c r="L222" s="460">
        <v>262.25</v>
      </c>
      <c r="M222" s="460">
        <v>1.43472</v>
      </c>
    </row>
    <row r="223" spans="1:13">
      <c r="A223" s="245">
        <v>213</v>
      </c>
      <c r="B223" s="463" t="s">
        <v>116</v>
      </c>
      <c r="C223" s="460">
        <v>633.20000000000005</v>
      </c>
      <c r="D223" s="461">
        <v>631.56666666666672</v>
      </c>
      <c r="E223" s="461">
        <v>627.63333333333344</v>
      </c>
      <c r="F223" s="461">
        <v>622.06666666666672</v>
      </c>
      <c r="G223" s="461">
        <v>618.13333333333344</v>
      </c>
      <c r="H223" s="461">
        <v>637.13333333333344</v>
      </c>
      <c r="I223" s="461">
        <v>641.06666666666661</v>
      </c>
      <c r="J223" s="461">
        <v>646.63333333333344</v>
      </c>
      <c r="K223" s="460">
        <v>635.5</v>
      </c>
      <c r="L223" s="460">
        <v>626</v>
      </c>
      <c r="M223" s="460">
        <v>192.42626999999999</v>
      </c>
    </row>
    <row r="224" spans="1:13">
      <c r="A224" s="245">
        <v>214</v>
      </c>
      <c r="B224" s="463" t="s">
        <v>252</v>
      </c>
      <c r="C224" s="460">
        <v>1487.05</v>
      </c>
      <c r="D224" s="461">
        <v>1489.4333333333334</v>
      </c>
      <c r="E224" s="461">
        <v>1469.8666666666668</v>
      </c>
      <c r="F224" s="461">
        <v>1452.6833333333334</v>
      </c>
      <c r="G224" s="461">
        <v>1433.1166666666668</v>
      </c>
      <c r="H224" s="461">
        <v>1506.6166666666668</v>
      </c>
      <c r="I224" s="461">
        <v>1526.1833333333334</v>
      </c>
      <c r="J224" s="461">
        <v>1543.3666666666668</v>
      </c>
      <c r="K224" s="460">
        <v>1509</v>
      </c>
      <c r="L224" s="460">
        <v>1472.25</v>
      </c>
      <c r="M224" s="460">
        <v>4.4299099999999996</v>
      </c>
    </row>
    <row r="225" spans="1:13">
      <c r="A225" s="245">
        <v>215</v>
      </c>
      <c r="B225" s="463" t="s">
        <v>117</v>
      </c>
      <c r="C225" s="460">
        <v>548.04999999999995</v>
      </c>
      <c r="D225" s="461">
        <v>550.9666666666667</v>
      </c>
      <c r="E225" s="461">
        <v>543.08333333333337</v>
      </c>
      <c r="F225" s="461">
        <v>538.11666666666667</v>
      </c>
      <c r="G225" s="461">
        <v>530.23333333333335</v>
      </c>
      <c r="H225" s="461">
        <v>555.93333333333339</v>
      </c>
      <c r="I225" s="461">
        <v>563.81666666666661</v>
      </c>
      <c r="J225" s="461">
        <v>568.78333333333342</v>
      </c>
      <c r="K225" s="460">
        <v>558.85</v>
      </c>
      <c r="L225" s="460">
        <v>546</v>
      </c>
      <c r="M225" s="460">
        <v>17.132180000000002</v>
      </c>
    </row>
    <row r="226" spans="1:13">
      <c r="A226" s="245">
        <v>216</v>
      </c>
      <c r="B226" s="463" t="s">
        <v>387</v>
      </c>
      <c r="C226" s="460">
        <v>522.95000000000005</v>
      </c>
      <c r="D226" s="461">
        <v>525.15</v>
      </c>
      <c r="E226" s="461">
        <v>509.79999999999995</v>
      </c>
      <c r="F226" s="461">
        <v>496.65</v>
      </c>
      <c r="G226" s="461">
        <v>481.29999999999995</v>
      </c>
      <c r="H226" s="461">
        <v>538.29999999999995</v>
      </c>
      <c r="I226" s="461">
        <v>553.65000000000009</v>
      </c>
      <c r="J226" s="461">
        <v>566.79999999999995</v>
      </c>
      <c r="K226" s="460">
        <v>540.5</v>
      </c>
      <c r="L226" s="460">
        <v>512</v>
      </c>
      <c r="M226" s="460">
        <v>28.299880000000002</v>
      </c>
    </row>
    <row r="227" spans="1:13">
      <c r="A227" s="245">
        <v>217</v>
      </c>
      <c r="B227" s="463" t="s">
        <v>388</v>
      </c>
      <c r="C227" s="460">
        <v>3234.45</v>
      </c>
      <c r="D227" s="461">
        <v>3233.6666666666665</v>
      </c>
      <c r="E227" s="461">
        <v>3207.333333333333</v>
      </c>
      <c r="F227" s="461">
        <v>3180.2166666666667</v>
      </c>
      <c r="G227" s="461">
        <v>3153.8833333333332</v>
      </c>
      <c r="H227" s="461">
        <v>3260.7833333333328</v>
      </c>
      <c r="I227" s="461">
        <v>3287.1166666666659</v>
      </c>
      <c r="J227" s="461">
        <v>3314.2333333333327</v>
      </c>
      <c r="K227" s="460">
        <v>3260</v>
      </c>
      <c r="L227" s="460">
        <v>3206.55</v>
      </c>
      <c r="M227" s="460">
        <v>2.3789999999999999E-2</v>
      </c>
    </row>
    <row r="228" spans="1:13">
      <c r="A228" s="245">
        <v>218</v>
      </c>
      <c r="B228" s="463" t="s">
        <v>253</v>
      </c>
      <c r="C228" s="460">
        <v>37.950000000000003</v>
      </c>
      <c r="D228" s="461">
        <v>38.199999999999996</v>
      </c>
      <c r="E228" s="461">
        <v>37.599999999999994</v>
      </c>
      <c r="F228" s="461">
        <v>37.25</v>
      </c>
      <c r="G228" s="461">
        <v>36.65</v>
      </c>
      <c r="H228" s="461">
        <v>38.54999999999999</v>
      </c>
      <c r="I228" s="461">
        <v>39.15</v>
      </c>
      <c r="J228" s="461">
        <v>39.499999999999986</v>
      </c>
      <c r="K228" s="460">
        <v>38.799999999999997</v>
      </c>
      <c r="L228" s="460">
        <v>37.85</v>
      </c>
      <c r="M228" s="460">
        <v>92.362979999999993</v>
      </c>
    </row>
    <row r="229" spans="1:13">
      <c r="A229" s="245">
        <v>219</v>
      </c>
      <c r="B229" s="463" t="s">
        <v>119</v>
      </c>
      <c r="C229" s="460">
        <v>56.05</v>
      </c>
      <c r="D229" s="461">
        <v>56.316666666666663</v>
      </c>
      <c r="E229" s="461">
        <v>55.283333333333324</v>
      </c>
      <c r="F229" s="461">
        <v>54.516666666666659</v>
      </c>
      <c r="G229" s="461">
        <v>53.48333333333332</v>
      </c>
      <c r="H229" s="461">
        <v>57.083333333333329</v>
      </c>
      <c r="I229" s="461">
        <v>58.11666666666666</v>
      </c>
      <c r="J229" s="461">
        <v>58.883333333333333</v>
      </c>
      <c r="K229" s="460">
        <v>57.35</v>
      </c>
      <c r="L229" s="460">
        <v>55.55</v>
      </c>
      <c r="M229" s="460">
        <v>431.06124</v>
      </c>
    </row>
    <row r="230" spans="1:13">
      <c r="A230" s="245">
        <v>220</v>
      </c>
      <c r="B230" s="463" t="s">
        <v>389</v>
      </c>
      <c r="C230" s="460">
        <v>53.85</v>
      </c>
      <c r="D230" s="461">
        <v>54.04999999999999</v>
      </c>
      <c r="E230" s="461">
        <v>52.59999999999998</v>
      </c>
      <c r="F230" s="461">
        <v>51.349999999999987</v>
      </c>
      <c r="G230" s="461">
        <v>49.899999999999977</v>
      </c>
      <c r="H230" s="461">
        <v>55.299999999999983</v>
      </c>
      <c r="I230" s="461">
        <v>56.749999999999986</v>
      </c>
      <c r="J230" s="461">
        <v>57.999999999999986</v>
      </c>
      <c r="K230" s="460">
        <v>55.5</v>
      </c>
      <c r="L230" s="460">
        <v>52.8</v>
      </c>
      <c r="M230" s="460">
        <v>58.390729999999998</v>
      </c>
    </row>
    <row r="231" spans="1:13">
      <c r="A231" s="245">
        <v>221</v>
      </c>
      <c r="B231" s="463" t="s">
        <v>390</v>
      </c>
      <c r="C231" s="460">
        <v>967.3</v>
      </c>
      <c r="D231" s="461">
        <v>956.94999999999993</v>
      </c>
      <c r="E231" s="461">
        <v>935.84999999999991</v>
      </c>
      <c r="F231" s="461">
        <v>904.4</v>
      </c>
      <c r="G231" s="461">
        <v>883.3</v>
      </c>
      <c r="H231" s="461">
        <v>988.39999999999986</v>
      </c>
      <c r="I231" s="461">
        <v>1009.5</v>
      </c>
      <c r="J231" s="461">
        <v>1040.9499999999998</v>
      </c>
      <c r="K231" s="460">
        <v>978.05</v>
      </c>
      <c r="L231" s="460">
        <v>925.5</v>
      </c>
      <c r="M231" s="460">
        <v>1.2612699999999999</v>
      </c>
    </row>
    <row r="232" spans="1:13">
      <c r="A232" s="245">
        <v>222</v>
      </c>
      <c r="B232" s="463" t="s">
        <v>391</v>
      </c>
      <c r="C232" s="460">
        <v>266.5</v>
      </c>
      <c r="D232" s="461">
        <v>267.35000000000002</v>
      </c>
      <c r="E232" s="461">
        <v>262.25000000000006</v>
      </c>
      <c r="F232" s="461">
        <v>258.00000000000006</v>
      </c>
      <c r="G232" s="461">
        <v>252.90000000000009</v>
      </c>
      <c r="H232" s="461">
        <v>271.60000000000002</v>
      </c>
      <c r="I232" s="461">
        <v>276.69999999999993</v>
      </c>
      <c r="J232" s="461">
        <v>280.95</v>
      </c>
      <c r="K232" s="460">
        <v>272.45</v>
      </c>
      <c r="L232" s="460">
        <v>263.10000000000002</v>
      </c>
      <c r="M232" s="460">
        <v>1.00143</v>
      </c>
    </row>
    <row r="233" spans="1:13">
      <c r="A233" s="245">
        <v>223</v>
      </c>
      <c r="B233" s="463" t="s">
        <v>746</v>
      </c>
      <c r="C233" s="460">
        <v>1083.0999999999999</v>
      </c>
      <c r="D233" s="461">
        <v>1118.6333333333332</v>
      </c>
      <c r="E233" s="461">
        <v>1029.4666666666665</v>
      </c>
      <c r="F233" s="461">
        <v>975.83333333333326</v>
      </c>
      <c r="G233" s="461">
        <v>886.66666666666652</v>
      </c>
      <c r="H233" s="461">
        <v>1172.2666666666664</v>
      </c>
      <c r="I233" s="461">
        <v>1261.4333333333334</v>
      </c>
      <c r="J233" s="461">
        <v>1315.0666666666664</v>
      </c>
      <c r="K233" s="460">
        <v>1207.8</v>
      </c>
      <c r="L233" s="460">
        <v>1065</v>
      </c>
      <c r="M233" s="460">
        <v>2.0658300000000001</v>
      </c>
    </row>
    <row r="234" spans="1:13">
      <c r="A234" s="245">
        <v>224</v>
      </c>
      <c r="B234" s="463" t="s">
        <v>750</v>
      </c>
      <c r="C234" s="460">
        <v>619.75</v>
      </c>
      <c r="D234" s="461">
        <v>621.75</v>
      </c>
      <c r="E234" s="461">
        <v>611.5</v>
      </c>
      <c r="F234" s="461">
        <v>603.25</v>
      </c>
      <c r="G234" s="461">
        <v>593</v>
      </c>
      <c r="H234" s="461">
        <v>630</v>
      </c>
      <c r="I234" s="461">
        <v>640.25</v>
      </c>
      <c r="J234" s="461">
        <v>648.5</v>
      </c>
      <c r="K234" s="460">
        <v>632</v>
      </c>
      <c r="L234" s="460">
        <v>613.5</v>
      </c>
      <c r="M234" s="460">
        <v>3.39594</v>
      </c>
    </row>
    <row r="235" spans="1:13">
      <c r="A235" s="245">
        <v>225</v>
      </c>
      <c r="B235" s="463" t="s">
        <v>392</v>
      </c>
      <c r="C235" s="460">
        <v>107.2</v>
      </c>
      <c r="D235" s="461">
        <v>107.38333333333333</v>
      </c>
      <c r="E235" s="461">
        <v>106.01666666666665</v>
      </c>
      <c r="F235" s="461">
        <v>104.83333333333333</v>
      </c>
      <c r="G235" s="461">
        <v>103.46666666666665</v>
      </c>
      <c r="H235" s="461">
        <v>108.56666666666665</v>
      </c>
      <c r="I235" s="461">
        <v>109.93333333333332</v>
      </c>
      <c r="J235" s="461">
        <v>111.11666666666665</v>
      </c>
      <c r="K235" s="460">
        <v>108.75</v>
      </c>
      <c r="L235" s="460">
        <v>106.2</v>
      </c>
      <c r="M235" s="460">
        <v>9.4831000000000003</v>
      </c>
    </row>
    <row r="236" spans="1:13">
      <c r="A236" s="245">
        <v>226</v>
      </c>
      <c r="B236" s="463" t="s">
        <v>393</v>
      </c>
      <c r="C236" s="460">
        <v>98.05</v>
      </c>
      <c r="D236" s="461">
        <v>98.316666666666663</v>
      </c>
      <c r="E236" s="461">
        <v>94.73333333333332</v>
      </c>
      <c r="F236" s="461">
        <v>91.416666666666657</v>
      </c>
      <c r="G236" s="461">
        <v>87.833333333333314</v>
      </c>
      <c r="H236" s="461">
        <v>101.63333333333333</v>
      </c>
      <c r="I236" s="461">
        <v>105.21666666666667</v>
      </c>
      <c r="J236" s="461">
        <v>108.53333333333333</v>
      </c>
      <c r="K236" s="460">
        <v>101.9</v>
      </c>
      <c r="L236" s="460">
        <v>95</v>
      </c>
      <c r="M236" s="460">
        <v>50.420760000000001</v>
      </c>
    </row>
    <row r="237" spans="1:13">
      <c r="A237" s="245">
        <v>227</v>
      </c>
      <c r="B237" s="463" t="s">
        <v>126</v>
      </c>
      <c r="C237" s="460">
        <v>210.05</v>
      </c>
      <c r="D237" s="461">
        <v>211.43333333333331</v>
      </c>
      <c r="E237" s="461">
        <v>208.26666666666662</v>
      </c>
      <c r="F237" s="461">
        <v>206.48333333333332</v>
      </c>
      <c r="G237" s="461">
        <v>203.31666666666663</v>
      </c>
      <c r="H237" s="461">
        <v>213.21666666666661</v>
      </c>
      <c r="I237" s="461">
        <v>216.3833333333333</v>
      </c>
      <c r="J237" s="461">
        <v>218.1666666666666</v>
      </c>
      <c r="K237" s="460">
        <v>214.6</v>
      </c>
      <c r="L237" s="460">
        <v>209.65</v>
      </c>
      <c r="M237" s="460">
        <v>304.79550999999998</v>
      </c>
    </row>
    <row r="238" spans="1:13">
      <c r="A238" s="245">
        <v>228</v>
      </c>
      <c r="B238" s="463" t="s">
        <v>395</v>
      </c>
      <c r="C238" s="460">
        <v>117.8</v>
      </c>
      <c r="D238" s="461">
        <v>118.13333333333333</v>
      </c>
      <c r="E238" s="461">
        <v>117.21666666666665</v>
      </c>
      <c r="F238" s="461">
        <v>116.63333333333333</v>
      </c>
      <c r="G238" s="461">
        <v>115.71666666666665</v>
      </c>
      <c r="H238" s="461">
        <v>118.71666666666665</v>
      </c>
      <c r="I238" s="461">
        <v>119.63333333333334</v>
      </c>
      <c r="J238" s="461">
        <v>120.21666666666665</v>
      </c>
      <c r="K238" s="460">
        <v>119.05</v>
      </c>
      <c r="L238" s="460">
        <v>117.55</v>
      </c>
      <c r="M238" s="460">
        <v>2.5395099999999999</v>
      </c>
    </row>
    <row r="239" spans="1:13">
      <c r="A239" s="245">
        <v>229</v>
      </c>
      <c r="B239" s="463" t="s">
        <v>396</v>
      </c>
      <c r="C239" s="460">
        <v>177.4</v>
      </c>
      <c r="D239" s="461">
        <v>178.13333333333335</v>
      </c>
      <c r="E239" s="461">
        <v>173.56666666666672</v>
      </c>
      <c r="F239" s="461">
        <v>169.73333333333338</v>
      </c>
      <c r="G239" s="461">
        <v>165.16666666666674</v>
      </c>
      <c r="H239" s="461">
        <v>181.9666666666667</v>
      </c>
      <c r="I239" s="461">
        <v>186.53333333333336</v>
      </c>
      <c r="J239" s="461">
        <v>190.36666666666667</v>
      </c>
      <c r="K239" s="460">
        <v>182.7</v>
      </c>
      <c r="L239" s="460">
        <v>174.3</v>
      </c>
      <c r="M239" s="460">
        <v>47.168030000000002</v>
      </c>
    </row>
    <row r="240" spans="1:13">
      <c r="A240" s="245">
        <v>230</v>
      </c>
      <c r="B240" s="463" t="s">
        <v>115</v>
      </c>
      <c r="C240" s="460">
        <v>191.85</v>
      </c>
      <c r="D240" s="461">
        <v>191.85</v>
      </c>
      <c r="E240" s="461">
        <v>189</v>
      </c>
      <c r="F240" s="461">
        <v>186.15</v>
      </c>
      <c r="G240" s="461">
        <v>183.3</v>
      </c>
      <c r="H240" s="461">
        <v>194.7</v>
      </c>
      <c r="I240" s="461">
        <v>197.54999999999995</v>
      </c>
      <c r="J240" s="461">
        <v>200.39999999999998</v>
      </c>
      <c r="K240" s="460">
        <v>194.7</v>
      </c>
      <c r="L240" s="460">
        <v>189</v>
      </c>
      <c r="M240" s="460">
        <v>112.82907</v>
      </c>
    </row>
    <row r="241" spans="1:13">
      <c r="A241" s="245">
        <v>231</v>
      </c>
      <c r="B241" s="463" t="s">
        <v>397</v>
      </c>
      <c r="C241" s="460">
        <v>83.45</v>
      </c>
      <c r="D241" s="461">
        <v>84.233333333333334</v>
      </c>
      <c r="E241" s="461">
        <v>82.066666666666663</v>
      </c>
      <c r="F241" s="461">
        <v>80.683333333333323</v>
      </c>
      <c r="G241" s="461">
        <v>78.516666666666652</v>
      </c>
      <c r="H241" s="461">
        <v>85.616666666666674</v>
      </c>
      <c r="I241" s="461">
        <v>87.783333333333331</v>
      </c>
      <c r="J241" s="461">
        <v>89.166666666666686</v>
      </c>
      <c r="K241" s="460">
        <v>86.4</v>
      </c>
      <c r="L241" s="460">
        <v>82.85</v>
      </c>
      <c r="M241" s="460">
        <v>54.745370000000001</v>
      </c>
    </row>
    <row r="242" spans="1:13">
      <c r="A242" s="245">
        <v>232</v>
      </c>
      <c r="B242" s="463" t="s">
        <v>747</v>
      </c>
      <c r="C242" s="460">
        <v>7656.6</v>
      </c>
      <c r="D242" s="461">
        <v>7489.55</v>
      </c>
      <c r="E242" s="461">
        <v>7230.1</v>
      </c>
      <c r="F242" s="461">
        <v>6803.6</v>
      </c>
      <c r="G242" s="461">
        <v>6544.1500000000005</v>
      </c>
      <c r="H242" s="461">
        <v>7916.05</v>
      </c>
      <c r="I242" s="461">
        <v>8175.4999999999991</v>
      </c>
      <c r="J242" s="461">
        <v>8602</v>
      </c>
      <c r="K242" s="460">
        <v>7749</v>
      </c>
      <c r="L242" s="460">
        <v>7063.05</v>
      </c>
      <c r="M242" s="460">
        <v>4.8429399999999996</v>
      </c>
    </row>
    <row r="243" spans="1:13">
      <c r="A243" s="245">
        <v>233</v>
      </c>
      <c r="B243" s="463" t="s">
        <v>254</v>
      </c>
      <c r="C243" s="460">
        <v>123.65</v>
      </c>
      <c r="D243" s="461">
        <v>125.03333333333335</v>
      </c>
      <c r="E243" s="461">
        <v>121.41666666666669</v>
      </c>
      <c r="F243" s="461">
        <v>119.18333333333334</v>
      </c>
      <c r="G243" s="461">
        <v>115.56666666666668</v>
      </c>
      <c r="H243" s="461">
        <v>127.26666666666669</v>
      </c>
      <c r="I243" s="461">
        <v>130.88333333333333</v>
      </c>
      <c r="J243" s="461">
        <v>133.1166666666667</v>
      </c>
      <c r="K243" s="460">
        <v>128.65</v>
      </c>
      <c r="L243" s="460">
        <v>122.8</v>
      </c>
      <c r="M243" s="460">
        <v>29.62332</v>
      </c>
    </row>
    <row r="244" spans="1:13">
      <c r="A244" s="245">
        <v>234</v>
      </c>
      <c r="B244" s="463" t="s">
        <v>398</v>
      </c>
      <c r="C244" s="460">
        <v>376.85</v>
      </c>
      <c r="D244" s="461">
        <v>376.40000000000003</v>
      </c>
      <c r="E244" s="461">
        <v>373.45000000000005</v>
      </c>
      <c r="F244" s="461">
        <v>370.05</v>
      </c>
      <c r="G244" s="461">
        <v>367.1</v>
      </c>
      <c r="H244" s="461">
        <v>379.80000000000007</v>
      </c>
      <c r="I244" s="461">
        <v>382.75</v>
      </c>
      <c r="J244" s="461">
        <v>386.15000000000009</v>
      </c>
      <c r="K244" s="460">
        <v>379.35</v>
      </c>
      <c r="L244" s="460">
        <v>373</v>
      </c>
      <c r="M244" s="460">
        <v>13.2437</v>
      </c>
    </row>
    <row r="245" spans="1:13">
      <c r="A245" s="245">
        <v>235</v>
      </c>
      <c r="B245" s="463" t="s">
        <v>255</v>
      </c>
      <c r="C245" s="460">
        <v>121.9</v>
      </c>
      <c r="D245" s="461">
        <v>120.53333333333335</v>
      </c>
      <c r="E245" s="461">
        <v>117.76666666666669</v>
      </c>
      <c r="F245" s="461">
        <v>113.63333333333335</v>
      </c>
      <c r="G245" s="461">
        <v>110.8666666666667</v>
      </c>
      <c r="H245" s="461">
        <v>124.66666666666669</v>
      </c>
      <c r="I245" s="461">
        <v>127.43333333333334</v>
      </c>
      <c r="J245" s="461">
        <v>131.56666666666666</v>
      </c>
      <c r="K245" s="460">
        <v>123.3</v>
      </c>
      <c r="L245" s="460">
        <v>116.4</v>
      </c>
      <c r="M245" s="460">
        <v>51.56814</v>
      </c>
    </row>
    <row r="246" spans="1:13">
      <c r="A246" s="245">
        <v>236</v>
      </c>
      <c r="B246" s="463" t="s">
        <v>125</v>
      </c>
      <c r="C246" s="460">
        <v>105.55</v>
      </c>
      <c r="D246" s="461">
        <v>104.63333333333333</v>
      </c>
      <c r="E246" s="461">
        <v>103.36666666666665</v>
      </c>
      <c r="F246" s="461">
        <v>101.18333333333332</v>
      </c>
      <c r="G246" s="461">
        <v>99.916666666666643</v>
      </c>
      <c r="H246" s="461">
        <v>106.81666666666665</v>
      </c>
      <c r="I246" s="461">
        <v>108.08333333333333</v>
      </c>
      <c r="J246" s="461">
        <v>110.26666666666665</v>
      </c>
      <c r="K246" s="460">
        <v>105.9</v>
      </c>
      <c r="L246" s="460">
        <v>102.45</v>
      </c>
      <c r="M246" s="460">
        <v>357.64247</v>
      </c>
    </row>
    <row r="247" spans="1:13">
      <c r="A247" s="245">
        <v>237</v>
      </c>
      <c r="B247" s="463" t="s">
        <v>399</v>
      </c>
      <c r="C247" s="460">
        <v>16.25</v>
      </c>
      <c r="D247" s="461">
        <v>16.400000000000002</v>
      </c>
      <c r="E247" s="461">
        <v>16.050000000000004</v>
      </c>
      <c r="F247" s="461">
        <v>15.850000000000001</v>
      </c>
      <c r="G247" s="461">
        <v>15.500000000000004</v>
      </c>
      <c r="H247" s="461">
        <v>16.600000000000005</v>
      </c>
      <c r="I247" s="461">
        <v>16.950000000000006</v>
      </c>
      <c r="J247" s="461">
        <v>17.150000000000006</v>
      </c>
      <c r="K247" s="460">
        <v>16.75</v>
      </c>
      <c r="L247" s="460">
        <v>16.2</v>
      </c>
      <c r="M247" s="460">
        <v>74.955449999999999</v>
      </c>
    </row>
    <row r="248" spans="1:13">
      <c r="A248" s="245">
        <v>238</v>
      </c>
      <c r="B248" s="463" t="s">
        <v>772</v>
      </c>
      <c r="C248" s="460">
        <v>1835.05</v>
      </c>
      <c r="D248" s="461">
        <v>1816.0166666666667</v>
      </c>
      <c r="E248" s="461">
        <v>1789.2833333333333</v>
      </c>
      <c r="F248" s="461">
        <v>1743.5166666666667</v>
      </c>
      <c r="G248" s="461">
        <v>1716.7833333333333</v>
      </c>
      <c r="H248" s="461">
        <v>1861.7833333333333</v>
      </c>
      <c r="I248" s="461">
        <v>1888.5166666666664</v>
      </c>
      <c r="J248" s="461">
        <v>1934.2833333333333</v>
      </c>
      <c r="K248" s="460">
        <v>1842.75</v>
      </c>
      <c r="L248" s="460">
        <v>1770.25</v>
      </c>
      <c r="M248" s="460">
        <v>19.053599999999999</v>
      </c>
    </row>
    <row r="249" spans="1:13">
      <c r="A249" s="245">
        <v>239</v>
      </c>
      <c r="B249" s="463" t="s">
        <v>748</v>
      </c>
      <c r="C249" s="460">
        <v>348.1</v>
      </c>
      <c r="D249" s="461">
        <v>349.08333333333331</v>
      </c>
      <c r="E249" s="461">
        <v>344.16666666666663</v>
      </c>
      <c r="F249" s="461">
        <v>340.23333333333329</v>
      </c>
      <c r="G249" s="461">
        <v>335.31666666666661</v>
      </c>
      <c r="H249" s="461">
        <v>353.01666666666665</v>
      </c>
      <c r="I249" s="461">
        <v>357.93333333333328</v>
      </c>
      <c r="J249" s="461">
        <v>361.86666666666667</v>
      </c>
      <c r="K249" s="460">
        <v>354</v>
      </c>
      <c r="L249" s="460">
        <v>345.15</v>
      </c>
      <c r="M249" s="460">
        <v>1.2234100000000001</v>
      </c>
    </row>
    <row r="250" spans="1:13">
      <c r="A250" s="245">
        <v>240</v>
      </c>
      <c r="B250" s="463" t="s">
        <v>120</v>
      </c>
      <c r="C250" s="460">
        <v>512.9</v>
      </c>
      <c r="D250" s="461">
        <v>514.80000000000007</v>
      </c>
      <c r="E250" s="461">
        <v>509.60000000000014</v>
      </c>
      <c r="F250" s="461">
        <v>506.30000000000007</v>
      </c>
      <c r="G250" s="461">
        <v>501.10000000000014</v>
      </c>
      <c r="H250" s="461">
        <v>518.10000000000014</v>
      </c>
      <c r="I250" s="461">
        <v>523.30000000000018</v>
      </c>
      <c r="J250" s="461">
        <v>526.60000000000014</v>
      </c>
      <c r="K250" s="460">
        <v>520</v>
      </c>
      <c r="L250" s="460">
        <v>511.5</v>
      </c>
      <c r="M250" s="460">
        <v>8.5479199999999995</v>
      </c>
    </row>
    <row r="251" spans="1:13">
      <c r="A251" s="245">
        <v>241</v>
      </c>
      <c r="B251" s="463" t="s">
        <v>824</v>
      </c>
      <c r="C251" s="460">
        <v>242.6</v>
      </c>
      <c r="D251" s="461">
        <v>243.83333333333334</v>
      </c>
      <c r="E251" s="461">
        <v>240.76666666666668</v>
      </c>
      <c r="F251" s="461">
        <v>238.93333333333334</v>
      </c>
      <c r="G251" s="461">
        <v>235.86666666666667</v>
      </c>
      <c r="H251" s="461">
        <v>245.66666666666669</v>
      </c>
      <c r="I251" s="461">
        <v>248.73333333333335</v>
      </c>
      <c r="J251" s="461">
        <v>250.56666666666669</v>
      </c>
      <c r="K251" s="460">
        <v>246.9</v>
      </c>
      <c r="L251" s="460">
        <v>242</v>
      </c>
      <c r="M251" s="460">
        <v>25.630140000000001</v>
      </c>
    </row>
    <row r="252" spans="1:13">
      <c r="A252" s="245">
        <v>242</v>
      </c>
      <c r="B252" s="463" t="s">
        <v>122</v>
      </c>
      <c r="C252" s="460">
        <v>974.55</v>
      </c>
      <c r="D252" s="461">
        <v>976.16666666666663</v>
      </c>
      <c r="E252" s="461">
        <v>965.38333333333321</v>
      </c>
      <c r="F252" s="461">
        <v>956.21666666666658</v>
      </c>
      <c r="G252" s="461">
        <v>945.43333333333317</v>
      </c>
      <c r="H252" s="461">
        <v>985.33333333333326</v>
      </c>
      <c r="I252" s="461">
        <v>996.11666666666679</v>
      </c>
      <c r="J252" s="461">
        <v>1005.2833333333333</v>
      </c>
      <c r="K252" s="460">
        <v>986.95</v>
      </c>
      <c r="L252" s="460">
        <v>967</v>
      </c>
      <c r="M252" s="460">
        <v>87.153660000000002</v>
      </c>
    </row>
    <row r="253" spans="1:13">
      <c r="A253" s="245">
        <v>243</v>
      </c>
      <c r="B253" s="463" t="s">
        <v>256</v>
      </c>
      <c r="C253" s="460">
        <v>4447.6499999999996</v>
      </c>
      <c r="D253" s="461">
        <v>4405.5333333333328</v>
      </c>
      <c r="E253" s="461">
        <v>4321.0666666666657</v>
      </c>
      <c r="F253" s="461">
        <v>4194.4833333333327</v>
      </c>
      <c r="G253" s="461">
        <v>4110.0166666666655</v>
      </c>
      <c r="H253" s="461">
        <v>4532.1166666666659</v>
      </c>
      <c r="I253" s="461">
        <v>4616.583333333333</v>
      </c>
      <c r="J253" s="461">
        <v>4743.1666666666661</v>
      </c>
      <c r="K253" s="460">
        <v>4490</v>
      </c>
      <c r="L253" s="460">
        <v>4278.95</v>
      </c>
      <c r="M253" s="460">
        <v>11.87973</v>
      </c>
    </row>
    <row r="254" spans="1:13">
      <c r="A254" s="245">
        <v>244</v>
      </c>
      <c r="B254" s="463" t="s">
        <v>124</v>
      </c>
      <c r="C254" s="460">
        <v>1340</v>
      </c>
      <c r="D254" s="461">
        <v>1338.0333333333333</v>
      </c>
      <c r="E254" s="461">
        <v>1331.4666666666667</v>
      </c>
      <c r="F254" s="461">
        <v>1322.9333333333334</v>
      </c>
      <c r="G254" s="461">
        <v>1316.3666666666668</v>
      </c>
      <c r="H254" s="461">
        <v>1346.5666666666666</v>
      </c>
      <c r="I254" s="461">
        <v>1353.1333333333332</v>
      </c>
      <c r="J254" s="461">
        <v>1361.6666666666665</v>
      </c>
      <c r="K254" s="460">
        <v>1344.6</v>
      </c>
      <c r="L254" s="460">
        <v>1329.5</v>
      </c>
      <c r="M254" s="460">
        <v>56.201500000000003</v>
      </c>
    </row>
    <row r="255" spans="1:13">
      <c r="A255" s="245">
        <v>245</v>
      </c>
      <c r="B255" s="463" t="s">
        <v>749</v>
      </c>
      <c r="C255" s="460">
        <v>773.5</v>
      </c>
      <c r="D255" s="461">
        <v>775.18333333333339</v>
      </c>
      <c r="E255" s="461">
        <v>762.41666666666674</v>
      </c>
      <c r="F255" s="461">
        <v>751.33333333333337</v>
      </c>
      <c r="G255" s="461">
        <v>738.56666666666672</v>
      </c>
      <c r="H255" s="461">
        <v>786.26666666666677</v>
      </c>
      <c r="I255" s="461">
        <v>799.03333333333342</v>
      </c>
      <c r="J255" s="461">
        <v>810.11666666666679</v>
      </c>
      <c r="K255" s="460">
        <v>787.95</v>
      </c>
      <c r="L255" s="460">
        <v>764.1</v>
      </c>
      <c r="M255" s="460">
        <v>0.34342</v>
      </c>
    </row>
    <row r="256" spans="1:13">
      <c r="A256" s="245">
        <v>246</v>
      </c>
      <c r="B256" s="463" t="s">
        <v>400</v>
      </c>
      <c r="C256" s="460">
        <v>292.8</v>
      </c>
      <c r="D256" s="461">
        <v>290.09999999999997</v>
      </c>
      <c r="E256" s="461">
        <v>285.19999999999993</v>
      </c>
      <c r="F256" s="461">
        <v>277.59999999999997</v>
      </c>
      <c r="G256" s="461">
        <v>272.69999999999993</v>
      </c>
      <c r="H256" s="461">
        <v>297.69999999999993</v>
      </c>
      <c r="I256" s="461">
        <v>302.59999999999991</v>
      </c>
      <c r="J256" s="461">
        <v>310.19999999999993</v>
      </c>
      <c r="K256" s="460">
        <v>295</v>
      </c>
      <c r="L256" s="460">
        <v>282.5</v>
      </c>
      <c r="M256" s="460">
        <v>4.91439</v>
      </c>
    </row>
    <row r="257" spans="1:13">
      <c r="A257" s="245">
        <v>247</v>
      </c>
      <c r="B257" s="463" t="s">
        <v>121</v>
      </c>
      <c r="C257" s="460">
        <v>1714.7</v>
      </c>
      <c r="D257" s="461">
        <v>1710.75</v>
      </c>
      <c r="E257" s="461">
        <v>1696.65</v>
      </c>
      <c r="F257" s="461">
        <v>1678.6000000000001</v>
      </c>
      <c r="G257" s="461">
        <v>1664.5000000000002</v>
      </c>
      <c r="H257" s="461">
        <v>1728.8</v>
      </c>
      <c r="I257" s="461">
        <v>1742.8999999999999</v>
      </c>
      <c r="J257" s="461">
        <v>1760.9499999999998</v>
      </c>
      <c r="K257" s="460">
        <v>1724.85</v>
      </c>
      <c r="L257" s="460">
        <v>1692.7</v>
      </c>
      <c r="M257" s="460">
        <v>5.2471699999999997</v>
      </c>
    </row>
    <row r="258" spans="1:13">
      <c r="A258" s="245">
        <v>248</v>
      </c>
      <c r="B258" s="463" t="s">
        <v>257</v>
      </c>
      <c r="C258" s="460">
        <v>2163.3000000000002</v>
      </c>
      <c r="D258" s="461">
        <v>2169.4</v>
      </c>
      <c r="E258" s="461">
        <v>2140.8000000000002</v>
      </c>
      <c r="F258" s="461">
        <v>2118.3000000000002</v>
      </c>
      <c r="G258" s="461">
        <v>2089.7000000000003</v>
      </c>
      <c r="H258" s="461">
        <v>2191.9</v>
      </c>
      <c r="I258" s="461">
        <v>2220.4999999999995</v>
      </c>
      <c r="J258" s="461">
        <v>2243</v>
      </c>
      <c r="K258" s="460">
        <v>2198</v>
      </c>
      <c r="L258" s="460">
        <v>2146.9</v>
      </c>
      <c r="M258" s="460">
        <v>1.21848</v>
      </c>
    </row>
    <row r="259" spans="1:13">
      <c r="A259" s="245">
        <v>249</v>
      </c>
      <c r="B259" s="463" t="s">
        <v>401</v>
      </c>
      <c r="C259" s="460">
        <v>1378.45</v>
      </c>
      <c r="D259" s="461">
        <v>1376.0666666666668</v>
      </c>
      <c r="E259" s="461">
        <v>1369.2333333333336</v>
      </c>
      <c r="F259" s="461">
        <v>1360.0166666666667</v>
      </c>
      <c r="G259" s="461">
        <v>1353.1833333333334</v>
      </c>
      <c r="H259" s="461">
        <v>1385.2833333333338</v>
      </c>
      <c r="I259" s="461">
        <v>1392.1166666666672</v>
      </c>
      <c r="J259" s="461">
        <v>1401.3333333333339</v>
      </c>
      <c r="K259" s="460">
        <v>1382.9</v>
      </c>
      <c r="L259" s="460">
        <v>1366.85</v>
      </c>
      <c r="M259" s="460">
        <v>1.1449199999999999</v>
      </c>
    </row>
    <row r="260" spans="1:13">
      <c r="A260" s="245">
        <v>250</v>
      </c>
      <c r="B260" s="463" t="s">
        <v>402</v>
      </c>
      <c r="C260" s="460">
        <v>2807.85</v>
      </c>
      <c r="D260" s="461">
        <v>2800.75</v>
      </c>
      <c r="E260" s="461">
        <v>2753.5</v>
      </c>
      <c r="F260" s="461">
        <v>2699.15</v>
      </c>
      <c r="G260" s="461">
        <v>2651.9</v>
      </c>
      <c r="H260" s="461">
        <v>2855.1</v>
      </c>
      <c r="I260" s="461">
        <v>2902.35</v>
      </c>
      <c r="J260" s="461">
        <v>2956.7</v>
      </c>
      <c r="K260" s="460">
        <v>2848</v>
      </c>
      <c r="L260" s="460">
        <v>2746.4</v>
      </c>
      <c r="M260" s="460">
        <v>0.47849999999999998</v>
      </c>
    </row>
    <row r="261" spans="1:13">
      <c r="A261" s="245">
        <v>251</v>
      </c>
      <c r="B261" s="463" t="s">
        <v>403</v>
      </c>
      <c r="C261" s="460">
        <v>426.8</v>
      </c>
      <c r="D261" s="461">
        <v>427.2166666666667</v>
      </c>
      <c r="E261" s="461">
        <v>420.58333333333337</v>
      </c>
      <c r="F261" s="461">
        <v>414.36666666666667</v>
      </c>
      <c r="G261" s="461">
        <v>407.73333333333335</v>
      </c>
      <c r="H261" s="461">
        <v>433.43333333333339</v>
      </c>
      <c r="I261" s="461">
        <v>440.06666666666672</v>
      </c>
      <c r="J261" s="461">
        <v>446.28333333333342</v>
      </c>
      <c r="K261" s="460">
        <v>433.85</v>
      </c>
      <c r="L261" s="460">
        <v>421</v>
      </c>
      <c r="M261" s="460">
        <v>6.3513200000000003</v>
      </c>
    </row>
    <row r="262" spans="1:13">
      <c r="A262" s="245">
        <v>252</v>
      </c>
      <c r="B262" s="463" t="s">
        <v>404</v>
      </c>
      <c r="C262" s="460">
        <v>148.05000000000001</v>
      </c>
      <c r="D262" s="461">
        <v>149</v>
      </c>
      <c r="E262" s="461">
        <v>146.44999999999999</v>
      </c>
      <c r="F262" s="461">
        <v>144.85</v>
      </c>
      <c r="G262" s="461">
        <v>142.29999999999998</v>
      </c>
      <c r="H262" s="461">
        <v>150.6</v>
      </c>
      <c r="I262" s="461">
        <v>153.15</v>
      </c>
      <c r="J262" s="461">
        <v>154.75</v>
      </c>
      <c r="K262" s="460">
        <v>151.55000000000001</v>
      </c>
      <c r="L262" s="460">
        <v>147.4</v>
      </c>
      <c r="M262" s="460">
        <v>10.046519999999999</v>
      </c>
    </row>
    <row r="263" spans="1:13">
      <c r="A263" s="245">
        <v>253</v>
      </c>
      <c r="B263" s="463" t="s">
        <v>405</v>
      </c>
      <c r="C263" s="460">
        <v>122.7</v>
      </c>
      <c r="D263" s="461">
        <v>121.91666666666667</v>
      </c>
      <c r="E263" s="461">
        <v>119.83333333333334</v>
      </c>
      <c r="F263" s="461">
        <v>116.96666666666667</v>
      </c>
      <c r="G263" s="461">
        <v>114.88333333333334</v>
      </c>
      <c r="H263" s="461">
        <v>124.78333333333335</v>
      </c>
      <c r="I263" s="461">
        <v>126.86666666666669</v>
      </c>
      <c r="J263" s="461">
        <v>129.73333333333335</v>
      </c>
      <c r="K263" s="460">
        <v>124</v>
      </c>
      <c r="L263" s="460">
        <v>119.05</v>
      </c>
      <c r="M263" s="460">
        <v>19.072659999999999</v>
      </c>
    </row>
    <row r="264" spans="1:13">
      <c r="A264" s="245">
        <v>254</v>
      </c>
      <c r="B264" s="463" t="s">
        <v>406</v>
      </c>
      <c r="C264" s="460">
        <v>80.2</v>
      </c>
      <c r="D264" s="461">
        <v>80.416666666666671</v>
      </c>
      <c r="E264" s="461">
        <v>79.583333333333343</v>
      </c>
      <c r="F264" s="461">
        <v>78.966666666666669</v>
      </c>
      <c r="G264" s="461">
        <v>78.13333333333334</v>
      </c>
      <c r="H264" s="461">
        <v>81.033333333333346</v>
      </c>
      <c r="I264" s="461">
        <v>81.866666666666688</v>
      </c>
      <c r="J264" s="461">
        <v>82.483333333333348</v>
      </c>
      <c r="K264" s="460">
        <v>81.25</v>
      </c>
      <c r="L264" s="460">
        <v>79.8</v>
      </c>
      <c r="M264" s="460">
        <v>11.415979999999999</v>
      </c>
    </row>
    <row r="265" spans="1:13">
      <c r="A265" s="245">
        <v>255</v>
      </c>
      <c r="B265" s="463" t="s">
        <v>258</v>
      </c>
      <c r="C265" s="460">
        <v>115.75</v>
      </c>
      <c r="D265" s="461">
        <v>115.38333333333333</v>
      </c>
      <c r="E265" s="461">
        <v>113.76666666666665</v>
      </c>
      <c r="F265" s="461">
        <v>111.78333333333333</v>
      </c>
      <c r="G265" s="461">
        <v>110.16666666666666</v>
      </c>
      <c r="H265" s="461">
        <v>117.36666666666665</v>
      </c>
      <c r="I265" s="461">
        <v>118.98333333333332</v>
      </c>
      <c r="J265" s="461">
        <v>120.96666666666664</v>
      </c>
      <c r="K265" s="460">
        <v>117</v>
      </c>
      <c r="L265" s="460">
        <v>113.4</v>
      </c>
      <c r="M265" s="460">
        <v>38.434280000000001</v>
      </c>
    </row>
    <row r="266" spans="1:13">
      <c r="A266" s="245">
        <v>256</v>
      </c>
      <c r="B266" s="463" t="s">
        <v>128</v>
      </c>
      <c r="C266" s="460">
        <v>717.45</v>
      </c>
      <c r="D266" s="461">
        <v>720.13333333333333</v>
      </c>
      <c r="E266" s="461">
        <v>709.16666666666663</v>
      </c>
      <c r="F266" s="461">
        <v>700.88333333333333</v>
      </c>
      <c r="G266" s="461">
        <v>689.91666666666663</v>
      </c>
      <c r="H266" s="461">
        <v>728.41666666666663</v>
      </c>
      <c r="I266" s="461">
        <v>739.38333333333333</v>
      </c>
      <c r="J266" s="461">
        <v>747.66666666666663</v>
      </c>
      <c r="K266" s="460">
        <v>731.1</v>
      </c>
      <c r="L266" s="460">
        <v>711.85</v>
      </c>
      <c r="M266" s="460">
        <v>94.772859999999994</v>
      </c>
    </row>
    <row r="267" spans="1:13">
      <c r="A267" s="245">
        <v>257</v>
      </c>
      <c r="B267" s="463" t="s">
        <v>751</v>
      </c>
      <c r="C267" s="460">
        <v>85.9</v>
      </c>
      <c r="D267" s="461">
        <v>86.5</v>
      </c>
      <c r="E267" s="461">
        <v>84.9</v>
      </c>
      <c r="F267" s="461">
        <v>83.9</v>
      </c>
      <c r="G267" s="461">
        <v>82.300000000000011</v>
      </c>
      <c r="H267" s="461">
        <v>87.5</v>
      </c>
      <c r="I267" s="461">
        <v>89.1</v>
      </c>
      <c r="J267" s="461">
        <v>90.1</v>
      </c>
      <c r="K267" s="460">
        <v>88.1</v>
      </c>
      <c r="L267" s="460">
        <v>85.5</v>
      </c>
      <c r="M267" s="460">
        <v>4.4805299999999999</v>
      </c>
    </row>
    <row r="268" spans="1:13">
      <c r="A268" s="245">
        <v>258</v>
      </c>
      <c r="B268" s="463" t="s">
        <v>407</v>
      </c>
      <c r="C268" s="460">
        <v>54.1</v>
      </c>
      <c r="D268" s="461">
        <v>54.400000000000006</v>
      </c>
      <c r="E268" s="461">
        <v>53.350000000000009</v>
      </c>
      <c r="F268" s="461">
        <v>52.6</v>
      </c>
      <c r="G268" s="461">
        <v>51.550000000000004</v>
      </c>
      <c r="H268" s="461">
        <v>55.150000000000013</v>
      </c>
      <c r="I268" s="461">
        <v>56.20000000000001</v>
      </c>
      <c r="J268" s="461">
        <v>56.950000000000017</v>
      </c>
      <c r="K268" s="460">
        <v>55.45</v>
      </c>
      <c r="L268" s="460">
        <v>53.65</v>
      </c>
      <c r="M268" s="460">
        <v>8.7456300000000002</v>
      </c>
    </row>
    <row r="269" spans="1:13">
      <c r="A269" s="245">
        <v>259</v>
      </c>
      <c r="B269" s="463" t="s">
        <v>408</v>
      </c>
      <c r="C269" s="460">
        <v>94.05</v>
      </c>
      <c r="D269" s="461">
        <v>94.283333333333346</v>
      </c>
      <c r="E269" s="461">
        <v>92.266666666666694</v>
      </c>
      <c r="F269" s="461">
        <v>90.483333333333348</v>
      </c>
      <c r="G269" s="461">
        <v>88.466666666666697</v>
      </c>
      <c r="H269" s="461">
        <v>96.066666666666691</v>
      </c>
      <c r="I269" s="461">
        <v>98.083333333333343</v>
      </c>
      <c r="J269" s="461">
        <v>99.866666666666688</v>
      </c>
      <c r="K269" s="460">
        <v>96.3</v>
      </c>
      <c r="L269" s="460">
        <v>92.5</v>
      </c>
      <c r="M269" s="460">
        <v>17.385090000000002</v>
      </c>
    </row>
    <row r="270" spans="1:13">
      <c r="A270" s="245">
        <v>260</v>
      </c>
      <c r="B270" s="463" t="s">
        <v>409</v>
      </c>
      <c r="C270" s="460">
        <v>27.65</v>
      </c>
      <c r="D270" s="461">
        <v>27.900000000000002</v>
      </c>
      <c r="E270" s="461">
        <v>27.250000000000004</v>
      </c>
      <c r="F270" s="461">
        <v>26.85</v>
      </c>
      <c r="G270" s="461">
        <v>26.200000000000003</v>
      </c>
      <c r="H270" s="461">
        <v>28.300000000000004</v>
      </c>
      <c r="I270" s="461">
        <v>28.950000000000003</v>
      </c>
      <c r="J270" s="461">
        <v>29.350000000000005</v>
      </c>
      <c r="K270" s="460">
        <v>28.55</v>
      </c>
      <c r="L270" s="460">
        <v>27.5</v>
      </c>
      <c r="M270" s="460">
        <v>27.62809</v>
      </c>
    </row>
    <row r="271" spans="1:13">
      <c r="A271" s="245">
        <v>261</v>
      </c>
      <c r="B271" s="463" t="s">
        <v>410</v>
      </c>
      <c r="C271" s="460">
        <v>69</v>
      </c>
      <c r="D271" s="461">
        <v>68.933333333333337</v>
      </c>
      <c r="E271" s="461">
        <v>68.116666666666674</v>
      </c>
      <c r="F271" s="461">
        <v>67.233333333333334</v>
      </c>
      <c r="G271" s="461">
        <v>66.416666666666671</v>
      </c>
      <c r="H271" s="461">
        <v>69.816666666666677</v>
      </c>
      <c r="I271" s="461">
        <v>70.63333333333334</v>
      </c>
      <c r="J271" s="461">
        <v>71.51666666666668</v>
      </c>
      <c r="K271" s="460">
        <v>69.75</v>
      </c>
      <c r="L271" s="460">
        <v>68.05</v>
      </c>
      <c r="M271" s="460">
        <v>7.2472500000000002</v>
      </c>
    </row>
    <row r="272" spans="1:13">
      <c r="A272" s="245">
        <v>262</v>
      </c>
      <c r="B272" s="463" t="s">
        <v>411</v>
      </c>
      <c r="C272" s="460">
        <v>87.7</v>
      </c>
      <c r="D272" s="461">
        <v>88.533333333333346</v>
      </c>
      <c r="E272" s="461">
        <v>86.366666666666688</v>
      </c>
      <c r="F272" s="461">
        <v>85.033333333333346</v>
      </c>
      <c r="G272" s="461">
        <v>82.866666666666688</v>
      </c>
      <c r="H272" s="461">
        <v>89.866666666666688</v>
      </c>
      <c r="I272" s="461">
        <v>92.033333333333346</v>
      </c>
      <c r="J272" s="461">
        <v>93.366666666666688</v>
      </c>
      <c r="K272" s="460">
        <v>90.7</v>
      </c>
      <c r="L272" s="460">
        <v>87.2</v>
      </c>
      <c r="M272" s="460">
        <v>23.979669999999999</v>
      </c>
    </row>
    <row r="273" spans="1:13">
      <c r="A273" s="245">
        <v>263</v>
      </c>
      <c r="B273" s="463" t="s">
        <v>412</v>
      </c>
      <c r="C273" s="460">
        <v>181.15</v>
      </c>
      <c r="D273" s="461">
        <v>183.31666666666669</v>
      </c>
      <c r="E273" s="461">
        <v>177.48333333333338</v>
      </c>
      <c r="F273" s="461">
        <v>173.81666666666669</v>
      </c>
      <c r="G273" s="461">
        <v>167.98333333333338</v>
      </c>
      <c r="H273" s="461">
        <v>186.98333333333338</v>
      </c>
      <c r="I273" s="461">
        <v>192.81666666666669</v>
      </c>
      <c r="J273" s="461">
        <v>196.48333333333338</v>
      </c>
      <c r="K273" s="460">
        <v>189.15</v>
      </c>
      <c r="L273" s="460">
        <v>179.65</v>
      </c>
      <c r="M273" s="460">
        <v>10.15727</v>
      </c>
    </row>
    <row r="274" spans="1:13">
      <c r="A274" s="245">
        <v>264</v>
      </c>
      <c r="B274" s="463" t="s">
        <v>413</v>
      </c>
      <c r="C274" s="460">
        <v>92.8</v>
      </c>
      <c r="D274" s="461">
        <v>94.166666666666671</v>
      </c>
      <c r="E274" s="461">
        <v>91.13333333333334</v>
      </c>
      <c r="F274" s="461">
        <v>89.466666666666669</v>
      </c>
      <c r="G274" s="461">
        <v>86.433333333333337</v>
      </c>
      <c r="H274" s="461">
        <v>95.833333333333343</v>
      </c>
      <c r="I274" s="461">
        <v>98.866666666666674</v>
      </c>
      <c r="J274" s="461">
        <v>100.53333333333335</v>
      </c>
      <c r="K274" s="460">
        <v>97.2</v>
      </c>
      <c r="L274" s="460">
        <v>92.5</v>
      </c>
      <c r="M274" s="460">
        <v>16.199870000000001</v>
      </c>
    </row>
    <row r="275" spans="1:13">
      <c r="A275" s="245">
        <v>265</v>
      </c>
      <c r="B275" s="463" t="s">
        <v>127</v>
      </c>
      <c r="C275" s="460">
        <v>439.4</v>
      </c>
      <c r="D275" s="461">
        <v>443.5</v>
      </c>
      <c r="E275" s="461">
        <v>430.7</v>
      </c>
      <c r="F275" s="461">
        <v>422</v>
      </c>
      <c r="G275" s="461">
        <v>409.2</v>
      </c>
      <c r="H275" s="461">
        <v>452.2</v>
      </c>
      <c r="I275" s="461">
        <v>464.99999999999994</v>
      </c>
      <c r="J275" s="461">
        <v>473.7</v>
      </c>
      <c r="K275" s="460">
        <v>456.3</v>
      </c>
      <c r="L275" s="460">
        <v>434.8</v>
      </c>
      <c r="M275" s="460">
        <v>162.16803999999999</v>
      </c>
    </row>
    <row r="276" spans="1:13">
      <c r="A276" s="245">
        <v>266</v>
      </c>
      <c r="B276" s="463" t="s">
        <v>414</v>
      </c>
      <c r="C276" s="460">
        <v>2239.9499999999998</v>
      </c>
      <c r="D276" s="461">
        <v>2242.8166666666666</v>
      </c>
      <c r="E276" s="461">
        <v>2219.1333333333332</v>
      </c>
      <c r="F276" s="461">
        <v>2198.3166666666666</v>
      </c>
      <c r="G276" s="461">
        <v>2174.6333333333332</v>
      </c>
      <c r="H276" s="461">
        <v>2263.6333333333332</v>
      </c>
      <c r="I276" s="461">
        <v>2287.3166666666666</v>
      </c>
      <c r="J276" s="461">
        <v>2308.1333333333332</v>
      </c>
      <c r="K276" s="460">
        <v>2266.5</v>
      </c>
      <c r="L276" s="460">
        <v>2222</v>
      </c>
      <c r="M276" s="460">
        <v>0.24010999999999999</v>
      </c>
    </row>
    <row r="277" spans="1:13">
      <c r="A277" s="245">
        <v>267</v>
      </c>
      <c r="B277" s="463" t="s">
        <v>129</v>
      </c>
      <c r="C277" s="460">
        <v>2964.05</v>
      </c>
      <c r="D277" s="461">
        <v>2922.0833333333335</v>
      </c>
      <c r="E277" s="461">
        <v>2859.166666666667</v>
      </c>
      <c r="F277" s="461">
        <v>2754.2833333333333</v>
      </c>
      <c r="G277" s="461">
        <v>2691.3666666666668</v>
      </c>
      <c r="H277" s="461">
        <v>3026.9666666666672</v>
      </c>
      <c r="I277" s="461">
        <v>3089.8833333333341</v>
      </c>
      <c r="J277" s="461">
        <v>3194.7666666666673</v>
      </c>
      <c r="K277" s="460">
        <v>2985</v>
      </c>
      <c r="L277" s="460">
        <v>2817.2</v>
      </c>
      <c r="M277" s="460">
        <v>13.19524</v>
      </c>
    </row>
    <row r="278" spans="1:13">
      <c r="A278" s="245">
        <v>268</v>
      </c>
      <c r="B278" s="463" t="s">
        <v>130</v>
      </c>
      <c r="C278" s="460">
        <v>734.15</v>
      </c>
      <c r="D278" s="461">
        <v>740.11666666666667</v>
      </c>
      <c r="E278" s="461">
        <v>725.13333333333333</v>
      </c>
      <c r="F278" s="461">
        <v>716.11666666666667</v>
      </c>
      <c r="G278" s="461">
        <v>701.13333333333333</v>
      </c>
      <c r="H278" s="461">
        <v>749.13333333333333</v>
      </c>
      <c r="I278" s="461">
        <v>764.11666666666667</v>
      </c>
      <c r="J278" s="461">
        <v>773.13333333333333</v>
      </c>
      <c r="K278" s="460">
        <v>755.1</v>
      </c>
      <c r="L278" s="460">
        <v>731.1</v>
      </c>
      <c r="M278" s="460">
        <v>17.097480000000001</v>
      </c>
    </row>
    <row r="279" spans="1:13">
      <c r="A279" s="245">
        <v>269</v>
      </c>
      <c r="B279" s="463" t="s">
        <v>415</v>
      </c>
      <c r="C279" s="460">
        <v>150.85</v>
      </c>
      <c r="D279" s="461">
        <v>149.30000000000001</v>
      </c>
      <c r="E279" s="461">
        <v>144.60000000000002</v>
      </c>
      <c r="F279" s="461">
        <v>138.35000000000002</v>
      </c>
      <c r="G279" s="461">
        <v>133.65000000000003</v>
      </c>
      <c r="H279" s="461">
        <v>155.55000000000001</v>
      </c>
      <c r="I279" s="461">
        <v>160.25</v>
      </c>
      <c r="J279" s="461">
        <v>166.5</v>
      </c>
      <c r="K279" s="460">
        <v>154</v>
      </c>
      <c r="L279" s="460">
        <v>143.05000000000001</v>
      </c>
      <c r="M279" s="460">
        <v>33.693089999999998</v>
      </c>
    </row>
    <row r="280" spans="1:13">
      <c r="A280" s="245">
        <v>270</v>
      </c>
      <c r="B280" s="463" t="s">
        <v>417</v>
      </c>
      <c r="C280" s="460">
        <v>601.15</v>
      </c>
      <c r="D280" s="461">
        <v>579.54999999999995</v>
      </c>
      <c r="E280" s="461">
        <v>551.79999999999995</v>
      </c>
      <c r="F280" s="461">
        <v>502.45000000000005</v>
      </c>
      <c r="G280" s="461">
        <v>474.70000000000005</v>
      </c>
      <c r="H280" s="461">
        <v>628.89999999999986</v>
      </c>
      <c r="I280" s="461">
        <v>656.64999999999986</v>
      </c>
      <c r="J280" s="461">
        <v>705.99999999999977</v>
      </c>
      <c r="K280" s="460">
        <v>607.29999999999995</v>
      </c>
      <c r="L280" s="460">
        <v>530.20000000000005</v>
      </c>
      <c r="M280" s="460">
        <v>34.705410000000001</v>
      </c>
    </row>
    <row r="281" spans="1:13">
      <c r="A281" s="245">
        <v>271</v>
      </c>
      <c r="B281" s="463" t="s">
        <v>418</v>
      </c>
      <c r="C281" s="460">
        <v>215.3</v>
      </c>
      <c r="D281" s="461">
        <v>215.08333333333334</v>
      </c>
      <c r="E281" s="461">
        <v>213.66666666666669</v>
      </c>
      <c r="F281" s="461">
        <v>212.03333333333333</v>
      </c>
      <c r="G281" s="461">
        <v>210.61666666666667</v>
      </c>
      <c r="H281" s="461">
        <v>216.7166666666667</v>
      </c>
      <c r="I281" s="461">
        <v>218.13333333333338</v>
      </c>
      <c r="J281" s="461">
        <v>219.76666666666671</v>
      </c>
      <c r="K281" s="460">
        <v>216.5</v>
      </c>
      <c r="L281" s="460">
        <v>213.45</v>
      </c>
      <c r="M281" s="460">
        <v>3.9808300000000001</v>
      </c>
    </row>
    <row r="282" spans="1:13">
      <c r="A282" s="245">
        <v>272</v>
      </c>
      <c r="B282" s="463" t="s">
        <v>419</v>
      </c>
      <c r="C282" s="460">
        <v>225.8</v>
      </c>
      <c r="D282" s="461">
        <v>227.1</v>
      </c>
      <c r="E282" s="461">
        <v>223.2</v>
      </c>
      <c r="F282" s="461">
        <v>220.6</v>
      </c>
      <c r="G282" s="461">
        <v>216.7</v>
      </c>
      <c r="H282" s="461">
        <v>229.7</v>
      </c>
      <c r="I282" s="461">
        <v>233.60000000000002</v>
      </c>
      <c r="J282" s="461">
        <v>236.2</v>
      </c>
      <c r="K282" s="460">
        <v>231</v>
      </c>
      <c r="L282" s="460">
        <v>224.5</v>
      </c>
      <c r="M282" s="460">
        <v>5.1384600000000002</v>
      </c>
    </row>
    <row r="283" spans="1:13">
      <c r="A283" s="245">
        <v>273</v>
      </c>
      <c r="B283" s="463" t="s">
        <v>752</v>
      </c>
      <c r="C283" s="460">
        <v>914.85</v>
      </c>
      <c r="D283" s="461">
        <v>921.2833333333333</v>
      </c>
      <c r="E283" s="461">
        <v>902.56666666666661</v>
      </c>
      <c r="F283" s="461">
        <v>890.2833333333333</v>
      </c>
      <c r="G283" s="461">
        <v>871.56666666666661</v>
      </c>
      <c r="H283" s="461">
        <v>933.56666666666661</v>
      </c>
      <c r="I283" s="461">
        <v>952.2833333333333</v>
      </c>
      <c r="J283" s="461">
        <v>964.56666666666661</v>
      </c>
      <c r="K283" s="460">
        <v>940</v>
      </c>
      <c r="L283" s="460">
        <v>909</v>
      </c>
      <c r="M283" s="460">
        <v>0.33352999999999999</v>
      </c>
    </row>
    <row r="284" spans="1:13">
      <c r="A284" s="245">
        <v>274</v>
      </c>
      <c r="B284" s="463" t="s">
        <v>420</v>
      </c>
      <c r="C284" s="460">
        <v>905.05</v>
      </c>
      <c r="D284" s="461">
        <v>900.88333333333333</v>
      </c>
      <c r="E284" s="461">
        <v>894.76666666666665</v>
      </c>
      <c r="F284" s="461">
        <v>884.48333333333335</v>
      </c>
      <c r="G284" s="461">
        <v>878.36666666666667</v>
      </c>
      <c r="H284" s="461">
        <v>911.16666666666663</v>
      </c>
      <c r="I284" s="461">
        <v>917.28333333333319</v>
      </c>
      <c r="J284" s="461">
        <v>927.56666666666661</v>
      </c>
      <c r="K284" s="460">
        <v>907</v>
      </c>
      <c r="L284" s="460">
        <v>890.6</v>
      </c>
      <c r="M284" s="460">
        <v>2.4008799999999999</v>
      </c>
    </row>
    <row r="285" spans="1:13">
      <c r="A285" s="245">
        <v>275</v>
      </c>
      <c r="B285" s="463" t="s">
        <v>421</v>
      </c>
      <c r="C285" s="460">
        <v>389.95</v>
      </c>
      <c r="D285" s="461">
        <v>387.31666666666666</v>
      </c>
      <c r="E285" s="461">
        <v>382.63333333333333</v>
      </c>
      <c r="F285" s="461">
        <v>375.31666666666666</v>
      </c>
      <c r="G285" s="461">
        <v>370.63333333333333</v>
      </c>
      <c r="H285" s="461">
        <v>394.63333333333333</v>
      </c>
      <c r="I285" s="461">
        <v>399.31666666666661</v>
      </c>
      <c r="J285" s="461">
        <v>406.63333333333333</v>
      </c>
      <c r="K285" s="460">
        <v>392</v>
      </c>
      <c r="L285" s="460">
        <v>380</v>
      </c>
      <c r="M285" s="460">
        <v>3.25299</v>
      </c>
    </row>
    <row r="286" spans="1:13">
      <c r="A286" s="245">
        <v>276</v>
      </c>
      <c r="B286" s="463" t="s">
        <v>422</v>
      </c>
      <c r="C286" s="460">
        <v>556.20000000000005</v>
      </c>
      <c r="D286" s="461">
        <v>556.51666666666665</v>
      </c>
      <c r="E286" s="461">
        <v>550.73333333333335</v>
      </c>
      <c r="F286" s="461">
        <v>545.26666666666665</v>
      </c>
      <c r="G286" s="461">
        <v>539.48333333333335</v>
      </c>
      <c r="H286" s="461">
        <v>561.98333333333335</v>
      </c>
      <c r="I286" s="461">
        <v>567.76666666666665</v>
      </c>
      <c r="J286" s="461">
        <v>573.23333333333335</v>
      </c>
      <c r="K286" s="460">
        <v>562.29999999999995</v>
      </c>
      <c r="L286" s="460">
        <v>551.04999999999995</v>
      </c>
      <c r="M286" s="460">
        <v>1.7946899999999999</v>
      </c>
    </row>
    <row r="287" spans="1:13">
      <c r="A287" s="245">
        <v>277</v>
      </c>
      <c r="B287" s="463" t="s">
        <v>423</v>
      </c>
      <c r="C287" s="460">
        <v>67.099999999999994</v>
      </c>
      <c r="D287" s="461">
        <v>67.533333333333317</v>
      </c>
      <c r="E287" s="461">
        <v>66.266666666666637</v>
      </c>
      <c r="F287" s="461">
        <v>65.433333333333323</v>
      </c>
      <c r="G287" s="461">
        <v>64.166666666666643</v>
      </c>
      <c r="H287" s="461">
        <v>68.366666666666632</v>
      </c>
      <c r="I287" s="461">
        <v>69.633333333333312</v>
      </c>
      <c r="J287" s="461">
        <v>70.466666666666626</v>
      </c>
      <c r="K287" s="460">
        <v>68.8</v>
      </c>
      <c r="L287" s="460">
        <v>66.7</v>
      </c>
      <c r="M287" s="460">
        <v>15.487130000000001</v>
      </c>
    </row>
    <row r="288" spans="1:13">
      <c r="A288" s="245">
        <v>278</v>
      </c>
      <c r="B288" s="463" t="s">
        <v>424</v>
      </c>
      <c r="C288" s="460">
        <v>57.45</v>
      </c>
      <c r="D288" s="461">
        <v>58.116666666666674</v>
      </c>
      <c r="E288" s="461">
        <v>56.383333333333347</v>
      </c>
      <c r="F288" s="461">
        <v>55.31666666666667</v>
      </c>
      <c r="G288" s="461">
        <v>53.583333333333343</v>
      </c>
      <c r="H288" s="461">
        <v>59.183333333333351</v>
      </c>
      <c r="I288" s="461">
        <v>60.916666666666671</v>
      </c>
      <c r="J288" s="461">
        <v>61.983333333333356</v>
      </c>
      <c r="K288" s="460">
        <v>59.85</v>
      </c>
      <c r="L288" s="460">
        <v>57.05</v>
      </c>
      <c r="M288" s="460">
        <v>16.230869999999999</v>
      </c>
    </row>
    <row r="289" spans="1:13">
      <c r="A289" s="245">
        <v>279</v>
      </c>
      <c r="B289" s="463" t="s">
        <v>425</v>
      </c>
      <c r="C289" s="460">
        <v>763.7</v>
      </c>
      <c r="D289" s="461">
        <v>763.65</v>
      </c>
      <c r="E289" s="461">
        <v>753.05</v>
      </c>
      <c r="F289" s="461">
        <v>742.4</v>
      </c>
      <c r="G289" s="461">
        <v>731.8</v>
      </c>
      <c r="H289" s="461">
        <v>774.3</v>
      </c>
      <c r="I289" s="461">
        <v>784.90000000000009</v>
      </c>
      <c r="J289" s="461">
        <v>795.55</v>
      </c>
      <c r="K289" s="460">
        <v>774.25</v>
      </c>
      <c r="L289" s="460">
        <v>753</v>
      </c>
      <c r="M289" s="460">
        <v>4.5696300000000001</v>
      </c>
    </row>
    <row r="290" spans="1:13">
      <c r="A290" s="245">
        <v>280</v>
      </c>
      <c r="B290" s="463" t="s">
        <v>426</v>
      </c>
      <c r="C290" s="460">
        <v>400.2</v>
      </c>
      <c r="D290" s="461">
        <v>398.54999999999995</v>
      </c>
      <c r="E290" s="461">
        <v>392.69999999999993</v>
      </c>
      <c r="F290" s="461">
        <v>385.2</v>
      </c>
      <c r="G290" s="461">
        <v>379.34999999999997</v>
      </c>
      <c r="H290" s="461">
        <v>406.0499999999999</v>
      </c>
      <c r="I290" s="461">
        <v>411.89999999999992</v>
      </c>
      <c r="J290" s="461">
        <v>419.39999999999986</v>
      </c>
      <c r="K290" s="460">
        <v>404.4</v>
      </c>
      <c r="L290" s="460">
        <v>391.05</v>
      </c>
      <c r="M290" s="460">
        <v>6.1001399999999997</v>
      </c>
    </row>
    <row r="291" spans="1:13">
      <c r="A291" s="245">
        <v>281</v>
      </c>
      <c r="B291" s="463" t="s">
        <v>427</v>
      </c>
      <c r="C291" s="460">
        <v>230.6</v>
      </c>
      <c r="D291" s="461">
        <v>231.36666666666667</v>
      </c>
      <c r="E291" s="461">
        <v>228.73333333333335</v>
      </c>
      <c r="F291" s="461">
        <v>226.86666666666667</v>
      </c>
      <c r="G291" s="461">
        <v>224.23333333333335</v>
      </c>
      <c r="H291" s="461">
        <v>233.23333333333335</v>
      </c>
      <c r="I291" s="461">
        <v>235.86666666666667</v>
      </c>
      <c r="J291" s="461">
        <v>237.73333333333335</v>
      </c>
      <c r="K291" s="460">
        <v>234</v>
      </c>
      <c r="L291" s="460">
        <v>229.5</v>
      </c>
      <c r="M291" s="460">
        <v>1.92502</v>
      </c>
    </row>
    <row r="292" spans="1:13">
      <c r="A292" s="245">
        <v>282</v>
      </c>
      <c r="B292" s="463" t="s">
        <v>131</v>
      </c>
      <c r="C292" s="460">
        <v>1755.1</v>
      </c>
      <c r="D292" s="461">
        <v>1758.7166666666665</v>
      </c>
      <c r="E292" s="461">
        <v>1746.4833333333329</v>
      </c>
      <c r="F292" s="461">
        <v>1737.8666666666663</v>
      </c>
      <c r="G292" s="461">
        <v>1725.6333333333328</v>
      </c>
      <c r="H292" s="461">
        <v>1767.333333333333</v>
      </c>
      <c r="I292" s="461">
        <v>1779.5666666666666</v>
      </c>
      <c r="J292" s="461">
        <v>1788.1833333333332</v>
      </c>
      <c r="K292" s="460">
        <v>1770.95</v>
      </c>
      <c r="L292" s="460">
        <v>1750.1</v>
      </c>
      <c r="M292" s="460">
        <v>46.584139999999998</v>
      </c>
    </row>
    <row r="293" spans="1:13">
      <c r="A293" s="245">
        <v>283</v>
      </c>
      <c r="B293" s="463" t="s">
        <v>132</v>
      </c>
      <c r="C293" s="460">
        <v>89.45</v>
      </c>
      <c r="D293" s="461">
        <v>89.600000000000009</v>
      </c>
      <c r="E293" s="461">
        <v>88.40000000000002</v>
      </c>
      <c r="F293" s="461">
        <v>87.350000000000009</v>
      </c>
      <c r="G293" s="461">
        <v>86.15000000000002</v>
      </c>
      <c r="H293" s="461">
        <v>90.65000000000002</v>
      </c>
      <c r="I293" s="461">
        <v>91.850000000000009</v>
      </c>
      <c r="J293" s="461">
        <v>92.90000000000002</v>
      </c>
      <c r="K293" s="460">
        <v>90.8</v>
      </c>
      <c r="L293" s="460">
        <v>88.55</v>
      </c>
      <c r="M293" s="460">
        <v>128.55947</v>
      </c>
    </row>
    <row r="294" spans="1:13">
      <c r="A294" s="245">
        <v>284</v>
      </c>
      <c r="B294" s="463" t="s">
        <v>259</v>
      </c>
      <c r="C294" s="460">
        <v>2640.4</v>
      </c>
      <c r="D294" s="461">
        <v>2617.1166666666668</v>
      </c>
      <c r="E294" s="461">
        <v>2583.2833333333338</v>
      </c>
      <c r="F294" s="461">
        <v>2526.166666666667</v>
      </c>
      <c r="G294" s="461">
        <v>2492.3333333333339</v>
      </c>
      <c r="H294" s="461">
        <v>2674.2333333333336</v>
      </c>
      <c r="I294" s="461">
        <v>2708.0666666666666</v>
      </c>
      <c r="J294" s="461">
        <v>2765.1833333333334</v>
      </c>
      <c r="K294" s="460">
        <v>2650.95</v>
      </c>
      <c r="L294" s="460">
        <v>2560</v>
      </c>
      <c r="M294" s="460">
        <v>3.16147</v>
      </c>
    </row>
    <row r="295" spans="1:13">
      <c r="A295" s="245">
        <v>285</v>
      </c>
      <c r="B295" s="463" t="s">
        <v>133</v>
      </c>
      <c r="C295" s="460">
        <v>449.85</v>
      </c>
      <c r="D295" s="461">
        <v>447.23333333333335</v>
      </c>
      <c r="E295" s="461">
        <v>441.61666666666667</v>
      </c>
      <c r="F295" s="461">
        <v>433.38333333333333</v>
      </c>
      <c r="G295" s="461">
        <v>427.76666666666665</v>
      </c>
      <c r="H295" s="461">
        <v>455.4666666666667</v>
      </c>
      <c r="I295" s="461">
        <v>461.08333333333337</v>
      </c>
      <c r="J295" s="461">
        <v>469.31666666666672</v>
      </c>
      <c r="K295" s="460">
        <v>452.85</v>
      </c>
      <c r="L295" s="460">
        <v>439</v>
      </c>
      <c r="M295" s="460">
        <v>47.615740000000002</v>
      </c>
    </row>
    <row r="296" spans="1:13">
      <c r="A296" s="245">
        <v>286</v>
      </c>
      <c r="B296" s="463" t="s">
        <v>753</v>
      </c>
      <c r="C296" s="460">
        <v>223.45</v>
      </c>
      <c r="D296" s="461">
        <v>222.63333333333333</v>
      </c>
      <c r="E296" s="461">
        <v>219.46666666666664</v>
      </c>
      <c r="F296" s="461">
        <v>215.48333333333332</v>
      </c>
      <c r="G296" s="461">
        <v>212.31666666666663</v>
      </c>
      <c r="H296" s="461">
        <v>226.61666666666665</v>
      </c>
      <c r="I296" s="461">
        <v>229.78333333333333</v>
      </c>
      <c r="J296" s="461">
        <v>233.76666666666665</v>
      </c>
      <c r="K296" s="460">
        <v>225.8</v>
      </c>
      <c r="L296" s="460">
        <v>218.65</v>
      </c>
      <c r="M296" s="460">
        <v>1.1102399999999999</v>
      </c>
    </row>
    <row r="297" spans="1:13">
      <c r="A297" s="245">
        <v>287</v>
      </c>
      <c r="B297" s="463" t="s">
        <v>428</v>
      </c>
      <c r="C297" s="460">
        <v>6679.15</v>
      </c>
      <c r="D297" s="461">
        <v>6716.05</v>
      </c>
      <c r="E297" s="461">
        <v>6588.1</v>
      </c>
      <c r="F297" s="461">
        <v>6497.05</v>
      </c>
      <c r="G297" s="461">
        <v>6369.1</v>
      </c>
      <c r="H297" s="461">
        <v>6807.1</v>
      </c>
      <c r="I297" s="461">
        <v>6935.0499999999993</v>
      </c>
      <c r="J297" s="461">
        <v>7026.1</v>
      </c>
      <c r="K297" s="460">
        <v>6844</v>
      </c>
      <c r="L297" s="460">
        <v>6625</v>
      </c>
      <c r="M297" s="460">
        <v>7.6079999999999995E-2</v>
      </c>
    </row>
    <row r="298" spans="1:13">
      <c r="A298" s="245">
        <v>288</v>
      </c>
      <c r="B298" s="463" t="s">
        <v>260</v>
      </c>
      <c r="C298" s="460">
        <v>3635.4</v>
      </c>
      <c r="D298" s="461">
        <v>3626.75</v>
      </c>
      <c r="E298" s="461">
        <v>3596.65</v>
      </c>
      <c r="F298" s="461">
        <v>3557.9</v>
      </c>
      <c r="G298" s="461">
        <v>3527.8</v>
      </c>
      <c r="H298" s="461">
        <v>3665.5</v>
      </c>
      <c r="I298" s="461">
        <v>3695.6000000000004</v>
      </c>
      <c r="J298" s="461">
        <v>3734.35</v>
      </c>
      <c r="K298" s="460">
        <v>3656.85</v>
      </c>
      <c r="L298" s="460">
        <v>3588</v>
      </c>
      <c r="M298" s="460">
        <v>6.5584899999999999</v>
      </c>
    </row>
    <row r="299" spans="1:13">
      <c r="A299" s="245">
        <v>289</v>
      </c>
      <c r="B299" s="463" t="s">
        <v>134</v>
      </c>
      <c r="C299" s="460">
        <v>1417.3</v>
      </c>
      <c r="D299" s="461">
        <v>1412.1000000000001</v>
      </c>
      <c r="E299" s="461">
        <v>1402.2000000000003</v>
      </c>
      <c r="F299" s="461">
        <v>1387.1000000000001</v>
      </c>
      <c r="G299" s="461">
        <v>1377.2000000000003</v>
      </c>
      <c r="H299" s="461">
        <v>1427.2000000000003</v>
      </c>
      <c r="I299" s="461">
        <v>1437.1000000000004</v>
      </c>
      <c r="J299" s="461">
        <v>1452.2000000000003</v>
      </c>
      <c r="K299" s="460">
        <v>1422</v>
      </c>
      <c r="L299" s="460">
        <v>1397</v>
      </c>
      <c r="M299" s="460">
        <v>33.123800000000003</v>
      </c>
    </row>
    <row r="300" spans="1:13">
      <c r="A300" s="245">
        <v>290</v>
      </c>
      <c r="B300" s="463" t="s">
        <v>429</v>
      </c>
      <c r="C300" s="460">
        <v>480.4</v>
      </c>
      <c r="D300" s="461">
        <v>480.51666666666665</v>
      </c>
      <c r="E300" s="461">
        <v>476.08333333333331</v>
      </c>
      <c r="F300" s="461">
        <v>471.76666666666665</v>
      </c>
      <c r="G300" s="461">
        <v>467.33333333333331</v>
      </c>
      <c r="H300" s="461">
        <v>484.83333333333331</v>
      </c>
      <c r="I300" s="461">
        <v>489.26666666666671</v>
      </c>
      <c r="J300" s="461">
        <v>493.58333333333331</v>
      </c>
      <c r="K300" s="460">
        <v>484.95</v>
      </c>
      <c r="L300" s="460">
        <v>476.2</v>
      </c>
      <c r="M300" s="460">
        <v>16.759879999999999</v>
      </c>
    </row>
    <row r="301" spans="1:13">
      <c r="A301" s="245">
        <v>291</v>
      </c>
      <c r="B301" s="463" t="s">
        <v>430</v>
      </c>
      <c r="C301" s="460">
        <v>39.9</v>
      </c>
      <c r="D301" s="461">
        <v>39.716666666666661</v>
      </c>
      <c r="E301" s="461">
        <v>38.48333333333332</v>
      </c>
      <c r="F301" s="461">
        <v>37.066666666666656</v>
      </c>
      <c r="G301" s="461">
        <v>35.833333333333314</v>
      </c>
      <c r="H301" s="461">
        <v>41.133333333333326</v>
      </c>
      <c r="I301" s="461">
        <v>42.36666666666666</v>
      </c>
      <c r="J301" s="461">
        <v>43.783333333333331</v>
      </c>
      <c r="K301" s="460">
        <v>40.950000000000003</v>
      </c>
      <c r="L301" s="460">
        <v>38.299999999999997</v>
      </c>
      <c r="M301" s="460">
        <v>54.389629999999997</v>
      </c>
    </row>
    <row r="302" spans="1:13">
      <c r="A302" s="245">
        <v>292</v>
      </c>
      <c r="B302" s="463" t="s">
        <v>431</v>
      </c>
      <c r="C302" s="460">
        <v>1698.55</v>
      </c>
      <c r="D302" s="461">
        <v>1683.5166666666667</v>
      </c>
      <c r="E302" s="461">
        <v>1657.2833333333333</v>
      </c>
      <c r="F302" s="461">
        <v>1616.0166666666667</v>
      </c>
      <c r="G302" s="461">
        <v>1589.7833333333333</v>
      </c>
      <c r="H302" s="461">
        <v>1724.7833333333333</v>
      </c>
      <c r="I302" s="461">
        <v>1751.0166666666664</v>
      </c>
      <c r="J302" s="461">
        <v>1792.2833333333333</v>
      </c>
      <c r="K302" s="460">
        <v>1709.75</v>
      </c>
      <c r="L302" s="460">
        <v>1642.25</v>
      </c>
      <c r="M302" s="460">
        <v>0.72338999999999998</v>
      </c>
    </row>
    <row r="303" spans="1:13">
      <c r="A303" s="245">
        <v>293</v>
      </c>
      <c r="B303" s="463" t="s">
        <v>135</v>
      </c>
      <c r="C303" s="460">
        <v>1186.9000000000001</v>
      </c>
      <c r="D303" s="461">
        <v>1189.9833333333333</v>
      </c>
      <c r="E303" s="461">
        <v>1178.9666666666667</v>
      </c>
      <c r="F303" s="461">
        <v>1171.0333333333333</v>
      </c>
      <c r="G303" s="461">
        <v>1160.0166666666667</v>
      </c>
      <c r="H303" s="461">
        <v>1197.9166666666667</v>
      </c>
      <c r="I303" s="461">
        <v>1208.9333333333336</v>
      </c>
      <c r="J303" s="461">
        <v>1216.8666666666668</v>
      </c>
      <c r="K303" s="460">
        <v>1201</v>
      </c>
      <c r="L303" s="460">
        <v>1182.05</v>
      </c>
      <c r="M303" s="460">
        <v>18.883870000000002</v>
      </c>
    </row>
    <row r="304" spans="1:13">
      <c r="A304" s="245">
        <v>294</v>
      </c>
      <c r="B304" s="463" t="s">
        <v>432</v>
      </c>
      <c r="C304" s="460">
        <v>2061.4</v>
      </c>
      <c r="D304" s="461">
        <v>2080.1</v>
      </c>
      <c r="E304" s="461">
        <v>2016.2999999999997</v>
      </c>
      <c r="F304" s="461">
        <v>1971.1999999999998</v>
      </c>
      <c r="G304" s="461">
        <v>1907.3999999999996</v>
      </c>
      <c r="H304" s="461">
        <v>2125.1999999999998</v>
      </c>
      <c r="I304" s="461">
        <v>2189</v>
      </c>
      <c r="J304" s="461">
        <v>2234.1</v>
      </c>
      <c r="K304" s="460">
        <v>2143.9</v>
      </c>
      <c r="L304" s="460">
        <v>2035</v>
      </c>
      <c r="M304" s="460">
        <v>0.95650999999999997</v>
      </c>
    </row>
    <row r="305" spans="1:13">
      <c r="A305" s="245">
        <v>295</v>
      </c>
      <c r="B305" s="463" t="s">
        <v>433</v>
      </c>
      <c r="C305" s="460">
        <v>856.9</v>
      </c>
      <c r="D305" s="461">
        <v>861.23333333333323</v>
      </c>
      <c r="E305" s="461">
        <v>845.66666666666652</v>
      </c>
      <c r="F305" s="461">
        <v>834.43333333333328</v>
      </c>
      <c r="G305" s="461">
        <v>818.86666666666656</v>
      </c>
      <c r="H305" s="461">
        <v>872.46666666666647</v>
      </c>
      <c r="I305" s="461">
        <v>888.0333333333333</v>
      </c>
      <c r="J305" s="461">
        <v>899.26666666666642</v>
      </c>
      <c r="K305" s="460">
        <v>876.8</v>
      </c>
      <c r="L305" s="460">
        <v>850</v>
      </c>
      <c r="M305" s="460">
        <v>0.16123000000000001</v>
      </c>
    </row>
    <row r="306" spans="1:13">
      <c r="A306" s="245">
        <v>296</v>
      </c>
      <c r="B306" s="463" t="s">
        <v>434</v>
      </c>
      <c r="C306" s="460">
        <v>55</v>
      </c>
      <c r="D306" s="461">
        <v>55.916666666666664</v>
      </c>
      <c r="E306" s="461">
        <v>53.68333333333333</v>
      </c>
      <c r="F306" s="461">
        <v>52.366666666666667</v>
      </c>
      <c r="G306" s="461">
        <v>50.133333333333333</v>
      </c>
      <c r="H306" s="461">
        <v>57.233333333333327</v>
      </c>
      <c r="I306" s="461">
        <v>59.466666666666661</v>
      </c>
      <c r="J306" s="461">
        <v>60.783333333333324</v>
      </c>
      <c r="K306" s="460">
        <v>58.15</v>
      </c>
      <c r="L306" s="460">
        <v>54.6</v>
      </c>
      <c r="M306" s="460">
        <v>150.64266000000001</v>
      </c>
    </row>
    <row r="307" spans="1:13">
      <c r="A307" s="245">
        <v>297</v>
      </c>
      <c r="B307" s="463" t="s">
        <v>435</v>
      </c>
      <c r="C307" s="460">
        <v>178</v>
      </c>
      <c r="D307" s="461">
        <v>179.53333333333333</v>
      </c>
      <c r="E307" s="461">
        <v>175.01666666666665</v>
      </c>
      <c r="F307" s="461">
        <v>172.03333333333333</v>
      </c>
      <c r="G307" s="461">
        <v>167.51666666666665</v>
      </c>
      <c r="H307" s="461">
        <v>182.51666666666665</v>
      </c>
      <c r="I307" s="461">
        <v>187.03333333333336</v>
      </c>
      <c r="J307" s="461">
        <v>190.01666666666665</v>
      </c>
      <c r="K307" s="460">
        <v>184.05</v>
      </c>
      <c r="L307" s="460">
        <v>176.55</v>
      </c>
      <c r="M307" s="460">
        <v>9.6942500000000003</v>
      </c>
    </row>
    <row r="308" spans="1:13">
      <c r="A308" s="245">
        <v>298</v>
      </c>
      <c r="B308" s="463" t="s">
        <v>146</v>
      </c>
      <c r="C308" s="460">
        <v>79270</v>
      </c>
      <c r="D308" s="461">
        <v>79207.516666666663</v>
      </c>
      <c r="E308" s="461">
        <v>78468.033333333326</v>
      </c>
      <c r="F308" s="461">
        <v>77666.066666666666</v>
      </c>
      <c r="G308" s="461">
        <v>76926.583333333328</v>
      </c>
      <c r="H308" s="461">
        <v>80009.483333333323</v>
      </c>
      <c r="I308" s="461">
        <v>80748.96666666666</v>
      </c>
      <c r="J308" s="461">
        <v>81550.93333333332</v>
      </c>
      <c r="K308" s="460">
        <v>79947</v>
      </c>
      <c r="L308" s="460">
        <v>78405.55</v>
      </c>
      <c r="M308" s="460">
        <v>0.24073</v>
      </c>
    </row>
    <row r="309" spans="1:13">
      <c r="A309" s="245">
        <v>299</v>
      </c>
      <c r="B309" s="463" t="s">
        <v>143</v>
      </c>
      <c r="C309" s="460">
        <v>1127.45</v>
      </c>
      <c r="D309" s="461">
        <v>1123.0166666666667</v>
      </c>
      <c r="E309" s="461">
        <v>1112.5833333333333</v>
      </c>
      <c r="F309" s="461">
        <v>1097.7166666666667</v>
      </c>
      <c r="G309" s="461">
        <v>1087.2833333333333</v>
      </c>
      <c r="H309" s="461">
        <v>1137.8833333333332</v>
      </c>
      <c r="I309" s="461">
        <v>1148.3166666666666</v>
      </c>
      <c r="J309" s="461">
        <v>1163.1833333333332</v>
      </c>
      <c r="K309" s="460">
        <v>1133.45</v>
      </c>
      <c r="L309" s="460">
        <v>1108.1500000000001</v>
      </c>
      <c r="M309" s="460">
        <v>2.7698700000000001</v>
      </c>
    </row>
    <row r="310" spans="1:13">
      <c r="A310" s="245">
        <v>300</v>
      </c>
      <c r="B310" s="463" t="s">
        <v>436</v>
      </c>
      <c r="C310" s="460">
        <v>3538.35</v>
      </c>
      <c r="D310" s="461">
        <v>3516.1166666666668</v>
      </c>
      <c r="E310" s="461">
        <v>3432.2333333333336</v>
      </c>
      <c r="F310" s="461">
        <v>3326.1166666666668</v>
      </c>
      <c r="G310" s="461">
        <v>3242.2333333333336</v>
      </c>
      <c r="H310" s="461">
        <v>3622.2333333333336</v>
      </c>
      <c r="I310" s="461">
        <v>3706.1166666666668</v>
      </c>
      <c r="J310" s="461">
        <v>3812.2333333333336</v>
      </c>
      <c r="K310" s="460">
        <v>3600</v>
      </c>
      <c r="L310" s="460">
        <v>3410</v>
      </c>
      <c r="M310" s="460">
        <v>0.26690000000000003</v>
      </c>
    </row>
    <row r="311" spans="1:13">
      <c r="A311" s="245">
        <v>301</v>
      </c>
      <c r="B311" s="463" t="s">
        <v>437</v>
      </c>
      <c r="C311" s="460">
        <v>295.89999999999998</v>
      </c>
      <c r="D311" s="461">
        <v>300.18333333333334</v>
      </c>
      <c r="E311" s="461">
        <v>290.36666666666667</v>
      </c>
      <c r="F311" s="461">
        <v>284.83333333333331</v>
      </c>
      <c r="G311" s="461">
        <v>275.01666666666665</v>
      </c>
      <c r="H311" s="461">
        <v>305.7166666666667</v>
      </c>
      <c r="I311" s="461">
        <v>315.53333333333342</v>
      </c>
      <c r="J311" s="461">
        <v>321.06666666666672</v>
      </c>
      <c r="K311" s="460">
        <v>310</v>
      </c>
      <c r="L311" s="460">
        <v>294.64999999999998</v>
      </c>
      <c r="M311" s="460">
        <v>0.66822999999999999</v>
      </c>
    </row>
    <row r="312" spans="1:13">
      <c r="A312" s="245">
        <v>302</v>
      </c>
      <c r="B312" s="463" t="s">
        <v>137</v>
      </c>
      <c r="C312" s="460">
        <v>156.4</v>
      </c>
      <c r="D312" s="461">
        <v>156.79999999999998</v>
      </c>
      <c r="E312" s="461">
        <v>154.84999999999997</v>
      </c>
      <c r="F312" s="461">
        <v>153.29999999999998</v>
      </c>
      <c r="G312" s="461">
        <v>151.34999999999997</v>
      </c>
      <c r="H312" s="461">
        <v>158.34999999999997</v>
      </c>
      <c r="I312" s="461">
        <v>160.29999999999995</v>
      </c>
      <c r="J312" s="461">
        <v>161.84999999999997</v>
      </c>
      <c r="K312" s="460">
        <v>158.75</v>
      </c>
      <c r="L312" s="460">
        <v>155.25</v>
      </c>
      <c r="M312" s="460">
        <v>88.220799999999997</v>
      </c>
    </row>
    <row r="313" spans="1:13">
      <c r="A313" s="245">
        <v>303</v>
      </c>
      <c r="B313" s="463" t="s">
        <v>136</v>
      </c>
      <c r="C313" s="460">
        <v>797.7</v>
      </c>
      <c r="D313" s="461">
        <v>783.88333333333333</v>
      </c>
      <c r="E313" s="461">
        <v>767.81666666666661</v>
      </c>
      <c r="F313" s="461">
        <v>737.93333333333328</v>
      </c>
      <c r="G313" s="461">
        <v>721.86666666666656</v>
      </c>
      <c r="H313" s="461">
        <v>813.76666666666665</v>
      </c>
      <c r="I313" s="461">
        <v>829.83333333333348</v>
      </c>
      <c r="J313" s="461">
        <v>859.7166666666667</v>
      </c>
      <c r="K313" s="460">
        <v>799.95</v>
      </c>
      <c r="L313" s="460">
        <v>754</v>
      </c>
      <c r="M313" s="460">
        <v>86.343959999999996</v>
      </c>
    </row>
    <row r="314" spans="1:13">
      <c r="A314" s="245">
        <v>304</v>
      </c>
      <c r="B314" s="463" t="s">
        <v>438</v>
      </c>
      <c r="C314" s="460">
        <v>181</v>
      </c>
      <c r="D314" s="461">
        <v>181.66666666666666</v>
      </c>
      <c r="E314" s="461">
        <v>179.58333333333331</v>
      </c>
      <c r="F314" s="461">
        <v>178.16666666666666</v>
      </c>
      <c r="G314" s="461">
        <v>176.08333333333331</v>
      </c>
      <c r="H314" s="461">
        <v>183.08333333333331</v>
      </c>
      <c r="I314" s="461">
        <v>185.16666666666663</v>
      </c>
      <c r="J314" s="461">
        <v>186.58333333333331</v>
      </c>
      <c r="K314" s="460">
        <v>183.75</v>
      </c>
      <c r="L314" s="460">
        <v>180.25</v>
      </c>
      <c r="M314" s="460">
        <v>1.4652700000000001</v>
      </c>
    </row>
    <row r="315" spans="1:13">
      <c r="A315" s="245">
        <v>305</v>
      </c>
      <c r="B315" s="463" t="s">
        <v>439</v>
      </c>
      <c r="C315" s="460">
        <v>213.05</v>
      </c>
      <c r="D315" s="461">
        <v>215.33333333333334</v>
      </c>
      <c r="E315" s="461">
        <v>209.7166666666667</v>
      </c>
      <c r="F315" s="461">
        <v>206.38333333333335</v>
      </c>
      <c r="G315" s="461">
        <v>200.76666666666671</v>
      </c>
      <c r="H315" s="461">
        <v>218.66666666666669</v>
      </c>
      <c r="I315" s="461">
        <v>224.2833333333333</v>
      </c>
      <c r="J315" s="461">
        <v>227.61666666666667</v>
      </c>
      <c r="K315" s="460">
        <v>220.95</v>
      </c>
      <c r="L315" s="460">
        <v>212</v>
      </c>
      <c r="M315" s="460">
        <v>4.0853000000000002</v>
      </c>
    </row>
    <row r="316" spans="1:13">
      <c r="A316" s="245">
        <v>306</v>
      </c>
      <c r="B316" s="463" t="s">
        <v>440</v>
      </c>
      <c r="C316" s="460">
        <v>553.4</v>
      </c>
      <c r="D316" s="461">
        <v>548.83333333333337</v>
      </c>
      <c r="E316" s="461">
        <v>530.66666666666674</v>
      </c>
      <c r="F316" s="461">
        <v>507.93333333333339</v>
      </c>
      <c r="G316" s="461">
        <v>489.76666666666677</v>
      </c>
      <c r="H316" s="461">
        <v>571.56666666666672</v>
      </c>
      <c r="I316" s="461">
        <v>589.73333333333346</v>
      </c>
      <c r="J316" s="461">
        <v>612.4666666666667</v>
      </c>
      <c r="K316" s="460">
        <v>567</v>
      </c>
      <c r="L316" s="460">
        <v>526.1</v>
      </c>
      <c r="M316" s="460">
        <v>9.0236400000000003</v>
      </c>
    </row>
    <row r="317" spans="1:13">
      <c r="A317" s="245">
        <v>307</v>
      </c>
      <c r="B317" s="463" t="s">
        <v>138</v>
      </c>
      <c r="C317" s="460">
        <v>160.25</v>
      </c>
      <c r="D317" s="461">
        <v>159.45000000000002</v>
      </c>
      <c r="E317" s="461">
        <v>156.80000000000004</v>
      </c>
      <c r="F317" s="461">
        <v>153.35000000000002</v>
      </c>
      <c r="G317" s="461">
        <v>150.70000000000005</v>
      </c>
      <c r="H317" s="461">
        <v>162.90000000000003</v>
      </c>
      <c r="I317" s="461">
        <v>165.55</v>
      </c>
      <c r="J317" s="461">
        <v>169.00000000000003</v>
      </c>
      <c r="K317" s="460">
        <v>162.1</v>
      </c>
      <c r="L317" s="460">
        <v>156</v>
      </c>
      <c r="M317" s="460">
        <v>170.41976</v>
      </c>
    </row>
    <row r="318" spans="1:13">
      <c r="A318" s="245">
        <v>308</v>
      </c>
      <c r="B318" s="463" t="s">
        <v>261</v>
      </c>
      <c r="C318" s="460">
        <v>52.95</v>
      </c>
      <c r="D318" s="461">
        <v>53.266666666666673</v>
      </c>
      <c r="E318" s="461">
        <v>51.283333333333346</v>
      </c>
      <c r="F318" s="461">
        <v>49.616666666666674</v>
      </c>
      <c r="G318" s="461">
        <v>47.633333333333347</v>
      </c>
      <c r="H318" s="461">
        <v>54.933333333333344</v>
      </c>
      <c r="I318" s="461">
        <v>56.916666666666679</v>
      </c>
      <c r="J318" s="461">
        <v>58.583333333333343</v>
      </c>
      <c r="K318" s="460">
        <v>55.25</v>
      </c>
      <c r="L318" s="460">
        <v>51.6</v>
      </c>
      <c r="M318" s="460">
        <v>372.49844000000002</v>
      </c>
    </row>
    <row r="319" spans="1:13">
      <c r="A319" s="245">
        <v>309</v>
      </c>
      <c r="B319" s="463" t="s">
        <v>139</v>
      </c>
      <c r="C319" s="460">
        <v>472.55</v>
      </c>
      <c r="D319" s="461">
        <v>474</v>
      </c>
      <c r="E319" s="461">
        <v>467.25</v>
      </c>
      <c r="F319" s="461">
        <v>461.95</v>
      </c>
      <c r="G319" s="461">
        <v>455.2</v>
      </c>
      <c r="H319" s="461">
        <v>479.3</v>
      </c>
      <c r="I319" s="461">
        <v>486.05</v>
      </c>
      <c r="J319" s="461">
        <v>491.35</v>
      </c>
      <c r="K319" s="460">
        <v>480.75</v>
      </c>
      <c r="L319" s="460">
        <v>468.7</v>
      </c>
      <c r="M319" s="460">
        <v>25.319870000000002</v>
      </c>
    </row>
    <row r="320" spans="1:13">
      <c r="A320" s="245">
        <v>310</v>
      </c>
      <c r="B320" s="463" t="s">
        <v>140</v>
      </c>
      <c r="C320" s="460">
        <v>6811.1</v>
      </c>
      <c r="D320" s="461">
        <v>6796.8499999999995</v>
      </c>
      <c r="E320" s="461">
        <v>6729.6999999999989</v>
      </c>
      <c r="F320" s="461">
        <v>6648.2999999999993</v>
      </c>
      <c r="G320" s="461">
        <v>6581.1499999999987</v>
      </c>
      <c r="H320" s="461">
        <v>6878.2499999999991</v>
      </c>
      <c r="I320" s="461">
        <v>6945.3999999999987</v>
      </c>
      <c r="J320" s="461">
        <v>7026.7999999999993</v>
      </c>
      <c r="K320" s="460">
        <v>6864</v>
      </c>
      <c r="L320" s="460">
        <v>6715.45</v>
      </c>
      <c r="M320" s="460">
        <v>8.0582700000000003</v>
      </c>
    </row>
    <row r="321" spans="1:13">
      <c r="A321" s="245">
        <v>311</v>
      </c>
      <c r="B321" s="463" t="s">
        <v>142</v>
      </c>
      <c r="C321" s="460">
        <v>890.2</v>
      </c>
      <c r="D321" s="461">
        <v>893.66666666666663</v>
      </c>
      <c r="E321" s="461">
        <v>881.7833333333333</v>
      </c>
      <c r="F321" s="461">
        <v>873.36666666666667</v>
      </c>
      <c r="G321" s="461">
        <v>861.48333333333335</v>
      </c>
      <c r="H321" s="461">
        <v>902.08333333333326</v>
      </c>
      <c r="I321" s="461">
        <v>913.9666666666667</v>
      </c>
      <c r="J321" s="461">
        <v>922.38333333333321</v>
      </c>
      <c r="K321" s="460">
        <v>905.55</v>
      </c>
      <c r="L321" s="460">
        <v>885.25</v>
      </c>
      <c r="M321" s="460">
        <v>3.70695</v>
      </c>
    </row>
    <row r="322" spans="1:13">
      <c r="A322" s="245">
        <v>312</v>
      </c>
      <c r="B322" s="463" t="s">
        <v>441</v>
      </c>
      <c r="C322" s="460">
        <v>2356.9499999999998</v>
      </c>
      <c r="D322" s="461">
        <v>2344.0666666666666</v>
      </c>
      <c r="E322" s="461">
        <v>2323.1333333333332</v>
      </c>
      <c r="F322" s="461">
        <v>2289.3166666666666</v>
      </c>
      <c r="G322" s="461">
        <v>2268.3833333333332</v>
      </c>
      <c r="H322" s="461">
        <v>2377.8833333333332</v>
      </c>
      <c r="I322" s="461">
        <v>2398.8166666666666</v>
      </c>
      <c r="J322" s="461">
        <v>2432.6333333333332</v>
      </c>
      <c r="K322" s="460">
        <v>2365</v>
      </c>
      <c r="L322" s="460">
        <v>2310.25</v>
      </c>
      <c r="M322" s="460">
        <v>0.37636999999999998</v>
      </c>
    </row>
    <row r="323" spans="1:13">
      <c r="A323" s="245">
        <v>313</v>
      </c>
      <c r="B323" s="463" t="s">
        <v>144</v>
      </c>
      <c r="C323" s="460">
        <v>2089.9499999999998</v>
      </c>
      <c r="D323" s="461">
        <v>2099.65</v>
      </c>
      <c r="E323" s="461">
        <v>2067.3000000000002</v>
      </c>
      <c r="F323" s="461">
        <v>2044.65</v>
      </c>
      <c r="G323" s="461">
        <v>2012.3000000000002</v>
      </c>
      <c r="H323" s="461">
        <v>2122.3000000000002</v>
      </c>
      <c r="I323" s="461">
        <v>2154.6499999999996</v>
      </c>
      <c r="J323" s="461">
        <v>2177.3000000000002</v>
      </c>
      <c r="K323" s="460">
        <v>2132</v>
      </c>
      <c r="L323" s="460">
        <v>2077</v>
      </c>
      <c r="M323" s="460">
        <v>11.636340000000001</v>
      </c>
    </row>
    <row r="324" spans="1:13">
      <c r="A324" s="245">
        <v>314</v>
      </c>
      <c r="B324" s="463" t="s">
        <v>442</v>
      </c>
      <c r="C324" s="460">
        <v>110.8</v>
      </c>
      <c r="D324" s="461">
        <v>110.08333333333333</v>
      </c>
      <c r="E324" s="461">
        <v>108.36666666666666</v>
      </c>
      <c r="F324" s="461">
        <v>105.93333333333334</v>
      </c>
      <c r="G324" s="461">
        <v>104.21666666666667</v>
      </c>
      <c r="H324" s="461">
        <v>112.51666666666665</v>
      </c>
      <c r="I324" s="461">
        <v>114.23333333333332</v>
      </c>
      <c r="J324" s="461">
        <v>116.66666666666664</v>
      </c>
      <c r="K324" s="460">
        <v>111.8</v>
      </c>
      <c r="L324" s="460">
        <v>107.65</v>
      </c>
      <c r="M324" s="460">
        <v>8.5188500000000005</v>
      </c>
    </row>
    <row r="325" spans="1:13">
      <c r="A325" s="245">
        <v>315</v>
      </c>
      <c r="B325" s="463" t="s">
        <v>443</v>
      </c>
      <c r="C325" s="460">
        <v>571.5</v>
      </c>
      <c r="D325" s="461">
        <v>560.83333333333337</v>
      </c>
      <c r="E325" s="461">
        <v>541.66666666666674</v>
      </c>
      <c r="F325" s="461">
        <v>511.83333333333337</v>
      </c>
      <c r="G325" s="461">
        <v>492.66666666666674</v>
      </c>
      <c r="H325" s="461">
        <v>590.66666666666674</v>
      </c>
      <c r="I325" s="461">
        <v>609.83333333333348</v>
      </c>
      <c r="J325" s="461">
        <v>639.66666666666674</v>
      </c>
      <c r="K325" s="460">
        <v>580</v>
      </c>
      <c r="L325" s="460">
        <v>531</v>
      </c>
      <c r="M325" s="460">
        <v>9.3488299999999995</v>
      </c>
    </row>
    <row r="326" spans="1:13">
      <c r="A326" s="245">
        <v>316</v>
      </c>
      <c r="B326" s="463" t="s">
        <v>754</v>
      </c>
      <c r="C326" s="460">
        <v>200.35</v>
      </c>
      <c r="D326" s="461">
        <v>201.45000000000002</v>
      </c>
      <c r="E326" s="461">
        <v>197.90000000000003</v>
      </c>
      <c r="F326" s="461">
        <v>195.45000000000002</v>
      </c>
      <c r="G326" s="461">
        <v>191.90000000000003</v>
      </c>
      <c r="H326" s="461">
        <v>203.90000000000003</v>
      </c>
      <c r="I326" s="461">
        <v>207.45000000000005</v>
      </c>
      <c r="J326" s="461">
        <v>209.90000000000003</v>
      </c>
      <c r="K326" s="460">
        <v>205</v>
      </c>
      <c r="L326" s="460">
        <v>199</v>
      </c>
      <c r="M326" s="460">
        <v>6.23238</v>
      </c>
    </row>
    <row r="327" spans="1:13">
      <c r="A327" s="245">
        <v>317</v>
      </c>
      <c r="B327" s="463" t="s">
        <v>145</v>
      </c>
      <c r="C327" s="460">
        <v>242.25</v>
      </c>
      <c r="D327" s="461">
        <v>243.7833333333333</v>
      </c>
      <c r="E327" s="461">
        <v>238.9166666666666</v>
      </c>
      <c r="F327" s="461">
        <v>235.58333333333329</v>
      </c>
      <c r="G327" s="461">
        <v>230.71666666666658</v>
      </c>
      <c r="H327" s="461">
        <v>247.11666666666662</v>
      </c>
      <c r="I327" s="461">
        <v>251.98333333333329</v>
      </c>
      <c r="J327" s="461">
        <v>255.31666666666663</v>
      </c>
      <c r="K327" s="460">
        <v>248.65</v>
      </c>
      <c r="L327" s="460">
        <v>240.45</v>
      </c>
      <c r="M327" s="460">
        <v>163.28735</v>
      </c>
    </row>
    <row r="328" spans="1:13">
      <c r="A328" s="245">
        <v>318</v>
      </c>
      <c r="B328" s="463" t="s">
        <v>444</v>
      </c>
      <c r="C328" s="460">
        <v>739.1</v>
      </c>
      <c r="D328" s="461">
        <v>745.16666666666663</v>
      </c>
      <c r="E328" s="461">
        <v>720.58333333333326</v>
      </c>
      <c r="F328" s="461">
        <v>702.06666666666661</v>
      </c>
      <c r="G328" s="461">
        <v>677.48333333333323</v>
      </c>
      <c r="H328" s="461">
        <v>763.68333333333328</v>
      </c>
      <c r="I328" s="461">
        <v>788.26666666666654</v>
      </c>
      <c r="J328" s="461">
        <v>806.7833333333333</v>
      </c>
      <c r="K328" s="460">
        <v>769.75</v>
      </c>
      <c r="L328" s="460">
        <v>726.65</v>
      </c>
      <c r="M328" s="460">
        <v>9.0451999999999995</v>
      </c>
    </row>
    <row r="329" spans="1:13">
      <c r="A329" s="245">
        <v>319</v>
      </c>
      <c r="B329" s="463" t="s">
        <v>262</v>
      </c>
      <c r="C329" s="460">
        <v>1765.15</v>
      </c>
      <c r="D329" s="461">
        <v>1766.75</v>
      </c>
      <c r="E329" s="461">
        <v>1743.5</v>
      </c>
      <c r="F329" s="461">
        <v>1721.85</v>
      </c>
      <c r="G329" s="461">
        <v>1698.6</v>
      </c>
      <c r="H329" s="461">
        <v>1788.4</v>
      </c>
      <c r="I329" s="461">
        <v>1811.65</v>
      </c>
      <c r="J329" s="461">
        <v>1833.3000000000002</v>
      </c>
      <c r="K329" s="460">
        <v>1790</v>
      </c>
      <c r="L329" s="460">
        <v>1745.1</v>
      </c>
      <c r="M329" s="460">
        <v>4.9220800000000002</v>
      </c>
    </row>
    <row r="330" spans="1:13">
      <c r="A330" s="245">
        <v>320</v>
      </c>
      <c r="B330" s="463" t="s">
        <v>445</v>
      </c>
      <c r="C330" s="460">
        <v>1612.9</v>
      </c>
      <c r="D330" s="461">
        <v>1597.7333333333333</v>
      </c>
      <c r="E330" s="461">
        <v>1570.4666666666667</v>
      </c>
      <c r="F330" s="461">
        <v>1528.0333333333333</v>
      </c>
      <c r="G330" s="461">
        <v>1500.7666666666667</v>
      </c>
      <c r="H330" s="461">
        <v>1640.1666666666667</v>
      </c>
      <c r="I330" s="461">
        <v>1667.4333333333336</v>
      </c>
      <c r="J330" s="461">
        <v>1709.8666666666668</v>
      </c>
      <c r="K330" s="460">
        <v>1625</v>
      </c>
      <c r="L330" s="460">
        <v>1555.3</v>
      </c>
      <c r="M330" s="460">
        <v>5.29833</v>
      </c>
    </row>
    <row r="331" spans="1:13">
      <c r="A331" s="245">
        <v>321</v>
      </c>
      <c r="B331" s="463" t="s">
        <v>147</v>
      </c>
      <c r="C331" s="460">
        <v>1268.3</v>
      </c>
      <c r="D331" s="461">
        <v>1258.45</v>
      </c>
      <c r="E331" s="461">
        <v>1239.9000000000001</v>
      </c>
      <c r="F331" s="461">
        <v>1211.5</v>
      </c>
      <c r="G331" s="461">
        <v>1192.95</v>
      </c>
      <c r="H331" s="461">
        <v>1286.8500000000001</v>
      </c>
      <c r="I331" s="461">
        <v>1305.3999999999999</v>
      </c>
      <c r="J331" s="461">
        <v>1333.8000000000002</v>
      </c>
      <c r="K331" s="460">
        <v>1277</v>
      </c>
      <c r="L331" s="460">
        <v>1230.05</v>
      </c>
      <c r="M331" s="460">
        <v>20.863199999999999</v>
      </c>
    </row>
    <row r="332" spans="1:13">
      <c r="A332" s="245">
        <v>322</v>
      </c>
      <c r="B332" s="463" t="s">
        <v>263</v>
      </c>
      <c r="C332" s="460">
        <v>931.2</v>
      </c>
      <c r="D332" s="461">
        <v>929.4</v>
      </c>
      <c r="E332" s="461">
        <v>923.8</v>
      </c>
      <c r="F332" s="461">
        <v>916.4</v>
      </c>
      <c r="G332" s="461">
        <v>910.8</v>
      </c>
      <c r="H332" s="461">
        <v>936.8</v>
      </c>
      <c r="I332" s="461">
        <v>942.40000000000009</v>
      </c>
      <c r="J332" s="461">
        <v>949.8</v>
      </c>
      <c r="K332" s="460">
        <v>935</v>
      </c>
      <c r="L332" s="460">
        <v>922</v>
      </c>
      <c r="M332" s="460">
        <v>2.83392</v>
      </c>
    </row>
    <row r="333" spans="1:13">
      <c r="A333" s="245">
        <v>323</v>
      </c>
      <c r="B333" s="463" t="s">
        <v>149</v>
      </c>
      <c r="C333" s="460">
        <v>49.4</v>
      </c>
      <c r="D333" s="461">
        <v>49.716666666666669</v>
      </c>
      <c r="E333" s="461">
        <v>48.833333333333336</v>
      </c>
      <c r="F333" s="461">
        <v>48.266666666666666</v>
      </c>
      <c r="G333" s="461">
        <v>47.383333333333333</v>
      </c>
      <c r="H333" s="461">
        <v>50.283333333333339</v>
      </c>
      <c r="I333" s="461">
        <v>51.166666666666664</v>
      </c>
      <c r="J333" s="461">
        <v>51.733333333333341</v>
      </c>
      <c r="K333" s="460">
        <v>50.6</v>
      </c>
      <c r="L333" s="460">
        <v>49.15</v>
      </c>
      <c r="M333" s="460">
        <v>140.47594000000001</v>
      </c>
    </row>
    <row r="334" spans="1:13">
      <c r="A334" s="245">
        <v>324</v>
      </c>
      <c r="B334" s="463" t="s">
        <v>150</v>
      </c>
      <c r="C334" s="460">
        <v>80.3</v>
      </c>
      <c r="D334" s="461">
        <v>80.63333333333334</v>
      </c>
      <c r="E334" s="461">
        <v>79.51666666666668</v>
      </c>
      <c r="F334" s="461">
        <v>78.733333333333334</v>
      </c>
      <c r="G334" s="461">
        <v>77.616666666666674</v>
      </c>
      <c r="H334" s="461">
        <v>81.416666666666686</v>
      </c>
      <c r="I334" s="461">
        <v>82.533333333333331</v>
      </c>
      <c r="J334" s="461">
        <v>83.316666666666691</v>
      </c>
      <c r="K334" s="460">
        <v>81.75</v>
      </c>
      <c r="L334" s="460">
        <v>79.849999999999994</v>
      </c>
      <c r="M334" s="460">
        <v>31.01587</v>
      </c>
    </row>
    <row r="335" spans="1:13">
      <c r="A335" s="245">
        <v>325</v>
      </c>
      <c r="B335" s="463" t="s">
        <v>446</v>
      </c>
      <c r="C335" s="460">
        <v>514.4</v>
      </c>
      <c r="D335" s="461">
        <v>515.30000000000007</v>
      </c>
      <c r="E335" s="461">
        <v>500.60000000000014</v>
      </c>
      <c r="F335" s="461">
        <v>486.80000000000007</v>
      </c>
      <c r="G335" s="461">
        <v>472.10000000000014</v>
      </c>
      <c r="H335" s="461">
        <v>529.10000000000014</v>
      </c>
      <c r="I335" s="461">
        <v>543.80000000000018</v>
      </c>
      <c r="J335" s="461">
        <v>557.60000000000014</v>
      </c>
      <c r="K335" s="460">
        <v>530</v>
      </c>
      <c r="L335" s="460">
        <v>501.5</v>
      </c>
      <c r="M335" s="460">
        <v>1.27454</v>
      </c>
    </row>
    <row r="336" spans="1:13">
      <c r="A336" s="245">
        <v>326</v>
      </c>
      <c r="B336" s="463" t="s">
        <v>264</v>
      </c>
      <c r="C336" s="460">
        <v>25.6</v>
      </c>
      <c r="D336" s="461">
        <v>25.683333333333334</v>
      </c>
      <c r="E336" s="461">
        <v>25.466666666666669</v>
      </c>
      <c r="F336" s="461">
        <v>25.333333333333336</v>
      </c>
      <c r="G336" s="461">
        <v>25.116666666666671</v>
      </c>
      <c r="H336" s="461">
        <v>25.816666666666666</v>
      </c>
      <c r="I336" s="461">
        <v>26.033333333333328</v>
      </c>
      <c r="J336" s="461">
        <v>26.166666666666664</v>
      </c>
      <c r="K336" s="460">
        <v>25.9</v>
      </c>
      <c r="L336" s="460">
        <v>25.55</v>
      </c>
      <c r="M336" s="460">
        <v>48.581200000000003</v>
      </c>
    </row>
    <row r="337" spans="1:13">
      <c r="A337" s="245">
        <v>327</v>
      </c>
      <c r="B337" s="463" t="s">
        <v>447</v>
      </c>
      <c r="C337" s="460">
        <v>61.2</v>
      </c>
      <c r="D337" s="461">
        <v>61.833333333333336</v>
      </c>
      <c r="E337" s="461">
        <v>60.216666666666669</v>
      </c>
      <c r="F337" s="461">
        <v>59.233333333333334</v>
      </c>
      <c r="G337" s="461">
        <v>57.616666666666667</v>
      </c>
      <c r="H337" s="461">
        <v>62.81666666666667</v>
      </c>
      <c r="I337" s="461">
        <v>64.433333333333337</v>
      </c>
      <c r="J337" s="461">
        <v>65.416666666666671</v>
      </c>
      <c r="K337" s="460">
        <v>63.45</v>
      </c>
      <c r="L337" s="460">
        <v>60.85</v>
      </c>
      <c r="M337" s="460">
        <v>50.779240000000001</v>
      </c>
    </row>
    <row r="338" spans="1:13">
      <c r="A338" s="245">
        <v>328</v>
      </c>
      <c r="B338" s="463" t="s">
        <v>152</v>
      </c>
      <c r="C338" s="460">
        <v>187.6</v>
      </c>
      <c r="D338" s="461">
        <v>189.04999999999998</v>
      </c>
      <c r="E338" s="461">
        <v>183.54999999999995</v>
      </c>
      <c r="F338" s="461">
        <v>179.49999999999997</v>
      </c>
      <c r="G338" s="461">
        <v>173.99999999999994</v>
      </c>
      <c r="H338" s="461">
        <v>193.09999999999997</v>
      </c>
      <c r="I338" s="461">
        <v>198.60000000000002</v>
      </c>
      <c r="J338" s="461">
        <v>202.64999999999998</v>
      </c>
      <c r="K338" s="460">
        <v>194.55</v>
      </c>
      <c r="L338" s="460">
        <v>185</v>
      </c>
      <c r="M338" s="460">
        <v>284.17099000000002</v>
      </c>
    </row>
    <row r="339" spans="1:13">
      <c r="A339" s="245">
        <v>329</v>
      </c>
      <c r="B339" s="463" t="s">
        <v>694</v>
      </c>
      <c r="C339" s="460">
        <v>210.1</v>
      </c>
      <c r="D339" s="461">
        <v>207.63333333333333</v>
      </c>
      <c r="E339" s="461">
        <v>201.81666666666666</v>
      </c>
      <c r="F339" s="461">
        <v>193.53333333333333</v>
      </c>
      <c r="G339" s="461">
        <v>187.71666666666667</v>
      </c>
      <c r="H339" s="461">
        <v>215.91666666666666</v>
      </c>
      <c r="I339" s="461">
        <v>221.73333333333332</v>
      </c>
      <c r="J339" s="461">
        <v>230.01666666666665</v>
      </c>
      <c r="K339" s="460">
        <v>213.45</v>
      </c>
      <c r="L339" s="460">
        <v>199.35</v>
      </c>
      <c r="M339" s="460">
        <v>26.599139999999998</v>
      </c>
    </row>
    <row r="340" spans="1:13">
      <c r="A340" s="245">
        <v>330</v>
      </c>
      <c r="B340" s="463" t="s">
        <v>153</v>
      </c>
      <c r="C340" s="460">
        <v>112.1</v>
      </c>
      <c r="D340" s="461">
        <v>112.68333333333334</v>
      </c>
      <c r="E340" s="461">
        <v>111.16666666666667</v>
      </c>
      <c r="F340" s="461">
        <v>110.23333333333333</v>
      </c>
      <c r="G340" s="461">
        <v>108.71666666666667</v>
      </c>
      <c r="H340" s="461">
        <v>113.61666666666667</v>
      </c>
      <c r="I340" s="461">
        <v>115.13333333333333</v>
      </c>
      <c r="J340" s="461">
        <v>116.06666666666668</v>
      </c>
      <c r="K340" s="460">
        <v>114.2</v>
      </c>
      <c r="L340" s="460">
        <v>111.75</v>
      </c>
      <c r="M340" s="460">
        <v>148.92142000000001</v>
      </c>
    </row>
    <row r="341" spans="1:13">
      <c r="A341" s="245">
        <v>331</v>
      </c>
      <c r="B341" s="463" t="s">
        <v>448</v>
      </c>
      <c r="C341" s="460">
        <v>427.75</v>
      </c>
      <c r="D341" s="461">
        <v>434.09999999999997</v>
      </c>
      <c r="E341" s="461">
        <v>417.69999999999993</v>
      </c>
      <c r="F341" s="461">
        <v>407.65</v>
      </c>
      <c r="G341" s="461">
        <v>391.24999999999994</v>
      </c>
      <c r="H341" s="461">
        <v>444.14999999999992</v>
      </c>
      <c r="I341" s="461">
        <v>460.5499999999999</v>
      </c>
      <c r="J341" s="461">
        <v>470.59999999999991</v>
      </c>
      <c r="K341" s="460">
        <v>450.5</v>
      </c>
      <c r="L341" s="460">
        <v>424.05</v>
      </c>
      <c r="M341" s="460">
        <v>2.9931899999999998</v>
      </c>
    </row>
    <row r="342" spans="1:13">
      <c r="A342" s="245">
        <v>332</v>
      </c>
      <c r="B342" s="463" t="s">
        <v>148</v>
      </c>
      <c r="C342" s="460">
        <v>76.2</v>
      </c>
      <c r="D342" s="461">
        <v>76.800000000000011</v>
      </c>
      <c r="E342" s="461">
        <v>74.700000000000017</v>
      </c>
      <c r="F342" s="461">
        <v>73.2</v>
      </c>
      <c r="G342" s="461">
        <v>71.100000000000009</v>
      </c>
      <c r="H342" s="461">
        <v>78.300000000000026</v>
      </c>
      <c r="I342" s="461">
        <v>80.40000000000002</v>
      </c>
      <c r="J342" s="461">
        <v>81.900000000000034</v>
      </c>
      <c r="K342" s="460">
        <v>78.900000000000006</v>
      </c>
      <c r="L342" s="460">
        <v>75.3</v>
      </c>
      <c r="M342" s="460">
        <v>551.77687000000003</v>
      </c>
    </row>
    <row r="343" spans="1:13">
      <c r="A343" s="245">
        <v>333</v>
      </c>
      <c r="B343" s="463" t="s">
        <v>449</v>
      </c>
      <c r="C343" s="460">
        <v>67.099999999999994</v>
      </c>
      <c r="D343" s="461">
        <v>67.583333333333329</v>
      </c>
      <c r="E343" s="461">
        <v>66.416666666666657</v>
      </c>
      <c r="F343" s="461">
        <v>65.733333333333334</v>
      </c>
      <c r="G343" s="461">
        <v>64.566666666666663</v>
      </c>
      <c r="H343" s="461">
        <v>68.266666666666652</v>
      </c>
      <c r="I343" s="461">
        <v>69.433333333333309</v>
      </c>
      <c r="J343" s="461">
        <v>70.116666666666646</v>
      </c>
      <c r="K343" s="460">
        <v>68.75</v>
      </c>
      <c r="L343" s="460">
        <v>66.900000000000006</v>
      </c>
      <c r="M343" s="460">
        <v>34.582149999999999</v>
      </c>
    </row>
    <row r="344" spans="1:13">
      <c r="A344" s="245">
        <v>334</v>
      </c>
      <c r="B344" s="463" t="s">
        <v>450</v>
      </c>
      <c r="C344" s="460">
        <v>3176.65</v>
      </c>
      <c r="D344" s="461">
        <v>3199.2166666666667</v>
      </c>
      <c r="E344" s="461">
        <v>3144.4333333333334</v>
      </c>
      <c r="F344" s="461">
        <v>3112.2166666666667</v>
      </c>
      <c r="G344" s="461">
        <v>3057.4333333333334</v>
      </c>
      <c r="H344" s="461">
        <v>3231.4333333333334</v>
      </c>
      <c r="I344" s="461">
        <v>3286.2166666666672</v>
      </c>
      <c r="J344" s="461">
        <v>3318.4333333333334</v>
      </c>
      <c r="K344" s="460">
        <v>3254</v>
      </c>
      <c r="L344" s="460">
        <v>3167</v>
      </c>
      <c r="M344" s="460">
        <v>3.5535000000000001</v>
      </c>
    </row>
    <row r="345" spans="1:13">
      <c r="A345" s="245">
        <v>335</v>
      </c>
      <c r="B345" s="463" t="s">
        <v>755</v>
      </c>
      <c r="C345" s="460">
        <v>72.900000000000006</v>
      </c>
      <c r="D345" s="461">
        <v>73.2</v>
      </c>
      <c r="E345" s="461">
        <v>72.5</v>
      </c>
      <c r="F345" s="461">
        <v>72.099999999999994</v>
      </c>
      <c r="G345" s="461">
        <v>71.399999999999991</v>
      </c>
      <c r="H345" s="461">
        <v>73.600000000000009</v>
      </c>
      <c r="I345" s="461">
        <v>74.300000000000026</v>
      </c>
      <c r="J345" s="461">
        <v>74.700000000000017</v>
      </c>
      <c r="K345" s="460">
        <v>73.900000000000006</v>
      </c>
      <c r="L345" s="460">
        <v>72.8</v>
      </c>
      <c r="M345" s="460">
        <v>1.6915</v>
      </c>
    </row>
    <row r="346" spans="1:13">
      <c r="A346" s="245">
        <v>336</v>
      </c>
      <c r="B346" s="463" t="s">
        <v>151</v>
      </c>
      <c r="C346" s="460">
        <v>17180.599999999999</v>
      </c>
      <c r="D346" s="461">
        <v>17157.183333333334</v>
      </c>
      <c r="E346" s="461">
        <v>17065.416666666668</v>
      </c>
      <c r="F346" s="461">
        <v>16950.233333333334</v>
      </c>
      <c r="G346" s="461">
        <v>16858.466666666667</v>
      </c>
      <c r="H346" s="461">
        <v>17272.366666666669</v>
      </c>
      <c r="I346" s="461">
        <v>17364.133333333331</v>
      </c>
      <c r="J346" s="461">
        <v>17479.316666666669</v>
      </c>
      <c r="K346" s="460">
        <v>17248.95</v>
      </c>
      <c r="L346" s="460">
        <v>17042</v>
      </c>
      <c r="M346" s="460">
        <v>0.55439000000000005</v>
      </c>
    </row>
    <row r="347" spans="1:13">
      <c r="A347" s="245">
        <v>337</v>
      </c>
      <c r="B347" s="463" t="s">
        <v>791</v>
      </c>
      <c r="C347" s="460">
        <v>39.450000000000003</v>
      </c>
      <c r="D347" s="461">
        <v>39.400000000000006</v>
      </c>
      <c r="E347" s="461">
        <v>38.95000000000001</v>
      </c>
      <c r="F347" s="461">
        <v>38.450000000000003</v>
      </c>
      <c r="G347" s="461">
        <v>38.000000000000007</v>
      </c>
      <c r="H347" s="461">
        <v>39.900000000000013</v>
      </c>
      <c r="I347" s="461">
        <v>40.35</v>
      </c>
      <c r="J347" s="461">
        <v>40.850000000000016</v>
      </c>
      <c r="K347" s="460">
        <v>39.85</v>
      </c>
      <c r="L347" s="460">
        <v>38.9</v>
      </c>
      <c r="M347" s="460">
        <v>11.343819999999999</v>
      </c>
    </row>
    <row r="348" spans="1:13">
      <c r="A348" s="245">
        <v>338</v>
      </c>
      <c r="B348" s="463" t="s">
        <v>451</v>
      </c>
      <c r="C348" s="460">
        <v>2155.15</v>
      </c>
      <c r="D348" s="461">
        <v>2168.4166666666665</v>
      </c>
      <c r="E348" s="461">
        <v>2132.333333333333</v>
      </c>
      <c r="F348" s="461">
        <v>2109.5166666666664</v>
      </c>
      <c r="G348" s="461">
        <v>2073.4333333333329</v>
      </c>
      <c r="H348" s="461">
        <v>2191.2333333333331</v>
      </c>
      <c r="I348" s="461">
        <v>2227.3166666666662</v>
      </c>
      <c r="J348" s="461">
        <v>2250.1333333333332</v>
      </c>
      <c r="K348" s="460">
        <v>2204.5</v>
      </c>
      <c r="L348" s="460">
        <v>2145.6</v>
      </c>
      <c r="M348" s="460">
        <v>0.11124000000000001</v>
      </c>
    </row>
    <row r="349" spans="1:13">
      <c r="A349" s="245">
        <v>339</v>
      </c>
      <c r="B349" s="463" t="s">
        <v>790</v>
      </c>
      <c r="C349" s="460">
        <v>349.6</v>
      </c>
      <c r="D349" s="461">
        <v>350.2833333333333</v>
      </c>
      <c r="E349" s="461">
        <v>346.81666666666661</v>
      </c>
      <c r="F349" s="461">
        <v>344.0333333333333</v>
      </c>
      <c r="G349" s="461">
        <v>340.56666666666661</v>
      </c>
      <c r="H349" s="461">
        <v>353.06666666666661</v>
      </c>
      <c r="I349" s="461">
        <v>356.5333333333333</v>
      </c>
      <c r="J349" s="461">
        <v>359.31666666666661</v>
      </c>
      <c r="K349" s="460">
        <v>353.75</v>
      </c>
      <c r="L349" s="460">
        <v>347.5</v>
      </c>
      <c r="M349" s="460">
        <v>5.2650800000000002</v>
      </c>
    </row>
    <row r="350" spans="1:13">
      <c r="A350" s="245">
        <v>340</v>
      </c>
      <c r="B350" s="463" t="s">
        <v>265</v>
      </c>
      <c r="C350" s="460">
        <v>547.29999999999995</v>
      </c>
      <c r="D350" s="461">
        <v>545.48333333333323</v>
      </c>
      <c r="E350" s="461">
        <v>537.96666666666647</v>
      </c>
      <c r="F350" s="461">
        <v>528.63333333333321</v>
      </c>
      <c r="G350" s="461">
        <v>521.11666666666645</v>
      </c>
      <c r="H350" s="461">
        <v>554.81666666666649</v>
      </c>
      <c r="I350" s="461">
        <v>562.33333333333314</v>
      </c>
      <c r="J350" s="461">
        <v>571.66666666666652</v>
      </c>
      <c r="K350" s="460">
        <v>553</v>
      </c>
      <c r="L350" s="460">
        <v>536.15</v>
      </c>
      <c r="M350" s="460">
        <v>8.3959899999999994</v>
      </c>
    </row>
    <row r="351" spans="1:13">
      <c r="A351" s="245">
        <v>341</v>
      </c>
      <c r="B351" s="463" t="s">
        <v>155</v>
      </c>
      <c r="C351" s="460">
        <v>116.1</v>
      </c>
      <c r="D351" s="461">
        <v>115.96666666666665</v>
      </c>
      <c r="E351" s="461">
        <v>114.43333333333331</v>
      </c>
      <c r="F351" s="461">
        <v>112.76666666666665</v>
      </c>
      <c r="G351" s="461">
        <v>111.23333333333331</v>
      </c>
      <c r="H351" s="461">
        <v>117.63333333333331</v>
      </c>
      <c r="I351" s="461">
        <v>119.16666666666664</v>
      </c>
      <c r="J351" s="461">
        <v>120.83333333333331</v>
      </c>
      <c r="K351" s="460">
        <v>117.5</v>
      </c>
      <c r="L351" s="460">
        <v>114.3</v>
      </c>
      <c r="M351" s="460">
        <v>293.95737000000003</v>
      </c>
    </row>
    <row r="352" spans="1:13">
      <c r="A352" s="245">
        <v>342</v>
      </c>
      <c r="B352" s="463" t="s">
        <v>154</v>
      </c>
      <c r="C352" s="460">
        <v>134.19999999999999</v>
      </c>
      <c r="D352" s="461">
        <v>133.78333333333333</v>
      </c>
      <c r="E352" s="461">
        <v>132.06666666666666</v>
      </c>
      <c r="F352" s="461">
        <v>129.93333333333334</v>
      </c>
      <c r="G352" s="461">
        <v>128.21666666666667</v>
      </c>
      <c r="H352" s="461">
        <v>135.91666666666666</v>
      </c>
      <c r="I352" s="461">
        <v>137.6333333333333</v>
      </c>
      <c r="J352" s="461">
        <v>139.76666666666665</v>
      </c>
      <c r="K352" s="460">
        <v>135.5</v>
      </c>
      <c r="L352" s="460">
        <v>131.65</v>
      </c>
      <c r="M352" s="460">
        <v>16.97907</v>
      </c>
    </row>
    <row r="353" spans="1:13">
      <c r="A353" s="245">
        <v>343</v>
      </c>
      <c r="B353" s="463" t="s">
        <v>452</v>
      </c>
      <c r="C353" s="460">
        <v>82.6</v>
      </c>
      <c r="D353" s="461">
        <v>82.399999999999991</v>
      </c>
      <c r="E353" s="461">
        <v>77.999999999999986</v>
      </c>
      <c r="F353" s="461">
        <v>73.399999999999991</v>
      </c>
      <c r="G353" s="461">
        <v>68.999999999999986</v>
      </c>
      <c r="H353" s="461">
        <v>86.999999999999986</v>
      </c>
      <c r="I353" s="461">
        <v>91.399999999999991</v>
      </c>
      <c r="J353" s="461">
        <v>95.999999999999986</v>
      </c>
      <c r="K353" s="460">
        <v>86.8</v>
      </c>
      <c r="L353" s="460">
        <v>77.8</v>
      </c>
      <c r="M353" s="460">
        <v>9.2985100000000003</v>
      </c>
    </row>
    <row r="354" spans="1:13">
      <c r="A354" s="245">
        <v>344</v>
      </c>
      <c r="B354" s="463" t="s">
        <v>266</v>
      </c>
      <c r="C354" s="460">
        <v>3542.55</v>
      </c>
      <c r="D354" s="461">
        <v>3539.0833333333335</v>
      </c>
      <c r="E354" s="461">
        <v>3499.3166666666671</v>
      </c>
      <c r="F354" s="461">
        <v>3456.0833333333335</v>
      </c>
      <c r="G354" s="461">
        <v>3416.3166666666671</v>
      </c>
      <c r="H354" s="461">
        <v>3582.3166666666671</v>
      </c>
      <c r="I354" s="461">
        <v>3622.0833333333335</v>
      </c>
      <c r="J354" s="461">
        <v>3665.3166666666671</v>
      </c>
      <c r="K354" s="460">
        <v>3578.85</v>
      </c>
      <c r="L354" s="460">
        <v>3495.85</v>
      </c>
      <c r="M354" s="460">
        <v>0.92059000000000002</v>
      </c>
    </row>
    <row r="355" spans="1:13">
      <c r="A355" s="245">
        <v>345</v>
      </c>
      <c r="B355" s="463" t="s">
        <v>453</v>
      </c>
      <c r="C355" s="460">
        <v>125.95</v>
      </c>
      <c r="D355" s="461">
        <v>127.81666666666668</v>
      </c>
      <c r="E355" s="461">
        <v>123.23333333333335</v>
      </c>
      <c r="F355" s="461">
        <v>120.51666666666667</v>
      </c>
      <c r="G355" s="461">
        <v>115.93333333333334</v>
      </c>
      <c r="H355" s="461">
        <v>130.53333333333336</v>
      </c>
      <c r="I355" s="461">
        <v>135.1166666666667</v>
      </c>
      <c r="J355" s="461">
        <v>137.83333333333337</v>
      </c>
      <c r="K355" s="460">
        <v>132.4</v>
      </c>
      <c r="L355" s="460">
        <v>125.1</v>
      </c>
      <c r="M355" s="460">
        <v>76.943169999999995</v>
      </c>
    </row>
    <row r="356" spans="1:13">
      <c r="A356" s="245">
        <v>346</v>
      </c>
      <c r="B356" s="463" t="s">
        <v>454</v>
      </c>
      <c r="C356" s="460">
        <v>284.05</v>
      </c>
      <c r="D356" s="461">
        <v>284.55</v>
      </c>
      <c r="E356" s="461">
        <v>280.8</v>
      </c>
      <c r="F356" s="461">
        <v>277.55</v>
      </c>
      <c r="G356" s="461">
        <v>273.8</v>
      </c>
      <c r="H356" s="461">
        <v>287.8</v>
      </c>
      <c r="I356" s="461">
        <v>291.55</v>
      </c>
      <c r="J356" s="461">
        <v>294.8</v>
      </c>
      <c r="K356" s="460">
        <v>288.3</v>
      </c>
      <c r="L356" s="460">
        <v>281.3</v>
      </c>
      <c r="M356" s="460">
        <v>2.9487800000000002</v>
      </c>
    </row>
    <row r="357" spans="1:13">
      <c r="A357" s="245">
        <v>347</v>
      </c>
      <c r="B357" s="463" t="s">
        <v>455</v>
      </c>
      <c r="C357" s="460">
        <v>328.8</v>
      </c>
      <c r="D357" s="461">
        <v>323.98333333333335</v>
      </c>
      <c r="E357" s="461">
        <v>310.61666666666667</v>
      </c>
      <c r="F357" s="461">
        <v>292.43333333333334</v>
      </c>
      <c r="G357" s="461">
        <v>279.06666666666666</v>
      </c>
      <c r="H357" s="461">
        <v>342.16666666666669</v>
      </c>
      <c r="I357" s="461">
        <v>355.53333333333336</v>
      </c>
      <c r="J357" s="461">
        <v>373.7166666666667</v>
      </c>
      <c r="K357" s="460">
        <v>337.35</v>
      </c>
      <c r="L357" s="460">
        <v>305.8</v>
      </c>
      <c r="M357" s="460">
        <v>5.3229699999999998</v>
      </c>
    </row>
    <row r="358" spans="1:13">
      <c r="A358" s="245">
        <v>348</v>
      </c>
      <c r="B358" s="463" t="s">
        <v>267</v>
      </c>
      <c r="C358" s="460">
        <v>2741.5</v>
      </c>
      <c r="D358" s="461">
        <v>2736.4166666666665</v>
      </c>
      <c r="E358" s="461">
        <v>2702.833333333333</v>
      </c>
      <c r="F358" s="461">
        <v>2664.1666666666665</v>
      </c>
      <c r="G358" s="461">
        <v>2630.583333333333</v>
      </c>
      <c r="H358" s="461">
        <v>2775.083333333333</v>
      </c>
      <c r="I358" s="461">
        <v>2808.6666666666661</v>
      </c>
      <c r="J358" s="461">
        <v>2847.333333333333</v>
      </c>
      <c r="K358" s="460">
        <v>2770</v>
      </c>
      <c r="L358" s="460">
        <v>2697.75</v>
      </c>
      <c r="M358" s="460">
        <v>3.6442199999999998</v>
      </c>
    </row>
    <row r="359" spans="1:13">
      <c r="A359" s="245">
        <v>349</v>
      </c>
      <c r="B359" s="463" t="s">
        <v>268</v>
      </c>
      <c r="C359" s="460">
        <v>388.55</v>
      </c>
      <c r="D359" s="461">
        <v>391.31666666666666</v>
      </c>
      <c r="E359" s="461">
        <v>382.93333333333334</v>
      </c>
      <c r="F359" s="461">
        <v>377.31666666666666</v>
      </c>
      <c r="G359" s="461">
        <v>368.93333333333334</v>
      </c>
      <c r="H359" s="461">
        <v>396.93333333333334</v>
      </c>
      <c r="I359" s="461">
        <v>405.31666666666666</v>
      </c>
      <c r="J359" s="461">
        <v>410.93333333333334</v>
      </c>
      <c r="K359" s="460">
        <v>399.7</v>
      </c>
      <c r="L359" s="460">
        <v>385.7</v>
      </c>
      <c r="M359" s="460">
        <v>4.0136599999999998</v>
      </c>
    </row>
    <row r="360" spans="1:13">
      <c r="A360" s="245">
        <v>350</v>
      </c>
      <c r="B360" s="463" t="s">
        <v>456</v>
      </c>
      <c r="C360" s="460">
        <v>237.1</v>
      </c>
      <c r="D360" s="461">
        <v>237.98333333333335</v>
      </c>
      <c r="E360" s="461">
        <v>231.9666666666667</v>
      </c>
      <c r="F360" s="461">
        <v>226.83333333333334</v>
      </c>
      <c r="G360" s="461">
        <v>220.81666666666669</v>
      </c>
      <c r="H360" s="461">
        <v>243.1166666666667</v>
      </c>
      <c r="I360" s="461">
        <v>249.13333333333335</v>
      </c>
      <c r="J360" s="461">
        <v>254.26666666666671</v>
      </c>
      <c r="K360" s="460">
        <v>244</v>
      </c>
      <c r="L360" s="460">
        <v>232.85</v>
      </c>
      <c r="M360" s="460">
        <v>8.5667100000000005</v>
      </c>
    </row>
    <row r="361" spans="1:13">
      <c r="A361" s="245">
        <v>351</v>
      </c>
      <c r="B361" s="463" t="s">
        <v>758</v>
      </c>
      <c r="C361" s="460">
        <v>400.85</v>
      </c>
      <c r="D361" s="461">
        <v>401.76666666666671</v>
      </c>
      <c r="E361" s="461">
        <v>398.93333333333339</v>
      </c>
      <c r="F361" s="461">
        <v>397.01666666666671</v>
      </c>
      <c r="G361" s="461">
        <v>394.18333333333339</v>
      </c>
      <c r="H361" s="461">
        <v>403.68333333333339</v>
      </c>
      <c r="I361" s="461">
        <v>406.51666666666677</v>
      </c>
      <c r="J361" s="461">
        <v>408.43333333333339</v>
      </c>
      <c r="K361" s="460">
        <v>404.6</v>
      </c>
      <c r="L361" s="460">
        <v>399.85</v>
      </c>
      <c r="M361" s="460">
        <v>0.47616999999999998</v>
      </c>
    </row>
    <row r="362" spans="1:13">
      <c r="A362" s="245">
        <v>352</v>
      </c>
      <c r="B362" s="463" t="s">
        <v>457</v>
      </c>
      <c r="C362" s="460">
        <v>97.65</v>
      </c>
      <c r="D362" s="461">
        <v>98.25</v>
      </c>
      <c r="E362" s="461">
        <v>95.4</v>
      </c>
      <c r="F362" s="461">
        <v>93.15</v>
      </c>
      <c r="G362" s="461">
        <v>90.300000000000011</v>
      </c>
      <c r="H362" s="461">
        <v>100.5</v>
      </c>
      <c r="I362" s="461">
        <v>103.35</v>
      </c>
      <c r="J362" s="461">
        <v>105.6</v>
      </c>
      <c r="K362" s="460">
        <v>101.1</v>
      </c>
      <c r="L362" s="460">
        <v>96</v>
      </c>
      <c r="M362" s="460">
        <v>57.686390000000003</v>
      </c>
    </row>
    <row r="363" spans="1:13">
      <c r="A363" s="245">
        <v>353</v>
      </c>
      <c r="B363" s="463" t="s">
        <v>163</v>
      </c>
      <c r="C363" s="460">
        <v>1194.45</v>
      </c>
      <c r="D363" s="461">
        <v>1199.1333333333332</v>
      </c>
      <c r="E363" s="461">
        <v>1168.2666666666664</v>
      </c>
      <c r="F363" s="461">
        <v>1142.0833333333333</v>
      </c>
      <c r="G363" s="461">
        <v>1111.2166666666665</v>
      </c>
      <c r="H363" s="461">
        <v>1225.3166666666664</v>
      </c>
      <c r="I363" s="461">
        <v>1256.1833333333332</v>
      </c>
      <c r="J363" s="461">
        <v>1282.3666666666663</v>
      </c>
      <c r="K363" s="460">
        <v>1230</v>
      </c>
      <c r="L363" s="460">
        <v>1172.95</v>
      </c>
      <c r="M363" s="460">
        <v>22.274080000000001</v>
      </c>
    </row>
    <row r="364" spans="1:13">
      <c r="A364" s="245">
        <v>354</v>
      </c>
      <c r="B364" s="463" t="s">
        <v>156</v>
      </c>
      <c r="C364" s="460">
        <v>28922.65</v>
      </c>
      <c r="D364" s="461">
        <v>28848.883333333331</v>
      </c>
      <c r="E364" s="461">
        <v>28343.766666666663</v>
      </c>
      <c r="F364" s="461">
        <v>27764.883333333331</v>
      </c>
      <c r="G364" s="461">
        <v>27259.766666666663</v>
      </c>
      <c r="H364" s="461">
        <v>29427.766666666663</v>
      </c>
      <c r="I364" s="461">
        <v>29932.883333333331</v>
      </c>
      <c r="J364" s="461">
        <v>30511.766666666663</v>
      </c>
      <c r="K364" s="460">
        <v>29354</v>
      </c>
      <c r="L364" s="460">
        <v>28270</v>
      </c>
      <c r="M364" s="460">
        <v>0.3281</v>
      </c>
    </row>
    <row r="365" spans="1:13">
      <c r="A365" s="245">
        <v>355</v>
      </c>
      <c r="B365" s="463" t="s">
        <v>458</v>
      </c>
      <c r="C365" s="460">
        <v>2331.4</v>
      </c>
      <c r="D365" s="461">
        <v>2355.3166666666666</v>
      </c>
      <c r="E365" s="461">
        <v>2287.6333333333332</v>
      </c>
      <c r="F365" s="461">
        <v>2243.8666666666668</v>
      </c>
      <c r="G365" s="461">
        <v>2176.1833333333334</v>
      </c>
      <c r="H365" s="461">
        <v>2399.083333333333</v>
      </c>
      <c r="I365" s="461">
        <v>2466.7666666666664</v>
      </c>
      <c r="J365" s="461">
        <v>2510.5333333333328</v>
      </c>
      <c r="K365" s="460">
        <v>2423</v>
      </c>
      <c r="L365" s="460">
        <v>2311.5500000000002</v>
      </c>
      <c r="M365" s="460">
        <v>1.5138499999999999</v>
      </c>
    </row>
    <row r="366" spans="1:13">
      <c r="A366" s="245">
        <v>356</v>
      </c>
      <c r="B366" s="463" t="s">
        <v>158</v>
      </c>
      <c r="C366" s="460">
        <v>243.15</v>
      </c>
      <c r="D366" s="461">
        <v>243.5</v>
      </c>
      <c r="E366" s="461">
        <v>241.75</v>
      </c>
      <c r="F366" s="461">
        <v>240.35</v>
      </c>
      <c r="G366" s="461">
        <v>238.6</v>
      </c>
      <c r="H366" s="461">
        <v>244.9</v>
      </c>
      <c r="I366" s="461">
        <v>246.65</v>
      </c>
      <c r="J366" s="461">
        <v>248.05</v>
      </c>
      <c r="K366" s="460">
        <v>245.25</v>
      </c>
      <c r="L366" s="460">
        <v>242.1</v>
      </c>
      <c r="M366" s="460">
        <v>17.162600000000001</v>
      </c>
    </row>
    <row r="367" spans="1:13">
      <c r="A367" s="245">
        <v>357</v>
      </c>
      <c r="B367" s="463" t="s">
        <v>269</v>
      </c>
      <c r="C367" s="460">
        <v>5250.5</v>
      </c>
      <c r="D367" s="461">
        <v>5240.8499999999995</v>
      </c>
      <c r="E367" s="461">
        <v>5204.6999999999989</v>
      </c>
      <c r="F367" s="461">
        <v>5158.8999999999996</v>
      </c>
      <c r="G367" s="461">
        <v>5122.7499999999991</v>
      </c>
      <c r="H367" s="461">
        <v>5286.6499999999987</v>
      </c>
      <c r="I367" s="461">
        <v>5322.7999999999984</v>
      </c>
      <c r="J367" s="461">
        <v>5368.5999999999985</v>
      </c>
      <c r="K367" s="460">
        <v>5277</v>
      </c>
      <c r="L367" s="460">
        <v>5195.05</v>
      </c>
      <c r="M367" s="460">
        <v>0.60009000000000001</v>
      </c>
    </row>
    <row r="368" spans="1:13">
      <c r="A368" s="245">
        <v>358</v>
      </c>
      <c r="B368" s="463" t="s">
        <v>459</v>
      </c>
      <c r="C368" s="460">
        <v>225.6</v>
      </c>
      <c r="D368" s="461">
        <v>221.63333333333333</v>
      </c>
      <c r="E368" s="461">
        <v>213.31666666666666</v>
      </c>
      <c r="F368" s="461">
        <v>201.03333333333333</v>
      </c>
      <c r="G368" s="461">
        <v>192.71666666666667</v>
      </c>
      <c r="H368" s="461">
        <v>233.91666666666666</v>
      </c>
      <c r="I368" s="461">
        <v>242.23333333333332</v>
      </c>
      <c r="J368" s="461">
        <v>254.51666666666665</v>
      </c>
      <c r="K368" s="460">
        <v>229.95</v>
      </c>
      <c r="L368" s="460">
        <v>209.35</v>
      </c>
      <c r="M368" s="460">
        <v>77.723470000000006</v>
      </c>
    </row>
    <row r="369" spans="1:13">
      <c r="A369" s="245">
        <v>359</v>
      </c>
      <c r="B369" s="463" t="s">
        <v>460</v>
      </c>
      <c r="C369" s="460">
        <v>719.95</v>
      </c>
      <c r="D369" s="461">
        <v>718.05000000000007</v>
      </c>
      <c r="E369" s="461">
        <v>710.10000000000014</v>
      </c>
      <c r="F369" s="461">
        <v>700.25000000000011</v>
      </c>
      <c r="G369" s="461">
        <v>692.30000000000018</v>
      </c>
      <c r="H369" s="461">
        <v>727.90000000000009</v>
      </c>
      <c r="I369" s="461">
        <v>735.85000000000014</v>
      </c>
      <c r="J369" s="461">
        <v>745.7</v>
      </c>
      <c r="K369" s="460">
        <v>726</v>
      </c>
      <c r="L369" s="460">
        <v>708.2</v>
      </c>
      <c r="M369" s="460">
        <v>2.40564</v>
      </c>
    </row>
    <row r="370" spans="1:13">
      <c r="A370" s="245">
        <v>360</v>
      </c>
      <c r="B370" s="463" t="s">
        <v>160</v>
      </c>
      <c r="C370" s="460">
        <v>1893.15</v>
      </c>
      <c r="D370" s="461">
        <v>1894.4166666666667</v>
      </c>
      <c r="E370" s="461">
        <v>1874.8333333333335</v>
      </c>
      <c r="F370" s="461">
        <v>1856.5166666666667</v>
      </c>
      <c r="G370" s="461">
        <v>1836.9333333333334</v>
      </c>
      <c r="H370" s="461">
        <v>1912.7333333333336</v>
      </c>
      <c r="I370" s="461">
        <v>1932.3166666666671</v>
      </c>
      <c r="J370" s="461">
        <v>1950.6333333333337</v>
      </c>
      <c r="K370" s="460">
        <v>1914</v>
      </c>
      <c r="L370" s="460">
        <v>1876.1</v>
      </c>
      <c r="M370" s="460">
        <v>5.2114599999999998</v>
      </c>
    </row>
    <row r="371" spans="1:13">
      <c r="A371" s="245">
        <v>361</v>
      </c>
      <c r="B371" s="463" t="s">
        <v>157</v>
      </c>
      <c r="C371" s="460">
        <v>1692.45</v>
      </c>
      <c r="D371" s="461">
        <v>1683.8333333333333</v>
      </c>
      <c r="E371" s="461">
        <v>1663.6666666666665</v>
      </c>
      <c r="F371" s="461">
        <v>1634.8833333333332</v>
      </c>
      <c r="G371" s="461">
        <v>1614.7166666666665</v>
      </c>
      <c r="H371" s="461">
        <v>1712.6166666666666</v>
      </c>
      <c r="I371" s="461">
        <v>1732.7833333333331</v>
      </c>
      <c r="J371" s="461">
        <v>1761.5666666666666</v>
      </c>
      <c r="K371" s="460">
        <v>1704</v>
      </c>
      <c r="L371" s="460">
        <v>1655.05</v>
      </c>
      <c r="M371" s="460">
        <v>9.7272599999999994</v>
      </c>
    </row>
    <row r="372" spans="1:13">
      <c r="A372" s="245">
        <v>362</v>
      </c>
      <c r="B372" s="463" t="s">
        <v>756</v>
      </c>
      <c r="C372" s="460">
        <v>1013.5</v>
      </c>
      <c r="D372" s="461">
        <v>1019.1666666666666</v>
      </c>
      <c r="E372" s="461">
        <v>1003.3333333333333</v>
      </c>
      <c r="F372" s="461">
        <v>993.16666666666663</v>
      </c>
      <c r="G372" s="461">
        <v>977.33333333333326</v>
      </c>
      <c r="H372" s="461">
        <v>1029.3333333333333</v>
      </c>
      <c r="I372" s="461">
        <v>1045.1666666666665</v>
      </c>
      <c r="J372" s="461">
        <v>1055.3333333333333</v>
      </c>
      <c r="K372" s="460">
        <v>1035</v>
      </c>
      <c r="L372" s="460">
        <v>1009</v>
      </c>
      <c r="M372" s="460">
        <v>0.81906999999999996</v>
      </c>
    </row>
    <row r="373" spans="1:13">
      <c r="A373" s="245">
        <v>363</v>
      </c>
      <c r="B373" s="463" t="s">
        <v>461</v>
      </c>
      <c r="C373" s="460">
        <v>1674.2</v>
      </c>
      <c r="D373" s="461">
        <v>1672.5</v>
      </c>
      <c r="E373" s="461">
        <v>1647</v>
      </c>
      <c r="F373" s="461">
        <v>1619.8</v>
      </c>
      <c r="G373" s="461">
        <v>1594.3</v>
      </c>
      <c r="H373" s="461">
        <v>1699.7</v>
      </c>
      <c r="I373" s="461">
        <v>1725.2</v>
      </c>
      <c r="J373" s="461">
        <v>1752.4</v>
      </c>
      <c r="K373" s="460">
        <v>1698</v>
      </c>
      <c r="L373" s="460">
        <v>1645.3</v>
      </c>
      <c r="M373" s="460">
        <v>3.5182199999999999</v>
      </c>
    </row>
    <row r="374" spans="1:13">
      <c r="A374" s="245">
        <v>364</v>
      </c>
      <c r="B374" s="463" t="s">
        <v>757</v>
      </c>
      <c r="C374" s="460">
        <v>1115.45</v>
      </c>
      <c r="D374" s="461">
        <v>1120.8166666666666</v>
      </c>
      <c r="E374" s="461">
        <v>1106.6333333333332</v>
      </c>
      <c r="F374" s="461">
        <v>1097.8166666666666</v>
      </c>
      <c r="G374" s="461">
        <v>1083.6333333333332</v>
      </c>
      <c r="H374" s="461">
        <v>1129.6333333333332</v>
      </c>
      <c r="I374" s="461">
        <v>1143.8166666666666</v>
      </c>
      <c r="J374" s="461">
        <v>1152.6333333333332</v>
      </c>
      <c r="K374" s="460">
        <v>1135</v>
      </c>
      <c r="L374" s="460">
        <v>1112</v>
      </c>
      <c r="M374" s="460">
        <v>0.74372000000000005</v>
      </c>
    </row>
    <row r="375" spans="1:13">
      <c r="A375" s="245">
        <v>365</v>
      </c>
      <c r="B375" s="463" t="s">
        <v>159</v>
      </c>
      <c r="C375" s="460">
        <v>116.4</v>
      </c>
      <c r="D375" s="461">
        <v>116.88333333333333</v>
      </c>
      <c r="E375" s="461">
        <v>115.51666666666665</v>
      </c>
      <c r="F375" s="461">
        <v>114.63333333333333</v>
      </c>
      <c r="G375" s="461">
        <v>113.26666666666665</v>
      </c>
      <c r="H375" s="461">
        <v>117.76666666666665</v>
      </c>
      <c r="I375" s="461">
        <v>119.13333333333333</v>
      </c>
      <c r="J375" s="461">
        <v>120.01666666666665</v>
      </c>
      <c r="K375" s="460">
        <v>118.25</v>
      </c>
      <c r="L375" s="460">
        <v>116</v>
      </c>
      <c r="M375" s="460">
        <v>44.241480000000003</v>
      </c>
    </row>
    <row r="376" spans="1:13">
      <c r="A376" s="245">
        <v>366</v>
      </c>
      <c r="B376" s="463" t="s">
        <v>162</v>
      </c>
      <c r="C376" s="460">
        <v>233.1</v>
      </c>
      <c r="D376" s="461">
        <v>233.81666666666669</v>
      </c>
      <c r="E376" s="461">
        <v>227.78333333333339</v>
      </c>
      <c r="F376" s="461">
        <v>222.4666666666667</v>
      </c>
      <c r="G376" s="461">
        <v>216.43333333333339</v>
      </c>
      <c r="H376" s="461">
        <v>239.13333333333338</v>
      </c>
      <c r="I376" s="461">
        <v>245.16666666666669</v>
      </c>
      <c r="J376" s="461">
        <v>250.48333333333338</v>
      </c>
      <c r="K376" s="460">
        <v>239.85</v>
      </c>
      <c r="L376" s="460">
        <v>228.5</v>
      </c>
      <c r="M376" s="460">
        <v>297.47843999999998</v>
      </c>
    </row>
    <row r="377" spans="1:13">
      <c r="A377" s="245">
        <v>367</v>
      </c>
      <c r="B377" s="463" t="s">
        <v>462</v>
      </c>
      <c r="C377" s="460">
        <v>364.15</v>
      </c>
      <c r="D377" s="461">
        <v>355.26666666666665</v>
      </c>
      <c r="E377" s="461">
        <v>338.88333333333333</v>
      </c>
      <c r="F377" s="461">
        <v>313.61666666666667</v>
      </c>
      <c r="G377" s="461">
        <v>297.23333333333335</v>
      </c>
      <c r="H377" s="461">
        <v>380.5333333333333</v>
      </c>
      <c r="I377" s="461">
        <v>396.91666666666663</v>
      </c>
      <c r="J377" s="461">
        <v>422.18333333333328</v>
      </c>
      <c r="K377" s="460">
        <v>371.65</v>
      </c>
      <c r="L377" s="460">
        <v>330</v>
      </c>
      <c r="M377" s="460">
        <v>92.130350000000007</v>
      </c>
    </row>
    <row r="378" spans="1:13">
      <c r="A378" s="245">
        <v>368</v>
      </c>
      <c r="B378" s="463" t="s">
        <v>270</v>
      </c>
      <c r="C378" s="460">
        <v>269.45</v>
      </c>
      <c r="D378" s="461">
        <v>270.7</v>
      </c>
      <c r="E378" s="461">
        <v>267.39999999999998</v>
      </c>
      <c r="F378" s="461">
        <v>265.34999999999997</v>
      </c>
      <c r="G378" s="461">
        <v>262.04999999999995</v>
      </c>
      <c r="H378" s="461">
        <v>272.75</v>
      </c>
      <c r="I378" s="461">
        <v>276.05000000000007</v>
      </c>
      <c r="J378" s="461">
        <v>278.10000000000002</v>
      </c>
      <c r="K378" s="460">
        <v>274</v>
      </c>
      <c r="L378" s="460">
        <v>268.64999999999998</v>
      </c>
      <c r="M378" s="460">
        <v>5.6135599999999997</v>
      </c>
    </row>
    <row r="379" spans="1:13">
      <c r="A379" s="245">
        <v>369</v>
      </c>
      <c r="B379" s="463" t="s">
        <v>463</v>
      </c>
      <c r="C379" s="460">
        <v>144.1</v>
      </c>
      <c r="D379" s="461">
        <v>143.95000000000002</v>
      </c>
      <c r="E379" s="461">
        <v>141.15000000000003</v>
      </c>
      <c r="F379" s="461">
        <v>138.20000000000002</v>
      </c>
      <c r="G379" s="461">
        <v>135.40000000000003</v>
      </c>
      <c r="H379" s="461">
        <v>146.90000000000003</v>
      </c>
      <c r="I379" s="461">
        <v>149.70000000000005</v>
      </c>
      <c r="J379" s="461">
        <v>152.65000000000003</v>
      </c>
      <c r="K379" s="460">
        <v>146.75</v>
      </c>
      <c r="L379" s="460">
        <v>141</v>
      </c>
      <c r="M379" s="460">
        <v>15.567130000000001</v>
      </c>
    </row>
    <row r="380" spans="1:13">
      <c r="A380" s="245">
        <v>370</v>
      </c>
      <c r="B380" s="463" t="s">
        <v>464</v>
      </c>
      <c r="C380" s="460">
        <v>5848.75</v>
      </c>
      <c r="D380" s="461">
        <v>5843.1333333333341</v>
      </c>
      <c r="E380" s="461">
        <v>5814.6166666666686</v>
      </c>
      <c r="F380" s="461">
        <v>5780.4833333333345</v>
      </c>
      <c r="G380" s="461">
        <v>5751.966666666669</v>
      </c>
      <c r="H380" s="461">
        <v>5877.2666666666682</v>
      </c>
      <c r="I380" s="461">
        <v>5905.7833333333328</v>
      </c>
      <c r="J380" s="461">
        <v>5939.9166666666679</v>
      </c>
      <c r="K380" s="460">
        <v>5871.65</v>
      </c>
      <c r="L380" s="460">
        <v>5809</v>
      </c>
      <c r="M380" s="460">
        <v>6.6280000000000006E-2</v>
      </c>
    </row>
    <row r="381" spans="1:13">
      <c r="A381" s="245">
        <v>371</v>
      </c>
      <c r="B381" s="463" t="s">
        <v>271</v>
      </c>
      <c r="C381" s="460">
        <v>13398.5</v>
      </c>
      <c r="D381" s="461">
        <v>13406.816666666666</v>
      </c>
      <c r="E381" s="461">
        <v>13364.633333333331</v>
      </c>
      <c r="F381" s="461">
        <v>13330.766666666666</v>
      </c>
      <c r="G381" s="461">
        <v>13288.583333333332</v>
      </c>
      <c r="H381" s="461">
        <v>13440.683333333331</v>
      </c>
      <c r="I381" s="461">
        <v>13482.866666666665</v>
      </c>
      <c r="J381" s="461">
        <v>13516.73333333333</v>
      </c>
      <c r="K381" s="460">
        <v>13449</v>
      </c>
      <c r="L381" s="460">
        <v>13372.95</v>
      </c>
      <c r="M381" s="460">
        <v>1.687E-2</v>
      </c>
    </row>
    <row r="382" spans="1:13">
      <c r="A382" s="245">
        <v>372</v>
      </c>
      <c r="B382" s="463" t="s">
        <v>161</v>
      </c>
      <c r="C382" s="460">
        <v>37.35</v>
      </c>
      <c r="D382" s="461">
        <v>37.633333333333333</v>
      </c>
      <c r="E382" s="461">
        <v>36.916666666666664</v>
      </c>
      <c r="F382" s="461">
        <v>36.483333333333334</v>
      </c>
      <c r="G382" s="461">
        <v>35.766666666666666</v>
      </c>
      <c r="H382" s="461">
        <v>38.066666666666663</v>
      </c>
      <c r="I382" s="461">
        <v>38.783333333333331</v>
      </c>
      <c r="J382" s="461">
        <v>39.216666666666661</v>
      </c>
      <c r="K382" s="460">
        <v>38.35</v>
      </c>
      <c r="L382" s="460">
        <v>37.200000000000003</v>
      </c>
      <c r="M382" s="460">
        <v>914.71488999999997</v>
      </c>
    </row>
    <row r="383" spans="1:13">
      <c r="A383" s="245">
        <v>373</v>
      </c>
      <c r="B383" s="463" t="s">
        <v>272</v>
      </c>
      <c r="C383" s="460">
        <v>635.1</v>
      </c>
      <c r="D383" s="461">
        <v>635.85</v>
      </c>
      <c r="E383" s="461">
        <v>625.70000000000005</v>
      </c>
      <c r="F383" s="461">
        <v>616.30000000000007</v>
      </c>
      <c r="G383" s="461">
        <v>606.15000000000009</v>
      </c>
      <c r="H383" s="461">
        <v>645.25</v>
      </c>
      <c r="I383" s="461">
        <v>655.39999999999986</v>
      </c>
      <c r="J383" s="461">
        <v>664.8</v>
      </c>
      <c r="K383" s="460">
        <v>646</v>
      </c>
      <c r="L383" s="460">
        <v>626.45000000000005</v>
      </c>
      <c r="M383" s="460">
        <v>2.22993</v>
      </c>
    </row>
    <row r="384" spans="1:13">
      <c r="A384" s="245">
        <v>374</v>
      </c>
      <c r="B384" s="463" t="s">
        <v>165</v>
      </c>
      <c r="C384" s="460">
        <v>199.2</v>
      </c>
      <c r="D384" s="461">
        <v>200.15</v>
      </c>
      <c r="E384" s="461">
        <v>197.35000000000002</v>
      </c>
      <c r="F384" s="461">
        <v>195.50000000000003</v>
      </c>
      <c r="G384" s="461">
        <v>192.70000000000005</v>
      </c>
      <c r="H384" s="461">
        <v>202</v>
      </c>
      <c r="I384" s="461">
        <v>204.8</v>
      </c>
      <c r="J384" s="461">
        <v>206.64999999999998</v>
      </c>
      <c r="K384" s="460">
        <v>202.95</v>
      </c>
      <c r="L384" s="460">
        <v>198.3</v>
      </c>
      <c r="M384" s="460">
        <v>196.75918999999999</v>
      </c>
    </row>
    <row r="385" spans="1:13">
      <c r="A385" s="245">
        <v>375</v>
      </c>
      <c r="B385" s="463" t="s">
        <v>166</v>
      </c>
      <c r="C385" s="460">
        <v>142.25</v>
      </c>
      <c r="D385" s="461">
        <v>142.58333333333334</v>
      </c>
      <c r="E385" s="461">
        <v>140.81666666666669</v>
      </c>
      <c r="F385" s="461">
        <v>139.38333333333335</v>
      </c>
      <c r="G385" s="461">
        <v>137.6166666666667</v>
      </c>
      <c r="H385" s="461">
        <v>144.01666666666668</v>
      </c>
      <c r="I385" s="461">
        <v>145.78333333333333</v>
      </c>
      <c r="J385" s="461">
        <v>147.21666666666667</v>
      </c>
      <c r="K385" s="460">
        <v>144.35</v>
      </c>
      <c r="L385" s="460">
        <v>141.15</v>
      </c>
      <c r="M385" s="460">
        <v>32.253079999999997</v>
      </c>
    </row>
    <row r="386" spans="1:13">
      <c r="A386" s="245">
        <v>376</v>
      </c>
      <c r="B386" s="463" t="s">
        <v>465</v>
      </c>
      <c r="C386" s="460">
        <v>248.3</v>
      </c>
      <c r="D386" s="461">
        <v>249.23333333333335</v>
      </c>
      <c r="E386" s="461">
        <v>246.66666666666669</v>
      </c>
      <c r="F386" s="461">
        <v>245.03333333333333</v>
      </c>
      <c r="G386" s="461">
        <v>242.46666666666667</v>
      </c>
      <c r="H386" s="461">
        <v>250.8666666666667</v>
      </c>
      <c r="I386" s="461">
        <v>253.43333333333337</v>
      </c>
      <c r="J386" s="461">
        <v>255.06666666666672</v>
      </c>
      <c r="K386" s="460">
        <v>251.8</v>
      </c>
      <c r="L386" s="460">
        <v>247.6</v>
      </c>
      <c r="M386" s="460">
        <v>3.4094000000000002</v>
      </c>
    </row>
    <row r="387" spans="1:13">
      <c r="A387" s="245">
        <v>377</v>
      </c>
      <c r="B387" s="463" t="s">
        <v>466</v>
      </c>
      <c r="C387" s="460">
        <v>555.45000000000005</v>
      </c>
      <c r="D387" s="461">
        <v>555.85</v>
      </c>
      <c r="E387" s="461">
        <v>544.70000000000005</v>
      </c>
      <c r="F387" s="461">
        <v>533.95000000000005</v>
      </c>
      <c r="G387" s="461">
        <v>522.80000000000007</v>
      </c>
      <c r="H387" s="461">
        <v>566.6</v>
      </c>
      <c r="I387" s="461">
        <v>577.74999999999989</v>
      </c>
      <c r="J387" s="461">
        <v>588.5</v>
      </c>
      <c r="K387" s="460">
        <v>567</v>
      </c>
      <c r="L387" s="460">
        <v>545.1</v>
      </c>
      <c r="M387" s="460">
        <v>2.5089800000000002</v>
      </c>
    </row>
    <row r="388" spans="1:13">
      <c r="A388" s="245">
        <v>378</v>
      </c>
      <c r="B388" s="463" t="s">
        <v>467</v>
      </c>
      <c r="C388" s="460">
        <v>29.3</v>
      </c>
      <c r="D388" s="461">
        <v>29.416666666666668</v>
      </c>
      <c r="E388" s="461">
        <v>29.133333333333336</v>
      </c>
      <c r="F388" s="461">
        <v>28.966666666666669</v>
      </c>
      <c r="G388" s="461">
        <v>28.683333333333337</v>
      </c>
      <c r="H388" s="461">
        <v>29.583333333333336</v>
      </c>
      <c r="I388" s="461">
        <v>29.866666666666667</v>
      </c>
      <c r="J388" s="461">
        <v>30.033333333333335</v>
      </c>
      <c r="K388" s="460">
        <v>29.7</v>
      </c>
      <c r="L388" s="460">
        <v>29.25</v>
      </c>
      <c r="M388" s="460">
        <v>26.708739999999999</v>
      </c>
    </row>
    <row r="389" spans="1:13">
      <c r="A389" s="245">
        <v>379</v>
      </c>
      <c r="B389" s="463" t="s">
        <v>468</v>
      </c>
      <c r="C389" s="460">
        <v>176.7</v>
      </c>
      <c r="D389" s="461">
        <v>174.9</v>
      </c>
      <c r="E389" s="461">
        <v>170.8</v>
      </c>
      <c r="F389" s="461">
        <v>164.9</v>
      </c>
      <c r="G389" s="461">
        <v>160.80000000000001</v>
      </c>
      <c r="H389" s="461">
        <v>180.8</v>
      </c>
      <c r="I389" s="461">
        <v>184.89999999999998</v>
      </c>
      <c r="J389" s="461">
        <v>190.8</v>
      </c>
      <c r="K389" s="460">
        <v>179</v>
      </c>
      <c r="L389" s="460">
        <v>169</v>
      </c>
      <c r="M389" s="460">
        <v>79.168679999999995</v>
      </c>
    </row>
    <row r="390" spans="1:13">
      <c r="A390" s="245">
        <v>380</v>
      </c>
      <c r="B390" s="463" t="s">
        <v>273</v>
      </c>
      <c r="C390" s="460">
        <v>516.29999999999995</v>
      </c>
      <c r="D390" s="461">
        <v>516.69999999999993</v>
      </c>
      <c r="E390" s="461">
        <v>512.39999999999986</v>
      </c>
      <c r="F390" s="461">
        <v>508.49999999999989</v>
      </c>
      <c r="G390" s="461">
        <v>504.19999999999982</v>
      </c>
      <c r="H390" s="461">
        <v>520.59999999999991</v>
      </c>
      <c r="I390" s="461">
        <v>524.89999999999986</v>
      </c>
      <c r="J390" s="461">
        <v>528.79999999999995</v>
      </c>
      <c r="K390" s="460">
        <v>521</v>
      </c>
      <c r="L390" s="460">
        <v>512.79999999999995</v>
      </c>
      <c r="M390" s="460">
        <v>2.149</v>
      </c>
    </row>
    <row r="391" spans="1:13">
      <c r="A391" s="245">
        <v>381</v>
      </c>
      <c r="B391" s="463" t="s">
        <v>469</v>
      </c>
      <c r="C391" s="460">
        <v>315</v>
      </c>
      <c r="D391" s="461">
        <v>314.98333333333335</v>
      </c>
      <c r="E391" s="461">
        <v>310.9666666666667</v>
      </c>
      <c r="F391" s="461">
        <v>306.93333333333334</v>
      </c>
      <c r="G391" s="461">
        <v>302.91666666666669</v>
      </c>
      <c r="H391" s="461">
        <v>319.01666666666671</v>
      </c>
      <c r="I391" s="461">
        <v>323.03333333333336</v>
      </c>
      <c r="J391" s="461">
        <v>327.06666666666672</v>
      </c>
      <c r="K391" s="460">
        <v>319</v>
      </c>
      <c r="L391" s="460">
        <v>310.95</v>
      </c>
      <c r="M391" s="460">
        <v>8.1303599999999996</v>
      </c>
    </row>
    <row r="392" spans="1:13">
      <c r="A392" s="245">
        <v>382</v>
      </c>
      <c r="B392" s="463" t="s">
        <v>470</v>
      </c>
      <c r="C392" s="460">
        <v>82.5</v>
      </c>
      <c r="D392" s="461">
        <v>83.066666666666663</v>
      </c>
      <c r="E392" s="461">
        <v>81.433333333333323</v>
      </c>
      <c r="F392" s="461">
        <v>80.36666666666666</v>
      </c>
      <c r="G392" s="461">
        <v>78.73333333333332</v>
      </c>
      <c r="H392" s="461">
        <v>84.133333333333326</v>
      </c>
      <c r="I392" s="461">
        <v>85.766666666666652</v>
      </c>
      <c r="J392" s="461">
        <v>86.833333333333329</v>
      </c>
      <c r="K392" s="460">
        <v>84.7</v>
      </c>
      <c r="L392" s="460">
        <v>82</v>
      </c>
      <c r="M392" s="460">
        <v>66.229669999999999</v>
      </c>
    </row>
    <row r="393" spans="1:13">
      <c r="A393" s="245">
        <v>383</v>
      </c>
      <c r="B393" s="463" t="s">
        <v>471</v>
      </c>
      <c r="C393" s="460">
        <v>1922.85</v>
      </c>
      <c r="D393" s="461">
        <v>1917.0666666666666</v>
      </c>
      <c r="E393" s="461">
        <v>1897.1333333333332</v>
      </c>
      <c r="F393" s="461">
        <v>1871.4166666666665</v>
      </c>
      <c r="G393" s="461">
        <v>1851.4833333333331</v>
      </c>
      <c r="H393" s="461">
        <v>1942.7833333333333</v>
      </c>
      <c r="I393" s="461">
        <v>1962.7166666666667</v>
      </c>
      <c r="J393" s="461">
        <v>1988.4333333333334</v>
      </c>
      <c r="K393" s="460">
        <v>1937</v>
      </c>
      <c r="L393" s="460">
        <v>1891.35</v>
      </c>
      <c r="M393" s="460">
        <v>0.13447999999999999</v>
      </c>
    </row>
    <row r="394" spans="1:13">
      <c r="A394" s="245">
        <v>384</v>
      </c>
      <c r="B394" s="463" t="s">
        <v>472</v>
      </c>
      <c r="C394" s="460">
        <v>361.05</v>
      </c>
      <c r="D394" s="461">
        <v>360.2833333333333</v>
      </c>
      <c r="E394" s="461">
        <v>356.11666666666662</v>
      </c>
      <c r="F394" s="461">
        <v>351.18333333333334</v>
      </c>
      <c r="G394" s="461">
        <v>347.01666666666665</v>
      </c>
      <c r="H394" s="461">
        <v>365.21666666666658</v>
      </c>
      <c r="I394" s="461">
        <v>369.38333333333333</v>
      </c>
      <c r="J394" s="461">
        <v>374.31666666666655</v>
      </c>
      <c r="K394" s="460">
        <v>364.45</v>
      </c>
      <c r="L394" s="460">
        <v>355.35</v>
      </c>
      <c r="M394" s="460">
        <v>7.0566399999999998</v>
      </c>
    </row>
    <row r="395" spans="1:13">
      <c r="A395" s="245">
        <v>385</v>
      </c>
      <c r="B395" s="463" t="s">
        <v>473</v>
      </c>
      <c r="C395" s="460">
        <v>188.1</v>
      </c>
      <c r="D395" s="461">
        <v>187.66666666666666</v>
      </c>
      <c r="E395" s="461">
        <v>185.73333333333332</v>
      </c>
      <c r="F395" s="461">
        <v>183.36666666666667</v>
      </c>
      <c r="G395" s="461">
        <v>181.43333333333334</v>
      </c>
      <c r="H395" s="461">
        <v>190.0333333333333</v>
      </c>
      <c r="I395" s="461">
        <v>191.96666666666664</v>
      </c>
      <c r="J395" s="461">
        <v>194.33333333333329</v>
      </c>
      <c r="K395" s="460">
        <v>189.6</v>
      </c>
      <c r="L395" s="460">
        <v>185.3</v>
      </c>
      <c r="M395" s="460">
        <v>2.39879</v>
      </c>
    </row>
    <row r="396" spans="1:13">
      <c r="A396" s="245">
        <v>386</v>
      </c>
      <c r="B396" s="463" t="s">
        <v>474</v>
      </c>
      <c r="C396" s="460">
        <v>917.85</v>
      </c>
      <c r="D396" s="461">
        <v>913.2833333333333</v>
      </c>
      <c r="E396" s="461">
        <v>904.56666666666661</v>
      </c>
      <c r="F396" s="461">
        <v>891.2833333333333</v>
      </c>
      <c r="G396" s="461">
        <v>882.56666666666661</v>
      </c>
      <c r="H396" s="461">
        <v>926.56666666666661</v>
      </c>
      <c r="I396" s="461">
        <v>935.2833333333333</v>
      </c>
      <c r="J396" s="461">
        <v>948.56666666666661</v>
      </c>
      <c r="K396" s="460">
        <v>922</v>
      </c>
      <c r="L396" s="460">
        <v>900</v>
      </c>
      <c r="M396" s="460">
        <v>1.7198599999999999</v>
      </c>
    </row>
    <row r="397" spans="1:13">
      <c r="A397" s="245">
        <v>387</v>
      </c>
      <c r="B397" s="463" t="s">
        <v>167</v>
      </c>
      <c r="C397" s="460">
        <v>1987.95</v>
      </c>
      <c r="D397" s="461">
        <v>1987.6833333333334</v>
      </c>
      <c r="E397" s="461">
        <v>1972.7666666666669</v>
      </c>
      <c r="F397" s="461">
        <v>1957.5833333333335</v>
      </c>
      <c r="G397" s="461">
        <v>1942.666666666667</v>
      </c>
      <c r="H397" s="461">
        <v>2002.8666666666668</v>
      </c>
      <c r="I397" s="461">
        <v>2017.7833333333333</v>
      </c>
      <c r="J397" s="461">
        <v>2032.9666666666667</v>
      </c>
      <c r="K397" s="460">
        <v>2002.6</v>
      </c>
      <c r="L397" s="460">
        <v>1972.5</v>
      </c>
      <c r="M397" s="460">
        <v>55.679580000000001</v>
      </c>
    </row>
    <row r="398" spans="1:13">
      <c r="A398" s="245">
        <v>388</v>
      </c>
      <c r="B398" s="463" t="s">
        <v>814</v>
      </c>
      <c r="C398" s="460">
        <v>992.05</v>
      </c>
      <c r="D398" s="461">
        <v>996.44999999999993</v>
      </c>
      <c r="E398" s="461">
        <v>983.89999999999986</v>
      </c>
      <c r="F398" s="461">
        <v>975.74999999999989</v>
      </c>
      <c r="G398" s="461">
        <v>963.19999999999982</v>
      </c>
      <c r="H398" s="461">
        <v>1004.5999999999999</v>
      </c>
      <c r="I398" s="461">
        <v>1017.1499999999999</v>
      </c>
      <c r="J398" s="461">
        <v>1025.3</v>
      </c>
      <c r="K398" s="460">
        <v>1009</v>
      </c>
      <c r="L398" s="460">
        <v>988.3</v>
      </c>
      <c r="M398" s="460">
        <v>25.401620000000001</v>
      </c>
    </row>
    <row r="399" spans="1:13">
      <c r="A399" s="245">
        <v>389</v>
      </c>
      <c r="B399" s="463" t="s">
        <v>274</v>
      </c>
      <c r="C399" s="460">
        <v>968.45</v>
      </c>
      <c r="D399" s="461">
        <v>969.55000000000007</v>
      </c>
      <c r="E399" s="461">
        <v>963.10000000000014</v>
      </c>
      <c r="F399" s="461">
        <v>957.75000000000011</v>
      </c>
      <c r="G399" s="461">
        <v>951.30000000000018</v>
      </c>
      <c r="H399" s="461">
        <v>974.90000000000009</v>
      </c>
      <c r="I399" s="461">
        <v>981.35000000000014</v>
      </c>
      <c r="J399" s="461">
        <v>986.7</v>
      </c>
      <c r="K399" s="460">
        <v>976</v>
      </c>
      <c r="L399" s="460">
        <v>964.2</v>
      </c>
      <c r="M399" s="460">
        <v>13.4284</v>
      </c>
    </row>
    <row r="400" spans="1:13">
      <c r="A400" s="245">
        <v>390</v>
      </c>
      <c r="B400" s="463" t="s">
        <v>476</v>
      </c>
      <c r="C400" s="460">
        <v>26.8</v>
      </c>
      <c r="D400" s="461">
        <v>26.916666666666668</v>
      </c>
      <c r="E400" s="461">
        <v>26.633333333333336</v>
      </c>
      <c r="F400" s="461">
        <v>26.466666666666669</v>
      </c>
      <c r="G400" s="461">
        <v>26.183333333333337</v>
      </c>
      <c r="H400" s="461">
        <v>27.083333333333336</v>
      </c>
      <c r="I400" s="461">
        <v>27.366666666666667</v>
      </c>
      <c r="J400" s="461">
        <v>27.533333333333335</v>
      </c>
      <c r="K400" s="460">
        <v>27.2</v>
      </c>
      <c r="L400" s="460">
        <v>26.75</v>
      </c>
      <c r="M400" s="460">
        <v>13.849309999999999</v>
      </c>
    </row>
    <row r="401" spans="1:13">
      <c r="A401" s="245">
        <v>391</v>
      </c>
      <c r="B401" s="463" t="s">
        <v>477</v>
      </c>
      <c r="C401" s="460">
        <v>2343.1</v>
      </c>
      <c r="D401" s="461">
        <v>2347.7833333333333</v>
      </c>
      <c r="E401" s="461">
        <v>2306.5666666666666</v>
      </c>
      <c r="F401" s="461">
        <v>2270.0333333333333</v>
      </c>
      <c r="G401" s="461">
        <v>2228.8166666666666</v>
      </c>
      <c r="H401" s="461">
        <v>2384.3166666666666</v>
      </c>
      <c r="I401" s="461">
        <v>2425.5333333333328</v>
      </c>
      <c r="J401" s="461">
        <v>2462.0666666666666</v>
      </c>
      <c r="K401" s="460">
        <v>2389</v>
      </c>
      <c r="L401" s="460">
        <v>2311.25</v>
      </c>
      <c r="M401" s="460">
        <v>0.54005000000000003</v>
      </c>
    </row>
    <row r="402" spans="1:13">
      <c r="A402" s="245">
        <v>392</v>
      </c>
      <c r="B402" s="463" t="s">
        <v>172</v>
      </c>
      <c r="C402" s="460">
        <v>6427.35</v>
      </c>
      <c r="D402" s="461">
        <v>6428.4666666666672</v>
      </c>
      <c r="E402" s="461">
        <v>6370.9333333333343</v>
      </c>
      <c r="F402" s="461">
        <v>6314.5166666666673</v>
      </c>
      <c r="G402" s="461">
        <v>6256.9833333333345</v>
      </c>
      <c r="H402" s="461">
        <v>6484.8833333333341</v>
      </c>
      <c r="I402" s="461">
        <v>6542.416666666667</v>
      </c>
      <c r="J402" s="461">
        <v>6598.8333333333339</v>
      </c>
      <c r="K402" s="460">
        <v>6486</v>
      </c>
      <c r="L402" s="460">
        <v>6372.05</v>
      </c>
      <c r="M402" s="460">
        <v>1.89327</v>
      </c>
    </row>
    <row r="403" spans="1:13">
      <c r="A403" s="245">
        <v>393</v>
      </c>
      <c r="B403" s="463" t="s">
        <v>478</v>
      </c>
      <c r="C403" s="460">
        <v>7746.4</v>
      </c>
      <c r="D403" s="461">
        <v>7742.3666666666659</v>
      </c>
      <c r="E403" s="461">
        <v>7704.7333333333318</v>
      </c>
      <c r="F403" s="461">
        <v>7663.0666666666657</v>
      </c>
      <c r="G403" s="461">
        <v>7625.4333333333316</v>
      </c>
      <c r="H403" s="461">
        <v>7784.0333333333319</v>
      </c>
      <c r="I403" s="461">
        <v>7821.6666666666652</v>
      </c>
      <c r="J403" s="461">
        <v>7863.3333333333321</v>
      </c>
      <c r="K403" s="460">
        <v>7780</v>
      </c>
      <c r="L403" s="460">
        <v>7700.7</v>
      </c>
      <c r="M403" s="460">
        <v>0.35496</v>
      </c>
    </row>
    <row r="404" spans="1:13">
      <c r="A404" s="245">
        <v>394</v>
      </c>
      <c r="B404" s="463" t="s">
        <v>479</v>
      </c>
      <c r="C404" s="460">
        <v>5009.05</v>
      </c>
      <c r="D404" s="461">
        <v>4974.7833333333338</v>
      </c>
      <c r="E404" s="461">
        <v>4939.5166666666673</v>
      </c>
      <c r="F404" s="461">
        <v>4869.9833333333336</v>
      </c>
      <c r="G404" s="461">
        <v>4834.7166666666672</v>
      </c>
      <c r="H404" s="461">
        <v>5044.3166666666675</v>
      </c>
      <c r="I404" s="461">
        <v>5079.5833333333339</v>
      </c>
      <c r="J404" s="461">
        <v>5149.1166666666677</v>
      </c>
      <c r="K404" s="460">
        <v>5010.05</v>
      </c>
      <c r="L404" s="460">
        <v>4905.25</v>
      </c>
      <c r="M404" s="460">
        <v>0.23041</v>
      </c>
    </row>
    <row r="405" spans="1:13">
      <c r="A405" s="245">
        <v>395</v>
      </c>
      <c r="B405" s="463" t="s">
        <v>759</v>
      </c>
      <c r="C405" s="460">
        <v>107</v>
      </c>
      <c r="D405" s="461">
        <v>105.28333333333335</v>
      </c>
      <c r="E405" s="461">
        <v>99.916666666666686</v>
      </c>
      <c r="F405" s="461">
        <v>92.833333333333343</v>
      </c>
      <c r="G405" s="461">
        <v>87.466666666666683</v>
      </c>
      <c r="H405" s="461">
        <v>112.36666666666669</v>
      </c>
      <c r="I405" s="461">
        <v>117.73333333333333</v>
      </c>
      <c r="J405" s="461">
        <v>124.81666666666669</v>
      </c>
      <c r="K405" s="460">
        <v>110.65</v>
      </c>
      <c r="L405" s="460">
        <v>98.2</v>
      </c>
      <c r="M405" s="460">
        <v>68.051959999999994</v>
      </c>
    </row>
    <row r="406" spans="1:13">
      <c r="A406" s="245">
        <v>396</v>
      </c>
      <c r="B406" s="463" t="s">
        <v>480</v>
      </c>
      <c r="C406" s="460">
        <v>398.05</v>
      </c>
      <c r="D406" s="461">
        <v>402.31666666666666</v>
      </c>
      <c r="E406" s="461">
        <v>390.83333333333331</v>
      </c>
      <c r="F406" s="461">
        <v>383.61666666666667</v>
      </c>
      <c r="G406" s="461">
        <v>372.13333333333333</v>
      </c>
      <c r="H406" s="461">
        <v>409.5333333333333</v>
      </c>
      <c r="I406" s="461">
        <v>421.01666666666665</v>
      </c>
      <c r="J406" s="461">
        <v>428.23333333333329</v>
      </c>
      <c r="K406" s="460">
        <v>413.8</v>
      </c>
      <c r="L406" s="460">
        <v>395.1</v>
      </c>
      <c r="M406" s="460">
        <v>2.36747</v>
      </c>
    </row>
    <row r="407" spans="1:13">
      <c r="A407" s="245">
        <v>397</v>
      </c>
      <c r="B407" s="463" t="s">
        <v>761</v>
      </c>
      <c r="C407" s="460">
        <v>276.3</v>
      </c>
      <c r="D407" s="461">
        <v>276.18333333333334</v>
      </c>
      <c r="E407" s="461">
        <v>270.36666666666667</v>
      </c>
      <c r="F407" s="461">
        <v>264.43333333333334</v>
      </c>
      <c r="G407" s="461">
        <v>258.61666666666667</v>
      </c>
      <c r="H407" s="461">
        <v>282.11666666666667</v>
      </c>
      <c r="I407" s="461">
        <v>287.93333333333339</v>
      </c>
      <c r="J407" s="461">
        <v>293.86666666666667</v>
      </c>
      <c r="K407" s="460">
        <v>282</v>
      </c>
      <c r="L407" s="460">
        <v>270.25</v>
      </c>
      <c r="M407" s="460">
        <v>8.1019799999999993</v>
      </c>
    </row>
    <row r="408" spans="1:13">
      <c r="A408" s="245">
        <v>398</v>
      </c>
      <c r="B408" s="463" t="s">
        <v>481</v>
      </c>
      <c r="C408" s="460">
        <v>2025.45</v>
      </c>
      <c r="D408" s="461">
        <v>2026.05</v>
      </c>
      <c r="E408" s="461">
        <v>2003.1</v>
      </c>
      <c r="F408" s="461">
        <v>1980.75</v>
      </c>
      <c r="G408" s="461">
        <v>1957.8</v>
      </c>
      <c r="H408" s="461">
        <v>2048.3999999999996</v>
      </c>
      <c r="I408" s="461">
        <v>2071.3500000000004</v>
      </c>
      <c r="J408" s="461">
        <v>2093.6999999999998</v>
      </c>
      <c r="K408" s="460">
        <v>2049</v>
      </c>
      <c r="L408" s="460">
        <v>2003.7</v>
      </c>
      <c r="M408" s="460">
        <v>0.11366</v>
      </c>
    </row>
    <row r="409" spans="1:13">
      <c r="A409" s="245">
        <v>399</v>
      </c>
      <c r="B409" s="463" t="s">
        <v>482</v>
      </c>
      <c r="C409" s="460">
        <v>543.5</v>
      </c>
      <c r="D409" s="461">
        <v>546</v>
      </c>
      <c r="E409" s="461">
        <v>527.5</v>
      </c>
      <c r="F409" s="461">
        <v>511.5</v>
      </c>
      <c r="G409" s="461">
        <v>493</v>
      </c>
      <c r="H409" s="461">
        <v>562</v>
      </c>
      <c r="I409" s="461">
        <v>580.5</v>
      </c>
      <c r="J409" s="461">
        <v>596.5</v>
      </c>
      <c r="K409" s="460">
        <v>564.5</v>
      </c>
      <c r="L409" s="460">
        <v>530</v>
      </c>
      <c r="M409" s="460">
        <v>49.649270000000001</v>
      </c>
    </row>
    <row r="410" spans="1:13">
      <c r="A410" s="245">
        <v>400</v>
      </c>
      <c r="B410" s="463" t="s">
        <v>760</v>
      </c>
      <c r="C410" s="460">
        <v>112.2</v>
      </c>
      <c r="D410" s="461">
        <v>112.46666666666665</v>
      </c>
      <c r="E410" s="461">
        <v>110.73333333333331</v>
      </c>
      <c r="F410" s="461">
        <v>109.26666666666665</v>
      </c>
      <c r="G410" s="461">
        <v>107.5333333333333</v>
      </c>
      <c r="H410" s="461">
        <v>113.93333333333331</v>
      </c>
      <c r="I410" s="461">
        <v>115.66666666666666</v>
      </c>
      <c r="J410" s="461">
        <v>117.13333333333331</v>
      </c>
      <c r="K410" s="460">
        <v>114.2</v>
      </c>
      <c r="L410" s="460">
        <v>111</v>
      </c>
      <c r="M410" s="460">
        <v>27.047409999999999</v>
      </c>
    </row>
    <row r="411" spans="1:13">
      <c r="A411" s="245">
        <v>401</v>
      </c>
      <c r="B411" s="463" t="s">
        <v>483</v>
      </c>
      <c r="C411" s="460">
        <v>203.6</v>
      </c>
      <c r="D411" s="461">
        <v>204.29999999999998</v>
      </c>
      <c r="E411" s="461">
        <v>202.29999999999995</v>
      </c>
      <c r="F411" s="461">
        <v>200.99999999999997</v>
      </c>
      <c r="G411" s="461">
        <v>198.99999999999994</v>
      </c>
      <c r="H411" s="461">
        <v>205.59999999999997</v>
      </c>
      <c r="I411" s="461">
        <v>207.60000000000002</v>
      </c>
      <c r="J411" s="461">
        <v>208.89999999999998</v>
      </c>
      <c r="K411" s="460">
        <v>206.3</v>
      </c>
      <c r="L411" s="460">
        <v>203</v>
      </c>
      <c r="M411" s="460">
        <v>0.56025999999999998</v>
      </c>
    </row>
    <row r="412" spans="1:13">
      <c r="A412" s="245">
        <v>402</v>
      </c>
      <c r="B412" s="463" t="s">
        <v>170</v>
      </c>
      <c r="C412" s="460">
        <v>27474.7</v>
      </c>
      <c r="D412" s="461">
        <v>27466.566666666666</v>
      </c>
      <c r="E412" s="461">
        <v>27258.133333333331</v>
      </c>
      <c r="F412" s="461">
        <v>27041.566666666666</v>
      </c>
      <c r="G412" s="461">
        <v>26833.133333333331</v>
      </c>
      <c r="H412" s="461">
        <v>27683.133333333331</v>
      </c>
      <c r="I412" s="461">
        <v>27891.566666666666</v>
      </c>
      <c r="J412" s="461">
        <v>28108.133333333331</v>
      </c>
      <c r="K412" s="460">
        <v>27675</v>
      </c>
      <c r="L412" s="460">
        <v>27250</v>
      </c>
      <c r="M412" s="460">
        <v>0.51998</v>
      </c>
    </row>
    <row r="413" spans="1:13">
      <c r="A413" s="245">
        <v>403</v>
      </c>
      <c r="B413" s="463" t="s">
        <v>484</v>
      </c>
      <c r="C413" s="460">
        <v>1648.9</v>
      </c>
      <c r="D413" s="461">
        <v>1641.75</v>
      </c>
      <c r="E413" s="461">
        <v>1617.25</v>
      </c>
      <c r="F413" s="461">
        <v>1585.6</v>
      </c>
      <c r="G413" s="461">
        <v>1561.1</v>
      </c>
      <c r="H413" s="461">
        <v>1673.4</v>
      </c>
      <c r="I413" s="461">
        <v>1697.9</v>
      </c>
      <c r="J413" s="461">
        <v>1729.5500000000002</v>
      </c>
      <c r="K413" s="460">
        <v>1666.25</v>
      </c>
      <c r="L413" s="460">
        <v>1610.1</v>
      </c>
      <c r="M413" s="460">
        <v>0.53766999999999998</v>
      </c>
    </row>
    <row r="414" spans="1:13">
      <c r="A414" s="245">
        <v>404</v>
      </c>
      <c r="B414" s="463" t="s">
        <v>173</v>
      </c>
      <c r="C414" s="460">
        <v>1450.2</v>
      </c>
      <c r="D414" s="461">
        <v>1440.0666666666666</v>
      </c>
      <c r="E414" s="461">
        <v>1415.1333333333332</v>
      </c>
      <c r="F414" s="461">
        <v>1380.0666666666666</v>
      </c>
      <c r="G414" s="461">
        <v>1355.1333333333332</v>
      </c>
      <c r="H414" s="461">
        <v>1475.1333333333332</v>
      </c>
      <c r="I414" s="461">
        <v>1500.0666666666666</v>
      </c>
      <c r="J414" s="461">
        <v>1535.1333333333332</v>
      </c>
      <c r="K414" s="460">
        <v>1465</v>
      </c>
      <c r="L414" s="460">
        <v>1405</v>
      </c>
      <c r="M414" s="460">
        <v>31.188510000000001</v>
      </c>
    </row>
    <row r="415" spans="1:13">
      <c r="A415" s="245">
        <v>405</v>
      </c>
      <c r="B415" s="463" t="s">
        <v>171</v>
      </c>
      <c r="C415" s="460">
        <v>2033.35</v>
      </c>
      <c r="D415" s="461">
        <v>2045.8333333333333</v>
      </c>
      <c r="E415" s="461">
        <v>2009.6666666666665</v>
      </c>
      <c r="F415" s="461">
        <v>1985.9833333333333</v>
      </c>
      <c r="G415" s="461">
        <v>1949.8166666666666</v>
      </c>
      <c r="H415" s="461">
        <v>2069.5166666666664</v>
      </c>
      <c r="I415" s="461">
        <v>2105.6833333333329</v>
      </c>
      <c r="J415" s="461">
        <v>2129.3666666666663</v>
      </c>
      <c r="K415" s="460">
        <v>2082</v>
      </c>
      <c r="L415" s="460">
        <v>2022.15</v>
      </c>
      <c r="M415" s="460">
        <v>4.4496399999999996</v>
      </c>
    </row>
    <row r="416" spans="1:13">
      <c r="A416" s="245">
        <v>406</v>
      </c>
      <c r="B416" s="463" t="s">
        <v>485</v>
      </c>
      <c r="C416" s="460">
        <v>450.3</v>
      </c>
      <c r="D416" s="461">
        <v>450.33333333333331</v>
      </c>
      <c r="E416" s="461">
        <v>445.66666666666663</v>
      </c>
      <c r="F416" s="461">
        <v>441.0333333333333</v>
      </c>
      <c r="G416" s="461">
        <v>436.36666666666662</v>
      </c>
      <c r="H416" s="461">
        <v>454.96666666666664</v>
      </c>
      <c r="I416" s="461">
        <v>459.63333333333327</v>
      </c>
      <c r="J416" s="461">
        <v>464.26666666666665</v>
      </c>
      <c r="K416" s="460">
        <v>455</v>
      </c>
      <c r="L416" s="460">
        <v>445.7</v>
      </c>
      <c r="M416" s="460">
        <v>3.2570899999999998</v>
      </c>
    </row>
    <row r="417" spans="1:13">
      <c r="A417" s="245">
        <v>407</v>
      </c>
      <c r="B417" s="463" t="s">
        <v>486</v>
      </c>
      <c r="C417" s="460">
        <v>1240.8</v>
      </c>
      <c r="D417" s="461">
        <v>1235.45</v>
      </c>
      <c r="E417" s="461">
        <v>1216.95</v>
      </c>
      <c r="F417" s="461">
        <v>1193.0999999999999</v>
      </c>
      <c r="G417" s="461">
        <v>1174.5999999999999</v>
      </c>
      <c r="H417" s="461">
        <v>1259.3000000000002</v>
      </c>
      <c r="I417" s="461">
        <v>1277.8000000000002</v>
      </c>
      <c r="J417" s="461">
        <v>1301.6500000000003</v>
      </c>
      <c r="K417" s="460">
        <v>1253.95</v>
      </c>
      <c r="L417" s="460">
        <v>1211.5999999999999</v>
      </c>
      <c r="M417" s="460">
        <v>0.29142000000000001</v>
      </c>
    </row>
    <row r="418" spans="1:13">
      <c r="A418" s="245">
        <v>408</v>
      </c>
      <c r="B418" s="463" t="s">
        <v>762</v>
      </c>
      <c r="C418" s="460">
        <v>1756.95</v>
      </c>
      <c r="D418" s="461">
        <v>1749.0166666666664</v>
      </c>
      <c r="E418" s="461">
        <v>1728.0333333333328</v>
      </c>
      <c r="F418" s="461">
        <v>1699.1166666666663</v>
      </c>
      <c r="G418" s="461">
        <v>1678.1333333333328</v>
      </c>
      <c r="H418" s="461">
        <v>1777.9333333333329</v>
      </c>
      <c r="I418" s="461">
        <v>1798.9166666666665</v>
      </c>
      <c r="J418" s="461">
        <v>1827.833333333333</v>
      </c>
      <c r="K418" s="460">
        <v>1770</v>
      </c>
      <c r="L418" s="460">
        <v>1720.1</v>
      </c>
      <c r="M418" s="460">
        <v>2.0354000000000001</v>
      </c>
    </row>
    <row r="419" spans="1:13">
      <c r="A419" s="245">
        <v>409</v>
      </c>
      <c r="B419" s="463" t="s">
        <v>487</v>
      </c>
      <c r="C419" s="460">
        <v>579.1</v>
      </c>
      <c r="D419" s="461">
        <v>582.69999999999993</v>
      </c>
      <c r="E419" s="461">
        <v>571.39999999999986</v>
      </c>
      <c r="F419" s="461">
        <v>563.69999999999993</v>
      </c>
      <c r="G419" s="461">
        <v>552.39999999999986</v>
      </c>
      <c r="H419" s="461">
        <v>590.39999999999986</v>
      </c>
      <c r="I419" s="461">
        <v>601.69999999999982</v>
      </c>
      <c r="J419" s="461">
        <v>609.39999999999986</v>
      </c>
      <c r="K419" s="460">
        <v>594</v>
      </c>
      <c r="L419" s="460">
        <v>575</v>
      </c>
      <c r="M419" s="460">
        <v>1.16997</v>
      </c>
    </row>
    <row r="420" spans="1:13">
      <c r="A420" s="245">
        <v>410</v>
      </c>
      <c r="B420" s="463" t="s">
        <v>488</v>
      </c>
      <c r="C420" s="460">
        <v>10.7</v>
      </c>
      <c r="D420" s="461">
        <v>10.816666666666665</v>
      </c>
      <c r="E420" s="461">
        <v>10.53333333333333</v>
      </c>
      <c r="F420" s="461">
        <v>10.366666666666665</v>
      </c>
      <c r="G420" s="461">
        <v>10.08333333333333</v>
      </c>
      <c r="H420" s="461">
        <v>10.983333333333329</v>
      </c>
      <c r="I420" s="461">
        <v>11.266666666666664</v>
      </c>
      <c r="J420" s="461">
        <v>11.433333333333328</v>
      </c>
      <c r="K420" s="460">
        <v>11.1</v>
      </c>
      <c r="L420" s="460">
        <v>10.65</v>
      </c>
      <c r="M420" s="460">
        <v>206.76974999999999</v>
      </c>
    </row>
    <row r="421" spans="1:13">
      <c r="A421" s="245">
        <v>411</v>
      </c>
      <c r="B421" s="463" t="s">
        <v>763</v>
      </c>
      <c r="C421" s="460">
        <v>76.45</v>
      </c>
      <c r="D421" s="461">
        <v>75.016666666666666</v>
      </c>
      <c r="E421" s="461">
        <v>72.683333333333337</v>
      </c>
      <c r="F421" s="461">
        <v>68.916666666666671</v>
      </c>
      <c r="G421" s="461">
        <v>66.583333333333343</v>
      </c>
      <c r="H421" s="461">
        <v>78.783333333333331</v>
      </c>
      <c r="I421" s="461">
        <v>81.116666666666674</v>
      </c>
      <c r="J421" s="461">
        <v>84.883333333333326</v>
      </c>
      <c r="K421" s="460">
        <v>77.349999999999994</v>
      </c>
      <c r="L421" s="460">
        <v>71.25</v>
      </c>
      <c r="M421" s="460">
        <v>107.97465</v>
      </c>
    </row>
    <row r="422" spans="1:13">
      <c r="A422" s="245">
        <v>412</v>
      </c>
      <c r="B422" s="463" t="s">
        <v>489</v>
      </c>
      <c r="C422" s="460">
        <v>106.95</v>
      </c>
      <c r="D422" s="461">
        <v>105.78333333333335</v>
      </c>
      <c r="E422" s="461">
        <v>102.76666666666669</v>
      </c>
      <c r="F422" s="461">
        <v>98.583333333333343</v>
      </c>
      <c r="G422" s="461">
        <v>95.566666666666691</v>
      </c>
      <c r="H422" s="461">
        <v>109.9666666666667</v>
      </c>
      <c r="I422" s="461">
        <v>112.98333333333335</v>
      </c>
      <c r="J422" s="461">
        <v>117.1666666666667</v>
      </c>
      <c r="K422" s="460">
        <v>108.8</v>
      </c>
      <c r="L422" s="460">
        <v>101.6</v>
      </c>
      <c r="M422" s="460">
        <v>22.784690000000001</v>
      </c>
    </row>
    <row r="423" spans="1:13">
      <c r="A423" s="245">
        <v>413</v>
      </c>
      <c r="B423" s="463" t="s">
        <v>169</v>
      </c>
      <c r="C423" s="460">
        <v>382.25</v>
      </c>
      <c r="D423" s="461">
        <v>384.95</v>
      </c>
      <c r="E423" s="461">
        <v>377.34999999999997</v>
      </c>
      <c r="F423" s="461">
        <v>372.45</v>
      </c>
      <c r="G423" s="461">
        <v>364.84999999999997</v>
      </c>
      <c r="H423" s="461">
        <v>389.84999999999997</v>
      </c>
      <c r="I423" s="461">
        <v>397.45</v>
      </c>
      <c r="J423" s="461">
        <v>402.34999999999997</v>
      </c>
      <c r="K423" s="460">
        <v>392.55</v>
      </c>
      <c r="L423" s="460">
        <v>380.05</v>
      </c>
      <c r="M423" s="460">
        <v>709.1771</v>
      </c>
    </row>
    <row r="424" spans="1:13">
      <c r="A424" s="245">
        <v>414</v>
      </c>
      <c r="B424" s="463" t="s">
        <v>168</v>
      </c>
      <c r="C424" s="460">
        <v>131.94999999999999</v>
      </c>
      <c r="D424" s="461">
        <v>132.85</v>
      </c>
      <c r="E424" s="461">
        <v>129.5</v>
      </c>
      <c r="F424" s="461">
        <v>127.05000000000001</v>
      </c>
      <c r="G424" s="461">
        <v>123.70000000000002</v>
      </c>
      <c r="H424" s="461">
        <v>135.29999999999998</v>
      </c>
      <c r="I424" s="461">
        <v>138.64999999999995</v>
      </c>
      <c r="J424" s="461">
        <v>141.09999999999997</v>
      </c>
      <c r="K424" s="460">
        <v>136.19999999999999</v>
      </c>
      <c r="L424" s="460">
        <v>130.4</v>
      </c>
      <c r="M424" s="460">
        <v>666.76999000000001</v>
      </c>
    </row>
    <row r="425" spans="1:13">
      <c r="A425" s="245">
        <v>415</v>
      </c>
      <c r="B425" s="463" t="s">
        <v>766</v>
      </c>
      <c r="C425" s="460">
        <v>249.55</v>
      </c>
      <c r="D425" s="461">
        <v>250.4</v>
      </c>
      <c r="E425" s="461">
        <v>240.90000000000003</v>
      </c>
      <c r="F425" s="461">
        <v>232.25000000000003</v>
      </c>
      <c r="G425" s="461">
        <v>222.75000000000006</v>
      </c>
      <c r="H425" s="461">
        <v>259.05</v>
      </c>
      <c r="I425" s="461">
        <v>268.54999999999995</v>
      </c>
      <c r="J425" s="461">
        <v>277.2</v>
      </c>
      <c r="K425" s="460">
        <v>259.89999999999998</v>
      </c>
      <c r="L425" s="460">
        <v>241.75</v>
      </c>
      <c r="M425" s="460">
        <v>59.065629999999999</v>
      </c>
    </row>
    <row r="426" spans="1:13">
      <c r="A426" s="245">
        <v>416</v>
      </c>
      <c r="B426" s="463" t="s">
        <v>833</v>
      </c>
      <c r="C426" s="460">
        <v>240.8</v>
      </c>
      <c r="D426" s="461">
        <v>238.73333333333335</v>
      </c>
      <c r="E426" s="461">
        <v>232.4666666666667</v>
      </c>
      <c r="F426" s="461">
        <v>224.13333333333335</v>
      </c>
      <c r="G426" s="461">
        <v>217.8666666666667</v>
      </c>
      <c r="H426" s="461">
        <v>247.06666666666669</v>
      </c>
      <c r="I426" s="461">
        <v>253.33333333333334</v>
      </c>
      <c r="J426" s="461">
        <v>261.66666666666669</v>
      </c>
      <c r="K426" s="460">
        <v>245</v>
      </c>
      <c r="L426" s="460">
        <v>230.4</v>
      </c>
      <c r="M426" s="460">
        <v>13.311629999999999</v>
      </c>
    </row>
    <row r="427" spans="1:13">
      <c r="A427" s="245">
        <v>417</v>
      </c>
      <c r="B427" s="463" t="s">
        <v>174</v>
      </c>
      <c r="C427" s="460">
        <v>796.65</v>
      </c>
      <c r="D427" s="461">
        <v>807.81666666666661</v>
      </c>
      <c r="E427" s="461">
        <v>780.83333333333326</v>
      </c>
      <c r="F427" s="461">
        <v>765.01666666666665</v>
      </c>
      <c r="G427" s="461">
        <v>738.0333333333333</v>
      </c>
      <c r="H427" s="461">
        <v>823.63333333333321</v>
      </c>
      <c r="I427" s="461">
        <v>850.61666666666656</v>
      </c>
      <c r="J427" s="461">
        <v>866.43333333333317</v>
      </c>
      <c r="K427" s="460">
        <v>834.8</v>
      </c>
      <c r="L427" s="460">
        <v>792</v>
      </c>
      <c r="M427" s="460">
        <v>12.14631</v>
      </c>
    </row>
    <row r="428" spans="1:13">
      <c r="A428" s="245">
        <v>418</v>
      </c>
      <c r="B428" s="463" t="s">
        <v>490</v>
      </c>
      <c r="C428" s="460">
        <v>667.85</v>
      </c>
      <c r="D428" s="461">
        <v>666.68333333333339</v>
      </c>
      <c r="E428" s="461">
        <v>656.66666666666674</v>
      </c>
      <c r="F428" s="461">
        <v>645.48333333333335</v>
      </c>
      <c r="G428" s="461">
        <v>635.4666666666667</v>
      </c>
      <c r="H428" s="461">
        <v>677.86666666666679</v>
      </c>
      <c r="I428" s="461">
        <v>687.88333333333344</v>
      </c>
      <c r="J428" s="461">
        <v>699.06666666666683</v>
      </c>
      <c r="K428" s="460">
        <v>676.7</v>
      </c>
      <c r="L428" s="460">
        <v>655.5</v>
      </c>
      <c r="M428" s="460">
        <v>2.1366999999999998</v>
      </c>
    </row>
    <row r="429" spans="1:13">
      <c r="A429" s="245">
        <v>419</v>
      </c>
      <c r="B429" s="463" t="s">
        <v>793</v>
      </c>
      <c r="C429" s="460">
        <v>314.85000000000002</v>
      </c>
      <c r="D429" s="461">
        <v>316.23333333333335</v>
      </c>
      <c r="E429" s="461">
        <v>311.61666666666667</v>
      </c>
      <c r="F429" s="461">
        <v>308.38333333333333</v>
      </c>
      <c r="G429" s="461">
        <v>303.76666666666665</v>
      </c>
      <c r="H429" s="461">
        <v>319.4666666666667</v>
      </c>
      <c r="I429" s="461">
        <v>324.08333333333337</v>
      </c>
      <c r="J429" s="461">
        <v>327.31666666666672</v>
      </c>
      <c r="K429" s="460">
        <v>320.85000000000002</v>
      </c>
      <c r="L429" s="460">
        <v>313</v>
      </c>
      <c r="M429" s="460">
        <v>5.1964199999999998</v>
      </c>
    </row>
    <row r="430" spans="1:13">
      <c r="A430" s="245">
        <v>420</v>
      </c>
      <c r="B430" s="463" t="s">
        <v>491</v>
      </c>
      <c r="C430" s="460">
        <v>221.85</v>
      </c>
      <c r="D430" s="461">
        <v>223.26666666666665</v>
      </c>
      <c r="E430" s="461">
        <v>214.83333333333331</v>
      </c>
      <c r="F430" s="461">
        <v>207.81666666666666</v>
      </c>
      <c r="G430" s="461">
        <v>199.38333333333333</v>
      </c>
      <c r="H430" s="461">
        <v>230.2833333333333</v>
      </c>
      <c r="I430" s="461">
        <v>238.71666666666664</v>
      </c>
      <c r="J430" s="461">
        <v>245.73333333333329</v>
      </c>
      <c r="K430" s="460">
        <v>231.7</v>
      </c>
      <c r="L430" s="460">
        <v>216.25</v>
      </c>
      <c r="M430" s="460">
        <v>13.76009</v>
      </c>
    </row>
    <row r="431" spans="1:13">
      <c r="A431" s="245">
        <v>421</v>
      </c>
      <c r="B431" s="463" t="s">
        <v>175</v>
      </c>
      <c r="C431" s="460">
        <v>690.8</v>
      </c>
      <c r="D431" s="461">
        <v>690.4666666666667</v>
      </c>
      <c r="E431" s="461">
        <v>685.08333333333337</v>
      </c>
      <c r="F431" s="461">
        <v>679.36666666666667</v>
      </c>
      <c r="G431" s="461">
        <v>673.98333333333335</v>
      </c>
      <c r="H431" s="461">
        <v>696.18333333333339</v>
      </c>
      <c r="I431" s="461">
        <v>701.56666666666661</v>
      </c>
      <c r="J431" s="461">
        <v>707.28333333333342</v>
      </c>
      <c r="K431" s="460">
        <v>695.85</v>
      </c>
      <c r="L431" s="460">
        <v>684.75</v>
      </c>
      <c r="M431" s="460">
        <v>40.804229999999997</v>
      </c>
    </row>
    <row r="432" spans="1:13">
      <c r="A432" s="245">
        <v>422</v>
      </c>
      <c r="B432" s="463" t="s">
        <v>176</v>
      </c>
      <c r="C432" s="460">
        <v>523.35</v>
      </c>
      <c r="D432" s="461">
        <v>525.7833333333333</v>
      </c>
      <c r="E432" s="461">
        <v>518.56666666666661</v>
      </c>
      <c r="F432" s="461">
        <v>513.7833333333333</v>
      </c>
      <c r="G432" s="461">
        <v>506.56666666666661</v>
      </c>
      <c r="H432" s="461">
        <v>530.56666666666661</v>
      </c>
      <c r="I432" s="461">
        <v>537.7833333333333</v>
      </c>
      <c r="J432" s="461">
        <v>542.56666666666661</v>
      </c>
      <c r="K432" s="460">
        <v>533</v>
      </c>
      <c r="L432" s="460">
        <v>521</v>
      </c>
      <c r="M432" s="460">
        <v>12.12391</v>
      </c>
    </row>
    <row r="433" spans="1:13">
      <c r="A433" s="245">
        <v>423</v>
      </c>
      <c r="B433" s="463" t="s">
        <v>492</v>
      </c>
      <c r="C433" s="460">
        <v>2423.85</v>
      </c>
      <c r="D433" s="461">
        <v>2415.9500000000003</v>
      </c>
      <c r="E433" s="461">
        <v>2382.9000000000005</v>
      </c>
      <c r="F433" s="461">
        <v>2341.9500000000003</v>
      </c>
      <c r="G433" s="461">
        <v>2308.9000000000005</v>
      </c>
      <c r="H433" s="461">
        <v>2456.9000000000005</v>
      </c>
      <c r="I433" s="461">
        <v>2489.9500000000007</v>
      </c>
      <c r="J433" s="461">
        <v>2530.9000000000005</v>
      </c>
      <c r="K433" s="460">
        <v>2449</v>
      </c>
      <c r="L433" s="460">
        <v>2375</v>
      </c>
      <c r="M433" s="460">
        <v>0.30858999999999998</v>
      </c>
    </row>
    <row r="434" spans="1:13">
      <c r="A434" s="245">
        <v>424</v>
      </c>
      <c r="B434" s="463" t="s">
        <v>493</v>
      </c>
      <c r="C434" s="460">
        <v>753.5</v>
      </c>
      <c r="D434" s="461">
        <v>757.19999999999993</v>
      </c>
      <c r="E434" s="461">
        <v>738.69999999999982</v>
      </c>
      <c r="F434" s="461">
        <v>723.89999999999986</v>
      </c>
      <c r="G434" s="461">
        <v>705.39999999999975</v>
      </c>
      <c r="H434" s="461">
        <v>771.99999999999989</v>
      </c>
      <c r="I434" s="461">
        <v>790.50000000000011</v>
      </c>
      <c r="J434" s="461">
        <v>805.3</v>
      </c>
      <c r="K434" s="460">
        <v>775.7</v>
      </c>
      <c r="L434" s="460">
        <v>742.4</v>
      </c>
      <c r="M434" s="460">
        <v>3.2876599999999998</v>
      </c>
    </row>
    <row r="435" spans="1:13">
      <c r="A435" s="245">
        <v>425</v>
      </c>
      <c r="B435" s="463" t="s">
        <v>494</v>
      </c>
      <c r="C435" s="460">
        <v>253.85</v>
      </c>
      <c r="D435" s="461">
        <v>255.2166666666667</v>
      </c>
      <c r="E435" s="461">
        <v>250.68333333333339</v>
      </c>
      <c r="F435" s="461">
        <v>247.51666666666671</v>
      </c>
      <c r="G435" s="461">
        <v>242.98333333333341</v>
      </c>
      <c r="H435" s="461">
        <v>258.38333333333338</v>
      </c>
      <c r="I435" s="461">
        <v>262.91666666666669</v>
      </c>
      <c r="J435" s="461">
        <v>266.08333333333337</v>
      </c>
      <c r="K435" s="460">
        <v>259.75</v>
      </c>
      <c r="L435" s="460">
        <v>252.05</v>
      </c>
      <c r="M435" s="460">
        <v>6.4609199999999998</v>
      </c>
    </row>
    <row r="436" spans="1:13">
      <c r="A436" s="245">
        <v>426</v>
      </c>
      <c r="B436" s="463" t="s">
        <v>495</v>
      </c>
      <c r="C436" s="460">
        <v>261.2</v>
      </c>
      <c r="D436" s="461">
        <v>258.73333333333335</v>
      </c>
      <c r="E436" s="461">
        <v>254.4666666666667</v>
      </c>
      <c r="F436" s="461">
        <v>247.73333333333335</v>
      </c>
      <c r="G436" s="461">
        <v>243.4666666666667</v>
      </c>
      <c r="H436" s="461">
        <v>265.4666666666667</v>
      </c>
      <c r="I436" s="461">
        <v>269.73333333333335</v>
      </c>
      <c r="J436" s="461">
        <v>276.4666666666667</v>
      </c>
      <c r="K436" s="460">
        <v>263</v>
      </c>
      <c r="L436" s="460">
        <v>252</v>
      </c>
      <c r="M436" s="460">
        <v>1.9260200000000001</v>
      </c>
    </row>
    <row r="437" spans="1:13">
      <c r="A437" s="245">
        <v>427</v>
      </c>
      <c r="B437" s="463" t="s">
        <v>496</v>
      </c>
      <c r="C437" s="460">
        <v>2266.5</v>
      </c>
      <c r="D437" s="461">
        <v>2240.3833333333332</v>
      </c>
      <c r="E437" s="461">
        <v>2208.7666666666664</v>
      </c>
      <c r="F437" s="461">
        <v>2151.0333333333333</v>
      </c>
      <c r="G437" s="461">
        <v>2119.4166666666665</v>
      </c>
      <c r="H437" s="461">
        <v>2298.1166666666663</v>
      </c>
      <c r="I437" s="461">
        <v>2329.7333333333331</v>
      </c>
      <c r="J437" s="461">
        <v>2387.4666666666662</v>
      </c>
      <c r="K437" s="460">
        <v>2272</v>
      </c>
      <c r="L437" s="460">
        <v>2182.65</v>
      </c>
      <c r="M437" s="460">
        <v>2.9453200000000002</v>
      </c>
    </row>
    <row r="438" spans="1:13">
      <c r="A438" s="245">
        <v>428</v>
      </c>
      <c r="B438" s="463" t="s">
        <v>764</v>
      </c>
      <c r="C438" s="460">
        <v>668.1</v>
      </c>
      <c r="D438" s="461">
        <v>679.98333333333335</v>
      </c>
      <c r="E438" s="461">
        <v>653.16666666666674</v>
      </c>
      <c r="F438" s="461">
        <v>638.23333333333335</v>
      </c>
      <c r="G438" s="461">
        <v>611.41666666666674</v>
      </c>
      <c r="H438" s="461">
        <v>694.91666666666674</v>
      </c>
      <c r="I438" s="461">
        <v>721.73333333333335</v>
      </c>
      <c r="J438" s="461">
        <v>736.66666666666674</v>
      </c>
      <c r="K438" s="460">
        <v>706.8</v>
      </c>
      <c r="L438" s="460">
        <v>665.05</v>
      </c>
      <c r="M438" s="460">
        <v>3.0670299999999999</v>
      </c>
    </row>
    <row r="439" spans="1:13">
      <c r="A439" s="245">
        <v>429</v>
      </c>
      <c r="B439" s="463" t="s">
        <v>813</v>
      </c>
      <c r="C439" s="460">
        <v>535.85</v>
      </c>
      <c r="D439" s="461">
        <v>533.94999999999993</v>
      </c>
      <c r="E439" s="461">
        <v>529.89999999999986</v>
      </c>
      <c r="F439" s="461">
        <v>523.94999999999993</v>
      </c>
      <c r="G439" s="461">
        <v>519.89999999999986</v>
      </c>
      <c r="H439" s="461">
        <v>539.89999999999986</v>
      </c>
      <c r="I439" s="461">
        <v>543.94999999999982</v>
      </c>
      <c r="J439" s="461">
        <v>549.89999999999986</v>
      </c>
      <c r="K439" s="460">
        <v>538</v>
      </c>
      <c r="L439" s="460">
        <v>528</v>
      </c>
      <c r="M439" s="460">
        <v>1.54908</v>
      </c>
    </row>
    <row r="440" spans="1:13">
      <c r="A440" s="245">
        <v>430</v>
      </c>
      <c r="B440" s="463" t="s">
        <v>497</v>
      </c>
      <c r="C440" s="460">
        <v>5.55</v>
      </c>
      <c r="D440" s="461">
        <v>5.5666666666666664</v>
      </c>
      <c r="E440" s="461">
        <v>5.4833333333333325</v>
      </c>
      <c r="F440" s="461">
        <v>5.4166666666666661</v>
      </c>
      <c r="G440" s="461">
        <v>5.3333333333333321</v>
      </c>
      <c r="H440" s="461">
        <v>5.6333333333333329</v>
      </c>
      <c r="I440" s="461">
        <v>5.7166666666666668</v>
      </c>
      <c r="J440" s="461">
        <v>5.7833333333333332</v>
      </c>
      <c r="K440" s="460">
        <v>5.65</v>
      </c>
      <c r="L440" s="460">
        <v>5.5</v>
      </c>
      <c r="M440" s="460">
        <v>176.67859999999999</v>
      </c>
    </row>
    <row r="441" spans="1:13">
      <c r="A441" s="245">
        <v>431</v>
      </c>
      <c r="B441" s="463" t="s">
        <v>498</v>
      </c>
      <c r="C441" s="460">
        <v>134</v>
      </c>
      <c r="D441" s="461">
        <v>133.54999999999998</v>
      </c>
      <c r="E441" s="461">
        <v>132.09999999999997</v>
      </c>
      <c r="F441" s="461">
        <v>130.19999999999999</v>
      </c>
      <c r="G441" s="461">
        <v>128.74999999999997</v>
      </c>
      <c r="H441" s="461">
        <v>135.44999999999996</v>
      </c>
      <c r="I441" s="461">
        <v>136.89999999999995</v>
      </c>
      <c r="J441" s="461">
        <v>138.79999999999995</v>
      </c>
      <c r="K441" s="460">
        <v>135</v>
      </c>
      <c r="L441" s="460">
        <v>131.65</v>
      </c>
      <c r="M441" s="460">
        <v>1.4173199999999999</v>
      </c>
    </row>
    <row r="442" spans="1:13">
      <c r="A442" s="245">
        <v>432</v>
      </c>
      <c r="B442" s="463" t="s">
        <v>765</v>
      </c>
      <c r="C442" s="460">
        <v>1567.1</v>
      </c>
      <c r="D442" s="461">
        <v>1574.6833333333334</v>
      </c>
      <c r="E442" s="461">
        <v>1550.4666666666667</v>
      </c>
      <c r="F442" s="461">
        <v>1533.8333333333333</v>
      </c>
      <c r="G442" s="461">
        <v>1509.6166666666666</v>
      </c>
      <c r="H442" s="461">
        <v>1591.3166666666668</v>
      </c>
      <c r="I442" s="461">
        <v>1615.5333333333335</v>
      </c>
      <c r="J442" s="461">
        <v>1632.166666666667</v>
      </c>
      <c r="K442" s="460">
        <v>1598.9</v>
      </c>
      <c r="L442" s="460">
        <v>1558.05</v>
      </c>
      <c r="M442" s="460">
        <v>0.12886</v>
      </c>
    </row>
    <row r="443" spans="1:13">
      <c r="A443" s="245">
        <v>433</v>
      </c>
      <c r="B443" s="463" t="s">
        <v>499</v>
      </c>
      <c r="C443" s="460">
        <v>1077.9000000000001</v>
      </c>
      <c r="D443" s="461">
        <v>1081.2833333333335</v>
      </c>
      <c r="E443" s="461">
        <v>1070.616666666667</v>
      </c>
      <c r="F443" s="461">
        <v>1063.3333333333335</v>
      </c>
      <c r="G443" s="461">
        <v>1052.666666666667</v>
      </c>
      <c r="H443" s="461">
        <v>1088.5666666666671</v>
      </c>
      <c r="I443" s="461">
        <v>1099.2333333333336</v>
      </c>
      <c r="J443" s="461">
        <v>1106.5166666666671</v>
      </c>
      <c r="K443" s="460">
        <v>1091.95</v>
      </c>
      <c r="L443" s="460">
        <v>1074</v>
      </c>
      <c r="M443" s="460">
        <v>0.60297999999999996</v>
      </c>
    </row>
    <row r="444" spans="1:13">
      <c r="A444" s="245">
        <v>434</v>
      </c>
      <c r="B444" s="463" t="s">
        <v>275</v>
      </c>
      <c r="C444" s="460">
        <v>583.79999999999995</v>
      </c>
      <c r="D444" s="461">
        <v>581.93333333333328</v>
      </c>
      <c r="E444" s="461">
        <v>575.86666666666656</v>
      </c>
      <c r="F444" s="461">
        <v>567.93333333333328</v>
      </c>
      <c r="G444" s="461">
        <v>561.86666666666656</v>
      </c>
      <c r="H444" s="461">
        <v>589.86666666666656</v>
      </c>
      <c r="I444" s="461">
        <v>595.93333333333339</v>
      </c>
      <c r="J444" s="461">
        <v>603.86666666666656</v>
      </c>
      <c r="K444" s="460">
        <v>588</v>
      </c>
      <c r="L444" s="460">
        <v>574</v>
      </c>
      <c r="M444" s="460">
        <v>5.6745299999999999</v>
      </c>
    </row>
    <row r="445" spans="1:13">
      <c r="A445" s="245">
        <v>435</v>
      </c>
      <c r="B445" s="463" t="s">
        <v>500</v>
      </c>
      <c r="C445" s="460">
        <v>1111</v>
      </c>
      <c r="D445" s="461">
        <v>1065.4666666666667</v>
      </c>
      <c r="E445" s="461">
        <v>990.93333333333339</v>
      </c>
      <c r="F445" s="461">
        <v>870.86666666666667</v>
      </c>
      <c r="G445" s="461">
        <v>796.33333333333337</v>
      </c>
      <c r="H445" s="461">
        <v>1185.5333333333333</v>
      </c>
      <c r="I445" s="461">
        <v>1260.0666666666666</v>
      </c>
      <c r="J445" s="461">
        <v>1380.1333333333334</v>
      </c>
      <c r="K445" s="460">
        <v>1140</v>
      </c>
      <c r="L445" s="460">
        <v>945.4</v>
      </c>
      <c r="M445" s="460">
        <v>5.78355</v>
      </c>
    </row>
    <row r="446" spans="1:13">
      <c r="A446" s="245">
        <v>436</v>
      </c>
      <c r="B446" s="463" t="s">
        <v>501</v>
      </c>
      <c r="C446" s="460">
        <v>519.4</v>
      </c>
      <c r="D446" s="461">
        <v>518.03333333333342</v>
      </c>
      <c r="E446" s="461">
        <v>511.06666666666683</v>
      </c>
      <c r="F446" s="461">
        <v>502.73333333333341</v>
      </c>
      <c r="G446" s="461">
        <v>495.76666666666682</v>
      </c>
      <c r="H446" s="461">
        <v>526.36666666666679</v>
      </c>
      <c r="I446" s="461">
        <v>533.33333333333326</v>
      </c>
      <c r="J446" s="461">
        <v>541.66666666666686</v>
      </c>
      <c r="K446" s="460">
        <v>525</v>
      </c>
      <c r="L446" s="460">
        <v>509.7</v>
      </c>
      <c r="M446" s="460">
        <v>0.35709999999999997</v>
      </c>
    </row>
    <row r="447" spans="1:13">
      <c r="A447" s="245">
        <v>437</v>
      </c>
      <c r="B447" s="463" t="s">
        <v>502</v>
      </c>
      <c r="C447" s="460">
        <v>7095.5</v>
      </c>
      <c r="D447" s="461">
        <v>7098.166666666667</v>
      </c>
      <c r="E447" s="461">
        <v>6998.3833333333341</v>
      </c>
      <c r="F447" s="461">
        <v>6901.2666666666673</v>
      </c>
      <c r="G447" s="461">
        <v>6801.4833333333345</v>
      </c>
      <c r="H447" s="461">
        <v>7195.2833333333338</v>
      </c>
      <c r="I447" s="461">
        <v>7295.0666666666666</v>
      </c>
      <c r="J447" s="461">
        <v>7392.1833333333334</v>
      </c>
      <c r="K447" s="460">
        <v>7197.95</v>
      </c>
      <c r="L447" s="460">
        <v>7001.05</v>
      </c>
      <c r="M447" s="460">
        <v>5.8639999999999998E-2</v>
      </c>
    </row>
    <row r="448" spans="1:13">
      <c r="A448" s="245">
        <v>438</v>
      </c>
      <c r="B448" s="463" t="s">
        <v>503</v>
      </c>
      <c r="C448" s="460">
        <v>287.2</v>
      </c>
      <c r="D448" s="461">
        <v>286.38333333333327</v>
      </c>
      <c r="E448" s="461">
        <v>283.36666666666656</v>
      </c>
      <c r="F448" s="461">
        <v>279.5333333333333</v>
      </c>
      <c r="G448" s="461">
        <v>276.51666666666659</v>
      </c>
      <c r="H448" s="461">
        <v>290.21666666666653</v>
      </c>
      <c r="I448" s="461">
        <v>293.23333333333329</v>
      </c>
      <c r="J448" s="461">
        <v>297.06666666666649</v>
      </c>
      <c r="K448" s="460">
        <v>289.39999999999998</v>
      </c>
      <c r="L448" s="460">
        <v>282.55</v>
      </c>
      <c r="M448" s="460">
        <v>0.44524999999999998</v>
      </c>
    </row>
    <row r="449" spans="1:13">
      <c r="A449" s="245">
        <v>439</v>
      </c>
      <c r="B449" s="463" t="s">
        <v>504</v>
      </c>
      <c r="C449" s="460">
        <v>36.549999999999997</v>
      </c>
      <c r="D449" s="461">
        <v>36.749999999999993</v>
      </c>
      <c r="E449" s="461">
        <v>36.099999999999987</v>
      </c>
      <c r="F449" s="461">
        <v>35.649999999999991</v>
      </c>
      <c r="G449" s="461">
        <v>34.999999999999986</v>
      </c>
      <c r="H449" s="461">
        <v>37.199999999999989</v>
      </c>
      <c r="I449" s="461">
        <v>37.849999999999994</v>
      </c>
      <c r="J449" s="461">
        <v>38.29999999999999</v>
      </c>
      <c r="K449" s="460">
        <v>37.4</v>
      </c>
      <c r="L449" s="460">
        <v>36.299999999999997</v>
      </c>
      <c r="M449" s="460">
        <v>67.241190000000003</v>
      </c>
    </row>
    <row r="450" spans="1:13">
      <c r="A450" s="245">
        <v>440</v>
      </c>
      <c r="B450" s="463" t="s">
        <v>188</v>
      </c>
      <c r="C450" s="460">
        <v>640.45000000000005</v>
      </c>
      <c r="D450" s="461">
        <v>634.41666666666663</v>
      </c>
      <c r="E450" s="461">
        <v>623.83333333333326</v>
      </c>
      <c r="F450" s="461">
        <v>607.21666666666658</v>
      </c>
      <c r="G450" s="461">
        <v>596.63333333333321</v>
      </c>
      <c r="H450" s="461">
        <v>651.0333333333333</v>
      </c>
      <c r="I450" s="461">
        <v>661.61666666666656</v>
      </c>
      <c r="J450" s="461">
        <v>678.23333333333335</v>
      </c>
      <c r="K450" s="460">
        <v>645</v>
      </c>
      <c r="L450" s="460">
        <v>617.79999999999995</v>
      </c>
      <c r="M450" s="460">
        <v>40.207970000000003</v>
      </c>
    </row>
    <row r="451" spans="1:13">
      <c r="A451" s="245">
        <v>441</v>
      </c>
      <c r="B451" s="463" t="s">
        <v>767</v>
      </c>
      <c r="C451" s="460">
        <v>15774.65</v>
      </c>
      <c r="D451" s="461">
        <v>15674.883333333333</v>
      </c>
      <c r="E451" s="461">
        <v>15549.766666666666</v>
      </c>
      <c r="F451" s="461">
        <v>15324.883333333333</v>
      </c>
      <c r="G451" s="461">
        <v>15199.766666666666</v>
      </c>
      <c r="H451" s="461">
        <v>15899.766666666666</v>
      </c>
      <c r="I451" s="461">
        <v>16024.883333333331</v>
      </c>
      <c r="J451" s="461">
        <v>16249.766666666666</v>
      </c>
      <c r="K451" s="460">
        <v>15800</v>
      </c>
      <c r="L451" s="460">
        <v>15450</v>
      </c>
      <c r="M451" s="460">
        <v>2.0209999999999999E-2</v>
      </c>
    </row>
    <row r="452" spans="1:13">
      <c r="A452" s="245">
        <v>442</v>
      </c>
      <c r="B452" s="463" t="s">
        <v>177</v>
      </c>
      <c r="C452" s="460">
        <v>714.05</v>
      </c>
      <c r="D452" s="461">
        <v>714.63333333333321</v>
      </c>
      <c r="E452" s="461">
        <v>707.71666666666647</v>
      </c>
      <c r="F452" s="461">
        <v>701.38333333333321</v>
      </c>
      <c r="G452" s="461">
        <v>694.46666666666647</v>
      </c>
      <c r="H452" s="461">
        <v>720.96666666666647</v>
      </c>
      <c r="I452" s="461">
        <v>727.88333333333321</v>
      </c>
      <c r="J452" s="461">
        <v>734.21666666666647</v>
      </c>
      <c r="K452" s="460">
        <v>721.55</v>
      </c>
      <c r="L452" s="460">
        <v>708.3</v>
      </c>
      <c r="M452" s="460">
        <v>31.948270000000001</v>
      </c>
    </row>
    <row r="453" spans="1:13">
      <c r="A453" s="245">
        <v>443</v>
      </c>
      <c r="B453" s="463" t="s">
        <v>768</v>
      </c>
      <c r="C453" s="460">
        <v>161.6</v>
      </c>
      <c r="D453" s="461">
        <v>163.4</v>
      </c>
      <c r="E453" s="461">
        <v>158.20000000000002</v>
      </c>
      <c r="F453" s="461">
        <v>154.80000000000001</v>
      </c>
      <c r="G453" s="461">
        <v>149.60000000000002</v>
      </c>
      <c r="H453" s="461">
        <v>166.8</v>
      </c>
      <c r="I453" s="461">
        <v>172</v>
      </c>
      <c r="J453" s="461">
        <v>175.4</v>
      </c>
      <c r="K453" s="460">
        <v>168.6</v>
      </c>
      <c r="L453" s="460">
        <v>160</v>
      </c>
      <c r="M453" s="460">
        <v>34.738990000000001</v>
      </c>
    </row>
    <row r="454" spans="1:13">
      <c r="A454" s="245">
        <v>444</v>
      </c>
      <c r="B454" s="463" t="s">
        <v>769</v>
      </c>
      <c r="C454" s="460">
        <v>1069.5</v>
      </c>
      <c r="D454" s="461">
        <v>1074.25</v>
      </c>
      <c r="E454" s="461">
        <v>1062.25</v>
      </c>
      <c r="F454" s="461">
        <v>1055</v>
      </c>
      <c r="G454" s="461">
        <v>1043</v>
      </c>
      <c r="H454" s="461">
        <v>1081.5</v>
      </c>
      <c r="I454" s="461">
        <v>1093.5</v>
      </c>
      <c r="J454" s="461">
        <v>1100.75</v>
      </c>
      <c r="K454" s="460">
        <v>1086.25</v>
      </c>
      <c r="L454" s="460">
        <v>1067</v>
      </c>
      <c r="M454" s="460">
        <v>4.7704399999999998</v>
      </c>
    </row>
    <row r="455" spans="1:13">
      <c r="A455" s="245">
        <v>445</v>
      </c>
      <c r="B455" s="463" t="s">
        <v>183</v>
      </c>
      <c r="C455" s="460">
        <v>3088.8</v>
      </c>
      <c r="D455" s="461">
        <v>3096.9333333333329</v>
      </c>
      <c r="E455" s="461">
        <v>3069.8666666666659</v>
      </c>
      <c r="F455" s="461">
        <v>3050.9333333333329</v>
      </c>
      <c r="G455" s="461">
        <v>3023.8666666666659</v>
      </c>
      <c r="H455" s="461">
        <v>3115.8666666666659</v>
      </c>
      <c r="I455" s="461">
        <v>3142.9333333333325</v>
      </c>
      <c r="J455" s="461">
        <v>3161.8666666666659</v>
      </c>
      <c r="K455" s="460">
        <v>3124</v>
      </c>
      <c r="L455" s="460">
        <v>3078</v>
      </c>
      <c r="M455" s="460">
        <v>20.985379999999999</v>
      </c>
    </row>
    <row r="456" spans="1:13">
      <c r="A456" s="245">
        <v>446</v>
      </c>
      <c r="B456" s="463" t="s">
        <v>804</v>
      </c>
      <c r="C456" s="460">
        <v>653</v>
      </c>
      <c r="D456" s="461">
        <v>653</v>
      </c>
      <c r="E456" s="461">
        <v>648</v>
      </c>
      <c r="F456" s="461">
        <v>643</v>
      </c>
      <c r="G456" s="461">
        <v>638</v>
      </c>
      <c r="H456" s="461">
        <v>658</v>
      </c>
      <c r="I456" s="461">
        <v>663</v>
      </c>
      <c r="J456" s="461">
        <v>668</v>
      </c>
      <c r="K456" s="460">
        <v>658</v>
      </c>
      <c r="L456" s="460">
        <v>648</v>
      </c>
      <c r="M456" s="460">
        <v>22.673680000000001</v>
      </c>
    </row>
    <row r="457" spans="1:13">
      <c r="A457" s="245">
        <v>447</v>
      </c>
      <c r="B457" s="463" t="s">
        <v>178</v>
      </c>
      <c r="C457" s="460">
        <v>3661.75</v>
      </c>
      <c r="D457" s="461">
        <v>3675.5499999999997</v>
      </c>
      <c r="E457" s="461">
        <v>3636.1499999999996</v>
      </c>
      <c r="F457" s="461">
        <v>3610.5499999999997</v>
      </c>
      <c r="G457" s="461">
        <v>3571.1499999999996</v>
      </c>
      <c r="H457" s="461">
        <v>3701.1499999999996</v>
      </c>
      <c r="I457" s="461">
        <v>3740.55</v>
      </c>
      <c r="J457" s="461">
        <v>3766.1499999999996</v>
      </c>
      <c r="K457" s="460">
        <v>3714.95</v>
      </c>
      <c r="L457" s="460">
        <v>3649.95</v>
      </c>
      <c r="M457" s="460">
        <v>2.5743299999999998</v>
      </c>
    </row>
    <row r="458" spans="1:13">
      <c r="A458" s="245">
        <v>448</v>
      </c>
      <c r="B458" s="463" t="s">
        <v>505</v>
      </c>
      <c r="C458" s="460">
        <v>1065.3</v>
      </c>
      <c r="D458" s="461">
        <v>1072.7</v>
      </c>
      <c r="E458" s="461">
        <v>1056.6000000000001</v>
      </c>
      <c r="F458" s="461">
        <v>1047.9000000000001</v>
      </c>
      <c r="G458" s="461">
        <v>1031.8000000000002</v>
      </c>
      <c r="H458" s="461">
        <v>1081.4000000000001</v>
      </c>
      <c r="I458" s="461">
        <v>1097.5</v>
      </c>
      <c r="J458" s="461">
        <v>1106.2</v>
      </c>
      <c r="K458" s="460">
        <v>1088.8</v>
      </c>
      <c r="L458" s="460">
        <v>1064</v>
      </c>
      <c r="M458" s="460">
        <v>0.30848999999999999</v>
      </c>
    </row>
    <row r="459" spans="1:13">
      <c r="A459" s="245">
        <v>449</v>
      </c>
      <c r="B459" s="463" t="s">
        <v>180</v>
      </c>
      <c r="C459" s="460">
        <v>153.80000000000001</v>
      </c>
      <c r="D459" s="461">
        <v>154.45000000000002</v>
      </c>
      <c r="E459" s="461">
        <v>151.00000000000003</v>
      </c>
      <c r="F459" s="461">
        <v>148.20000000000002</v>
      </c>
      <c r="G459" s="461">
        <v>144.75000000000003</v>
      </c>
      <c r="H459" s="461">
        <v>157.25000000000003</v>
      </c>
      <c r="I459" s="461">
        <v>160.70000000000002</v>
      </c>
      <c r="J459" s="461">
        <v>163.50000000000003</v>
      </c>
      <c r="K459" s="460">
        <v>157.9</v>
      </c>
      <c r="L459" s="460">
        <v>151.65</v>
      </c>
      <c r="M459" s="460">
        <v>88.077449999999999</v>
      </c>
    </row>
    <row r="460" spans="1:13">
      <c r="A460" s="245">
        <v>450</v>
      </c>
      <c r="B460" s="463" t="s">
        <v>179</v>
      </c>
      <c r="C460" s="460">
        <v>332.45</v>
      </c>
      <c r="D460" s="461">
        <v>331.0333333333333</v>
      </c>
      <c r="E460" s="461">
        <v>325.41666666666663</v>
      </c>
      <c r="F460" s="461">
        <v>318.38333333333333</v>
      </c>
      <c r="G460" s="461">
        <v>312.76666666666665</v>
      </c>
      <c r="H460" s="461">
        <v>338.06666666666661</v>
      </c>
      <c r="I460" s="461">
        <v>343.68333333333328</v>
      </c>
      <c r="J460" s="461">
        <v>350.71666666666658</v>
      </c>
      <c r="K460" s="460">
        <v>336.65</v>
      </c>
      <c r="L460" s="460">
        <v>324</v>
      </c>
      <c r="M460" s="460">
        <v>861.53088000000002</v>
      </c>
    </row>
    <row r="461" spans="1:13">
      <c r="A461" s="245">
        <v>451</v>
      </c>
      <c r="B461" s="463" t="s">
        <v>181</v>
      </c>
      <c r="C461" s="460">
        <v>105.35</v>
      </c>
      <c r="D461" s="461">
        <v>105.78333333333335</v>
      </c>
      <c r="E461" s="461">
        <v>104.2166666666667</v>
      </c>
      <c r="F461" s="461">
        <v>103.08333333333336</v>
      </c>
      <c r="G461" s="461">
        <v>101.51666666666671</v>
      </c>
      <c r="H461" s="461">
        <v>106.91666666666669</v>
      </c>
      <c r="I461" s="461">
        <v>108.48333333333332</v>
      </c>
      <c r="J461" s="461">
        <v>109.61666666666667</v>
      </c>
      <c r="K461" s="460">
        <v>107.35</v>
      </c>
      <c r="L461" s="460">
        <v>104.65</v>
      </c>
      <c r="M461" s="460">
        <v>406.66744999999997</v>
      </c>
    </row>
    <row r="462" spans="1:13">
      <c r="A462" s="245">
        <v>452</v>
      </c>
      <c r="B462" s="463" t="s">
        <v>770</v>
      </c>
      <c r="C462" s="460">
        <v>103.4</v>
      </c>
      <c r="D462" s="461">
        <v>104.10000000000001</v>
      </c>
      <c r="E462" s="461">
        <v>101.30000000000001</v>
      </c>
      <c r="F462" s="461">
        <v>99.2</v>
      </c>
      <c r="G462" s="461">
        <v>96.4</v>
      </c>
      <c r="H462" s="461">
        <v>106.20000000000002</v>
      </c>
      <c r="I462" s="461">
        <v>109</v>
      </c>
      <c r="J462" s="461">
        <v>111.10000000000002</v>
      </c>
      <c r="K462" s="460">
        <v>106.9</v>
      </c>
      <c r="L462" s="460">
        <v>102</v>
      </c>
      <c r="M462" s="460">
        <v>149.62110999999999</v>
      </c>
    </row>
    <row r="463" spans="1:13">
      <c r="A463" s="245">
        <v>453</v>
      </c>
      <c r="B463" s="463" t="s">
        <v>182</v>
      </c>
      <c r="C463" s="460">
        <v>1180</v>
      </c>
      <c r="D463" s="461">
        <v>1177.8333333333333</v>
      </c>
      <c r="E463" s="461">
        <v>1159.2166666666665</v>
      </c>
      <c r="F463" s="461">
        <v>1138.4333333333332</v>
      </c>
      <c r="G463" s="461">
        <v>1119.8166666666664</v>
      </c>
      <c r="H463" s="461">
        <v>1198.6166666666666</v>
      </c>
      <c r="I463" s="461">
        <v>1217.2333333333333</v>
      </c>
      <c r="J463" s="461">
        <v>1238.0166666666667</v>
      </c>
      <c r="K463" s="460">
        <v>1196.45</v>
      </c>
      <c r="L463" s="460">
        <v>1157.05</v>
      </c>
      <c r="M463" s="460">
        <v>245.7388</v>
      </c>
    </row>
    <row r="464" spans="1:13">
      <c r="A464" s="245">
        <v>454</v>
      </c>
      <c r="B464" s="463" t="s">
        <v>506</v>
      </c>
      <c r="C464" s="460">
        <v>3306.75</v>
      </c>
      <c r="D464" s="461">
        <v>3302.2999999999997</v>
      </c>
      <c r="E464" s="461">
        <v>3274.6499999999996</v>
      </c>
      <c r="F464" s="461">
        <v>3242.5499999999997</v>
      </c>
      <c r="G464" s="461">
        <v>3214.8999999999996</v>
      </c>
      <c r="H464" s="461">
        <v>3334.3999999999996</v>
      </c>
      <c r="I464" s="461">
        <v>3362.05</v>
      </c>
      <c r="J464" s="461">
        <v>3394.1499999999996</v>
      </c>
      <c r="K464" s="460">
        <v>3329.95</v>
      </c>
      <c r="L464" s="460">
        <v>3270.2</v>
      </c>
      <c r="M464" s="460">
        <v>3.6089999999999997E-2</v>
      </c>
    </row>
    <row r="465" spans="1:13">
      <c r="A465" s="245">
        <v>455</v>
      </c>
      <c r="B465" s="463" t="s">
        <v>184</v>
      </c>
      <c r="C465" s="460">
        <v>970.75</v>
      </c>
      <c r="D465" s="461">
        <v>968.93333333333339</v>
      </c>
      <c r="E465" s="461">
        <v>958.86666666666679</v>
      </c>
      <c r="F465" s="461">
        <v>946.98333333333335</v>
      </c>
      <c r="G465" s="461">
        <v>936.91666666666674</v>
      </c>
      <c r="H465" s="461">
        <v>980.81666666666683</v>
      </c>
      <c r="I465" s="461">
        <v>990.88333333333344</v>
      </c>
      <c r="J465" s="461">
        <v>1002.7666666666669</v>
      </c>
      <c r="K465" s="460">
        <v>979</v>
      </c>
      <c r="L465" s="460">
        <v>957.05</v>
      </c>
      <c r="M465" s="460">
        <v>20.00985</v>
      </c>
    </row>
    <row r="466" spans="1:13">
      <c r="A466" s="245">
        <v>456</v>
      </c>
      <c r="B466" s="463" t="s">
        <v>276</v>
      </c>
      <c r="C466" s="460">
        <v>152.85</v>
      </c>
      <c r="D466" s="461">
        <v>152.6</v>
      </c>
      <c r="E466" s="461">
        <v>151.79999999999998</v>
      </c>
      <c r="F466" s="461">
        <v>150.75</v>
      </c>
      <c r="G466" s="461">
        <v>149.94999999999999</v>
      </c>
      <c r="H466" s="461">
        <v>153.64999999999998</v>
      </c>
      <c r="I466" s="461">
        <v>154.44999999999999</v>
      </c>
      <c r="J466" s="461">
        <v>155.49999999999997</v>
      </c>
      <c r="K466" s="460">
        <v>153.4</v>
      </c>
      <c r="L466" s="460">
        <v>151.55000000000001</v>
      </c>
      <c r="M466" s="460">
        <v>3.5627300000000002</v>
      </c>
    </row>
    <row r="467" spans="1:13">
      <c r="A467" s="245">
        <v>457</v>
      </c>
      <c r="B467" s="463" t="s">
        <v>164</v>
      </c>
      <c r="C467" s="460">
        <v>965.15</v>
      </c>
      <c r="D467" s="461">
        <v>966.7166666666667</v>
      </c>
      <c r="E467" s="461">
        <v>951.43333333333339</v>
      </c>
      <c r="F467" s="461">
        <v>937.7166666666667</v>
      </c>
      <c r="G467" s="461">
        <v>922.43333333333339</v>
      </c>
      <c r="H467" s="461">
        <v>980.43333333333339</v>
      </c>
      <c r="I467" s="461">
        <v>995.7166666666667</v>
      </c>
      <c r="J467" s="461">
        <v>1009.4333333333334</v>
      </c>
      <c r="K467" s="460">
        <v>982</v>
      </c>
      <c r="L467" s="460">
        <v>953</v>
      </c>
      <c r="M467" s="460">
        <v>6.7923999999999998</v>
      </c>
    </row>
    <row r="468" spans="1:13">
      <c r="A468" s="245">
        <v>458</v>
      </c>
      <c r="B468" s="463" t="s">
        <v>507</v>
      </c>
      <c r="C468" s="460">
        <v>1438.55</v>
      </c>
      <c r="D468" s="461">
        <v>1434.3666666666668</v>
      </c>
      <c r="E468" s="461">
        <v>1409.7333333333336</v>
      </c>
      <c r="F468" s="461">
        <v>1380.9166666666667</v>
      </c>
      <c r="G468" s="461">
        <v>1356.2833333333335</v>
      </c>
      <c r="H468" s="461">
        <v>1463.1833333333336</v>
      </c>
      <c r="I468" s="461">
        <v>1487.8166666666668</v>
      </c>
      <c r="J468" s="461">
        <v>1516.6333333333337</v>
      </c>
      <c r="K468" s="460">
        <v>1459</v>
      </c>
      <c r="L468" s="460">
        <v>1405.55</v>
      </c>
      <c r="M468" s="460">
        <v>0.17188999999999999</v>
      </c>
    </row>
    <row r="469" spans="1:13">
      <c r="A469" s="245">
        <v>459</v>
      </c>
      <c r="B469" s="463" t="s">
        <v>508</v>
      </c>
      <c r="C469" s="460">
        <v>1028</v>
      </c>
      <c r="D469" s="461">
        <v>1035.5</v>
      </c>
      <c r="E469" s="461">
        <v>1018.5</v>
      </c>
      <c r="F469" s="461">
        <v>1009</v>
      </c>
      <c r="G469" s="461">
        <v>992</v>
      </c>
      <c r="H469" s="461">
        <v>1045</v>
      </c>
      <c r="I469" s="461">
        <v>1062</v>
      </c>
      <c r="J469" s="461">
        <v>1071.5</v>
      </c>
      <c r="K469" s="460">
        <v>1052.5</v>
      </c>
      <c r="L469" s="460">
        <v>1026</v>
      </c>
      <c r="M469" s="460">
        <v>1.4501200000000001</v>
      </c>
    </row>
    <row r="470" spans="1:13">
      <c r="A470" s="245">
        <v>460</v>
      </c>
      <c r="B470" s="463" t="s">
        <v>509</v>
      </c>
      <c r="C470" s="460">
        <v>1276.6500000000001</v>
      </c>
      <c r="D470" s="461">
        <v>1268.25</v>
      </c>
      <c r="E470" s="461">
        <v>1246.8499999999999</v>
      </c>
      <c r="F470" s="461">
        <v>1217.05</v>
      </c>
      <c r="G470" s="461">
        <v>1195.6499999999999</v>
      </c>
      <c r="H470" s="461">
        <v>1298.05</v>
      </c>
      <c r="I470" s="461">
        <v>1319.45</v>
      </c>
      <c r="J470" s="461">
        <v>1349.25</v>
      </c>
      <c r="K470" s="460">
        <v>1289.6500000000001</v>
      </c>
      <c r="L470" s="460">
        <v>1238.45</v>
      </c>
      <c r="M470" s="460">
        <v>0.39527000000000001</v>
      </c>
    </row>
    <row r="471" spans="1:13">
      <c r="A471" s="245">
        <v>461</v>
      </c>
      <c r="B471" s="463" t="s">
        <v>185</v>
      </c>
      <c r="C471" s="460">
        <v>1539.25</v>
      </c>
      <c r="D471" s="461">
        <v>1520.8666666666668</v>
      </c>
      <c r="E471" s="461">
        <v>1494.6333333333337</v>
      </c>
      <c r="F471" s="461">
        <v>1450.0166666666669</v>
      </c>
      <c r="G471" s="461">
        <v>1423.7833333333338</v>
      </c>
      <c r="H471" s="461">
        <v>1565.4833333333336</v>
      </c>
      <c r="I471" s="461">
        <v>1591.7166666666667</v>
      </c>
      <c r="J471" s="461">
        <v>1636.3333333333335</v>
      </c>
      <c r="K471" s="460">
        <v>1547.1</v>
      </c>
      <c r="L471" s="460">
        <v>1476.25</v>
      </c>
      <c r="M471" s="460">
        <v>30.755960000000002</v>
      </c>
    </row>
    <row r="472" spans="1:13">
      <c r="A472" s="245">
        <v>462</v>
      </c>
      <c r="B472" s="463" t="s">
        <v>186</v>
      </c>
      <c r="C472" s="460">
        <v>2723.7</v>
      </c>
      <c r="D472" s="461">
        <v>2745.0666666666671</v>
      </c>
      <c r="E472" s="461">
        <v>2690.1333333333341</v>
      </c>
      <c r="F472" s="461">
        <v>2656.5666666666671</v>
      </c>
      <c r="G472" s="461">
        <v>2601.6333333333341</v>
      </c>
      <c r="H472" s="461">
        <v>2778.6333333333341</v>
      </c>
      <c r="I472" s="461">
        <v>2833.5666666666675</v>
      </c>
      <c r="J472" s="461">
        <v>2867.1333333333341</v>
      </c>
      <c r="K472" s="460">
        <v>2800</v>
      </c>
      <c r="L472" s="460">
        <v>2711.5</v>
      </c>
      <c r="M472" s="460">
        <v>3.0598399999999999</v>
      </c>
    </row>
    <row r="473" spans="1:13">
      <c r="A473" s="245">
        <v>463</v>
      </c>
      <c r="B473" s="463" t="s">
        <v>187</v>
      </c>
      <c r="C473" s="460">
        <v>436.85</v>
      </c>
      <c r="D473" s="461">
        <v>435.4666666666667</v>
      </c>
      <c r="E473" s="461">
        <v>430.48333333333341</v>
      </c>
      <c r="F473" s="461">
        <v>424.11666666666673</v>
      </c>
      <c r="G473" s="461">
        <v>419.13333333333344</v>
      </c>
      <c r="H473" s="461">
        <v>441.83333333333337</v>
      </c>
      <c r="I473" s="461">
        <v>446.81666666666672</v>
      </c>
      <c r="J473" s="461">
        <v>453.18333333333334</v>
      </c>
      <c r="K473" s="460">
        <v>440.45</v>
      </c>
      <c r="L473" s="460">
        <v>429.1</v>
      </c>
      <c r="M473" s="460">
        <v>13.270339999999999</v>
      </c>
    </row>
    <row r="474" spans="1:13">
      <c r="A474" s="245">
        <v>464</v>
      </c>
      <c r="B474" s="463" t="s">
        <v>510</v>
      </c>
      <c r="C474" s="460">
        <v>828.3</v>
      </c>
      <c r="D474" s="461">
        <v>820.15</v>
      </c>
      <c r="E474" s="461">
        <v>807.4</v>
      </c>
      <c r="F474" s="461">
        <v>786.5</v>
      </c>
      <c r="G474" s="461">
        <v>773.75</v>
      </c>
      <c r="H474" s="461">
        <v>841.05</v>
      </c>
      <c r="I474" s="461">
        <v>853.8</v>
      </c>
      <c r="J474" s="461">
        <v>874.69999999999993</v>
      </c>
      <c r="K474" s="460">
        <v>832.9</v>
      </c>
      <c r="L474" s="460">
        <v>799.25</v>
      </c>
      <c r="M474" s="460">
        <v>22.750630000000001</v>
      </c>
    </row>
    <row r="475" spans="1:13">
      <c r="A475" s="245">
        <v>465</v>
      </c>
      <c r="B475" s="463" t="s">
        <v>511</v>
      </c>
      <c r="C475" s="460">
        <v>16.95</v>
      </c>
      <c r="D475" s="461">
        <v>16.633333333333333</v>
      </c>
      <c r="E475" s="461">
        <v>16.316666666666666</v>
      </c>
      <c r="F475" s="461">
        <v>15.683333333333334</v>
      </c>
      <c r="G475" s="461">
        <v>15.366666666666667</v>
      </c>
      <c r="H475" s="461">
        <v>17.266666666666666</v>
      </c>
      <c r="I475" s="461">
        <v>17.583333333333329</v>
      </c>
      <c r="J475" s="461">
        <v>18.216666666666665</v>
      </c>
      <c r="K475" s="460">
        <v>16.95</v>
      </c>
      <c r="L475" s="460">
        <v>16</v>
      </c>
      <c r="M475" s="460">
        <v>441.73509999999999</v>
      </c>
    </row>
    <row r="476" spans="1:13">
      <c r="A476" s="245">
        <v>466</v>
      </c>
      <c r="B476" s="463" t="s">
        <v>512</v>
      </c>
      <c r="C476" s="460">
        <v>1181.0999999999999</v>
      </c>
      <c r="D476" s="461">
        <v>1184.6666666666667</v>
      </c>
      <c r="E476" s="461">
        <v>1164.4333333333334</v>
      </c>
      <c r="F476" s="461">
        <v>1147.7666666666667</v>
      </c>
      <c r="G476" s="461">
        <v>1127.5333333333333</v>
      </c>
      <c r="H476" s="461">
        <v>1201.3333333333335</v>
      </c>
      <c r="I476" s="461">
        <v>1221.5666666666666</v>
      </c>
      <c r="J476" s="461">
        <v>1238.2333333333336</v>
      </c>
      <c r="K476" s="460">
        <v>1204.9000000000001</v>
      </c>
      <c r="L476" s="460">
        <v>1168</v>
      </c>
      <c r="M476" s="460">
        <v>0.64956999999999998</v>
      </c>
    </row>
    <row r="477" spans="1:13">
      <c r="A477" s="245">
        <v>467</v>
      </c>
      <c r="B477" s="463" t="s">
        <v>513</v>
      </c>
      <c r="C477" s="460">
        <v>12.7</v>
      </c>
      <c r="D477" s="461">
        <v>12.799999999999999</v>
      </c>
      <c r="E477" s="461">
        <v>12.499999999999998</v>
      </c>
      <c r="F477" s="461">
        <v>12.299999999999999</v>
      </c>
      <c r="G477" s="461">
        <v>11.999999999999998</v>
      </c>
      <c r="H477" s="461">
        <v>12.999999999999998</v>
      </c>
      <c r="I477" s="461">
        <v>13.299999999999999</v>
      </c>
      <c r="J477" s="461">
        <v>13.499999999999998</v>
      </c>
      <c r="K477" s="460">
        <v>13.1</v>
      </c>
      <c r="L477" s="460">
        <v>12.6</v>
      </c>
      <c r="M477" s="460">
        <v>83.024829999999994</v>
      </c>
    </row>
    <row r="478" spans="1:13">
      <c r="A478" s="245">
        <v>468</v>
      </c>
      <c r="B478" s="463" t="s">
        <v>514</v>
      </c>
      <c r="C478" s="460">
        <v>422.25</v>
      </c>
      <c r="D478" s="461">
        <v>424.09999999999997</v>
      </c>
      <c r="E478" s="461">
        <v>419.29999999999995</v>
      </c>
      <c r="F478" s="461">
        <v>416.34999999999997</v>
      </c>
      <c r="G478" s="461">
        <v>411.54999999999995</v>
      </c>
      <c r="H478" s="461">
        <v>427.04999999999995</v>
      </c>
      <c r="I478" s="461">
        <v>431.85</v>
      </c>
      <c r="J478" s="461">
        <v>434.79999999999995</v>
      </c>
      <c r="K478" s="460">
        <v>428.9</v>
      </c>
      <c r="L478" s="460">
        <v>421.15</v>
      </c>
      <c r="M478" s="460">
        <v>0.69616</v>
      </c>
    </row>
    <row r="479" spans="1:13">
      <c r="A479" s="245">
        <v>469</v>
      </c>
      <c r="B479" s="463" t="s">
        <v>193</v>
      </c>
      <c r="C479" s="460">
        <v>769.4</v>
      </c>
      <c r="D479" s="461">
        <v>768.85</v>
      </c>
      <c r="E479" s="461">
        <v>759.7</v>
      </c>
      <c r="F479" s="461">
        <v>750</v>
      </c>
      <c r="G479" s="461">
        <v>740.85</v>
      </c>
      <c r="H479" s="461">
        <v>778.55000000000007</v>
      </c>
      <c r="I479" s="461">
        <v>787.69999999999993</v>
      </c>
      <c r="J479" s="461">
        <v>797.40000000000009</v>
      </c>
      <c r="K479" s="460">
        <v>778</v>
      </c>
      <c r="L479" s="460">
        <v>759.15</v>
      </c>
      <c r="M479" s="460">
        <v>103.06166</v>
      </c>
    </row>
    <row r="480" spans="1:13">
      <c r="A480" s="245">
        <v>470</v>
      </c>
      <c r="B480" s="463" t="s">
        <v>190</v>
      </c>
      <c r="C480" s="460">
        <v>216.4</v>
      </c>
      <c r="D480" s="461">
        <v>217.79999999999998</v>
      </c>
      <c r="E480" s="461">
        <v>213.44999999999996</v>
      </c>
      <c r="F480" s="461">
        <v>210.49999999999997</v>
      </c>
      <c r="G480" s="461">
        <v>206.14999999999995</v>
      </c>
      <c r="H480" s="461">
        <v>220.74999999999997</v>
      </c>
      <c r="I480" s="461">
        <v>225.1</v>
      </c>
      <c r="J480" s="461">
        <v>228.04999999999998</v>
      </c>
      <c r="K480" s="460">
        <v>222.15</v>
      </c>
      <c r="L480" s="460">
        <v>214.85</v>
      </c>
      <c r="M480" s="460">
        <v>7.1388199999999999</v>
      </c>
    </row>
    <row r="481" spans="1:13">
      <c r="A481" s="245">
        <v>471</v>
      </c>
      <c r="B481" s="463" t="s">
        <v>784</v>
      </c>
      <c r="C481" s="460">
        <v>30.55</v>
      </c>
      <c r="D481" s="461">
        <v>30.650000000000002</v>
      </c>
      <c r="E481" s="461">
        <v>30.200000000000003</v>
      </c>
      <c r="F481" s="461">
        <v>29.85</v>
      </c>
      <c r="G481" s="461">
        <v>29.400000000000002</v>
      </c>
      <c r="H481" s="461">
        <v>31.000000000000004</v>
      </c>
      <c r="I481" s="461">
        <v>31.45</v>
      </c>
      <c r="J481" s="461">
        <v>31.800000000000004</v>
      </c>
      <c r="K481" s="460">
        <v>31.1</v>
      </c>
      <c r="L481" s="460">
        <v>30.3</v>
      </c>
      <c r="M481" s="460">
        <v>39.133159999999997</v>
      </c>
    </row>
    <row r="482" spans="1:13">
      <c r="A482" s="245">
        <v>472</v>
      </c>
      <c r="B482" s="463" t="s">
        <v>191</v>
      </c>
      <c r="C482" s="460">
        <v>6653</v>
      </c>
      <c r="D482" s="461">
        <v>6628.5333333333328</v>
      </c>
      <c r="E482" s="461">
        <v>6587.0666666666657</v>
      </c>
      <c r="F482" s="461">
        <v>6521.1333333333332</v>
      </c>
      <c r="G482" s="461">
        <v>6479.6666666666661</v>
      </c>
      <c r="H482" s="461">
        <v>6694.4666666666653</v>
      </c>
      <c r="I482" s="461">
        <v>6735.9333333333325</v>
      </c>
      <c r="J482" s="461">
        <v>6801.866666666665</v>
      </c>
      <c r="K482" s="460">
        <v>6670</v>
      </c>
      <c r="L482" s="460">
        <v>6562.6</v>
      </c>
      <c r="M482" s="460">
        <v>4.5102399999999996</v>
      </c>
    </row>
    <row r="483" spans="1:13">
      <c r="A483" s="245">
        <v>473</v>
      </c>
      <c r="B483" s="463" t="s">
        <v>192</v>
      </c>
      <c r="C483" s="460">
        <v>36.799999999999997</v>
      </c>
      <c r="D483" s="461">
        <v>37.25</v>
      </c>
      <c r="E483" s="461">
        <v>36.200000000000003</v>
      </c>
      <c r="F483" s="461">
        <v>35.6</v>
      </c>
      <c r="G483" s="461">
        <v>34.550000000000004</v>
      </c>
      <c r="H483" s="461">
        <v>37.85</v>
      </c>
      <c r="I483" s="461">
        <v>38.9</v>
      </c>
      <c r="J483" s="461">
        <v>39.5</v>
      </c>
      <c r="K483" s="460">
        <v>38.299999999999997</v>
      </c>
      <c r="L483" s="460">
        <v>36.65</v>
      </c>
      <c r="M483" s="460">
        <v>178.80726000000001</v>
      </c>
    </row>
    <row r="484" spans="1:13">
      <c r="A484" s="245">
        <v>474</v>
      </c>
      <c r="B484" s="463" t="s">
        <v>189</v>
      </c>
      <c r="C484" s="460">
        <v>1249.7</v>
      </c>
      <c r="D484" s="461">
        <v>1245.1833333333332</v>
      </c>
      <c r="E484" s="461">
        <v>1230.3666666666663</v>
      </c>
      <c r="F484" s="461">
        <v>1211.0333333333331</v>
      </c>
      <c r="G484" s="461">
        <v>1196.2166666666662</v>
      </c>
      <c r="H484" s="461">
        <v>1264.5166666666664</v>
      </c>
      <c r="I484" s="461">
        <v>1279.3333333333335</v>
      </c>
      <c r="J484" s="461">
        <v>1298.6666666666665</v>
      </c>
      <c r="K484" s="460">
        <v>1260</v>
      </c>
      <c r="L484" s="460">
        <v>1225.8499999999999</v>
      </c>
      <c r="M484" s="460">
        <v>5.5241199999999999</v>
      </c>
    </row>
    <row r="485" spans="1:13">
      <c r="A485" s="245">
        <v>475</v>
      </c>
      <c r="B485" s="463" t="s">
        <v>141</v>
      </c>
      <c r="C485" s="460">
        <v>573.45000000000005</v>
      </c>
      <c r="D485" s="461">
        <v>573</v>
      </c>
      <c r="E485" s="461">
        <v>568.6</v>
      </c>
      <c r="F485" s="461">
        <v>563.75</v>
      </c>
      <c r="G485" s="461">
        <v>559.35</v>
      </c>
      <c r="H485" s="461">
        <v>577.85</v>
      </c>
      <c r="I485" s="461">
        <v>582.25000000000011</v>
      </c>
      <c r="J485" s="461">
        <v>587.1</v>
      </c>
      <c r="K485" s="460">
        <v>577.4</v>
      </c>
      <c r="L485" s="460">
        <v>568.15</v>
      </c>
      <c r="M485" s="460">
        <v>17.959050000000001</v>
      </c>
    </row>
    <row r="486" spans="1:13">
      <c r="A486" s="245">
        <v>476</v>
      </c>
      <c r="B486" s="463" t="s">
        <v>277</v>
      </c>
      <c r="C486" s="460">
        <v>225.65</v>
      </c>
      <c r="D486" s="461">
        <v>225.18333333333331</v>
      </c>
      <c r="E486" s="461">
        <v>221.96666666666661</v>
      </c>
      <c r="F486" s="461">
        <v>218.2833333333333</v>
      </c>
      <c r="G486" s="461">
        <v>215.06666666666661</v>
      </c>
      <c r="H486" s="461">
        <v>228.86666666666662</v>
      </c>
      <c r="I486" s="461">
        <v>232.08333333333331</v>
      </c>
      <c r="J486" s="461">
        <v>235.76666666666662</v>
      </c>
      <c r="K486" s="460">
        <v>228.4</v>
      </c>
      <c r="L486" s="460">
        <v>221.5</v>
      </c>
      <c r="M486" s="460">
        <v>10.84361</v>
      </c>
    </row>
    <row r="487" spans="1:13">
      <c r="A487" s="245">
        <v>477</v>
      </c>
      <c r="B487" s="463" t="s">
        <v>515</v>
      </c>
      <c r="C487" s="460">
        <v>2610.9499999999998</v>
      </c>
      <c r="D487" s="461">
        <v>2596.6666666666665</v>
      </c>
      <c r="E487" s="461">
        <v>2569.833333333333</v>
      </c>
      <c r="F487" s="461">
        <v>2528.7166666666667</v>
      </c>
      <c r="G487" s="461">
        <v>2501.8833333333332</v>
      </c>
      <c r="H487" s="461">
        <v>2637.7833333333328</v>
      </c>
      <c r="I487" s="461">
        <v>2664.6166666666659</v>
      </c>
      <c r="J487" s="461">
        <v>2705.7333333333327</v>
      </c>
      <c r="K487" s="460">
        <v>2623.5</v>
      </c>
      <c r="L487" s="460">
        <v>2555.5500000000002</v>
      </c>
      <c r="M487" s="460">
        <v>1.34823</v>
      </c>
    </row>
    <row r="488" spans="1:13">
      <c r="A488" s="245">
        <v>478</v>
      </c>
      <c r="B488" s="463" t="s">
        <v>516</v>
      </c>
      <c r="C488" s="460">
        <v>339.75</v>
      </c>
      <c r="D488" s="461">
        <v>341.5333333333333</v>
      </c>
      <c r="E488" s="461">
        <v>335.71666666666658</v>
      </c>
      <c r="F488" s="461">
        <v>331.68333333333328</v>
      </c>
      <c r="G488" s="461">
        <v>325.86666666666656</v>
      </c>
      <c r="H488" s="461">
        <v>345.56666666666661</v>
      </c>
      <c r="I488" s="461">
        <v>351.38333333333333</v>
      </c>
      <c r="J488" s="461">
        <v>355.41666666666663</v>
      </c>
      <c r="K488" s="460">
        <v>347.35</v>
      </c>
      <c r="L488" s="460">
        <v>337.5</v>
      </c>
      <c r="M488" s="460">
        <v>2.05864</v>
      </c>
    </row>
    <row r="489" spans="1:13">
      <c r="A489" s="245">
        <v>479</v>
      </c>
      <c r="B489" s="463" t="s">
        <v>517</v>
      </c>
      <c r="C489" s="460">
        <v>258.60000000000002</v>
      </c>
      <c r="D489" s="461">
        <v>249.78333333333333</v>
      </c>
      <c r="E489" s="461">
        <v>235.31666666666666</v>
      </c>
      <c r="F489" s="461">
        <v>212.03333333333333</v>
      </c>
      <c r="G489" s="461">
        <v>197.56666666666666</v>
      </c>
      <c r="H489" s="461">
        <v>273.06666666666666</v>
      </c>
      <c r="I489" s="461">
        <v>287.5333333333333</v>
      </c>
      <c r="J489" s="461">
        <v>310.81666666666666</v>
      </c>
      <c r="K489" s="460">
        <v>264.25</v>
      </c>
      <c r="L489" s="460">
        <v>226.5</v>
      </c>
      <c r="M489" s="460">
        <v>27.99193</v>
      </c>
    </row>
    <row r="490" spans="1:13">
      <c r="A490" s="245">
        <v>480</v>
      </c>
      <c r="B490" s="463" t="s">
        <v>518</v>
      </c>
      <c r="C490" s="460">
        <v>3219.35</v>
      </c>
      <c r="D490" s="461">
        <v>3233.0833333333335</v>
      </c>
      <c r="E490" s="461">
        <v>3186.2666666666669</v>
      </c>
      <c r="F490" s="461">
        <v>3153.1833333333334</v>
      </c>
      <c r="G490" s="461">
        <v>3106.3666666666668</v>
      </c>
      <c r="H490" s="461">
        <v>3266.166666666667</v>
      </c>
      <c r="I490" s="461">
        <v>3312.9833333333336</v>
      </c>
      <c r="J490" s="461">
        <v>3346.0666666666671</v>
      </c>
      <c r="K490" s="460">
        <v>3279.9</v>
      </c>
      <c r="L490" s="460">
        <v>3200</v>
      </c>
      <c r="M490" s="460">
        <v>4.5339999999999998E-2</v>
      </c>
    </row>
    <row r="491" spans="1:13">
      <c r="A491" s="245">
        <v>481</v>
      </c>
      <c r="B491" s="463" t="s">
        <v>519</v>
      </c>
      <c r="C491" s="460">
        <v>857.15</v>
      </c>
      <c r="D491" s="461">
        <v>867.38333333333333</v>
      </c>
      <c r="E491" s="461">
        <v>844.76666666666665</v>
      </c>
      <c r="F491" s="461">
        <v>832.38333333333333</v>
      </c>
      <c r="G491" s="461">
        <v>809.76666666666665</v>
      </c>
      <c r="H491" s="461">
        <v>879.76666666666665</v>
      </c>
      <c r="I491" s="461">
        <v>902.38333333333321</v>
      </c>
      <c r="J491" s="461">
        <v>914.76666666666665</v>
      </c>
      <c r="K491" s="460">
        <v>890</v>
      </c>
      <c r="L491" s="460">
        <v>855</v>
      </c>
      <c r="M491" s="460">
        <v>0.99299999999999999</v>
      </c>
    </row>
    <row r="492" spans="1:13">
      <c r="A492" s="245">
        <v>482</v>
      </c>
      <c r="B492" s="463" t="s">
        <v>520</v>
      </c>
      <c r="C492" s="460">
        <v>50.9</v>
      </c>
      <c r="D492" s="461">
        <v>50.833333333333336</v>
      </c>
      <c r="E492" s="461">
        <v>50.216666666666669</v>
      </c>
      <c r="F492" s="461">
        <v>49.533333333333331</v>
      </c>
      <c r="G492" s="461">
        <v>48.916666666666664</v>
      </c>
      <c r="H492" s="461">
        <v>51.516666666666673</v>
      </c>
      <c r="I492" s="461">
        <v>52.133333333333333</v>
      </c>
      <c r="J492" s="461">
        <v>52.816666666666677</v>
      </c>
      <c r="K492" s="460">
        <v>51.45</v>
      </c>
      <c r="L492" s="460">
        <v>50.15</v>
      </c>
      <c r="M492" s="460">
        <v>23.017589999999998</v>
      </c>
    </row>
    <row r="493" spans="1:13">
      <c r="A493" s="245">
        <v>483</v>
      </c>
      <c r="B493" s="463" t="s">
        <v>521</v>
      </c>
      <c r="C493" s="460">
        <v>1329.45</v>
      </c>
      <c r="D493" s="461">
        <v>1328.7333333333333</v>
      </c>
      <c r="E493" s="461">
        <v>1307.7166666666667</v>
      </c>
      <c r="F493" s="461">
        <v>1285.9833333333333</v>
      </c>
      <c r="G493" s="461">
        <v>1264.9666666666667</v>
      </c>
      <c r="H493" s="461">
        <v>1350.4666666666667</v>
      </c>
      <c r="I493" s="461">
        <v>1371.4833333333336</v>
      </c>
      <c r="J493" s="461">
        <v>1393.2166666666667</v>
      </c>
      <c r="K493" s="460">
        <v>1349.75</v>
      </c>
      <c r="L493" s="460">
        <v>1307</v>
      </c>
      <c r="M493" s="460">
        <v>0.35763</v>
      </c>
    </row>
    <row r="494" spans="1:13">
      <c r="A494" s="245">
        <v>484</v>
      </c>
      <c r="B494" s="463" t="s">
        <v>278</v>
      </c>
      <c r="C494" s="460">
        <v>391.45</v>
      </c>
      <c r="D494" s="461">
        <v>388.08333333333331</v>
      </c>
      <c r="E494" s="461">
        <v>382.26666666666665</v>
      </c>
      <c r="F494" s="461">
        <v>373.08333333333331</v>
      </c>
      <c r="G494" s="461">
        <v>367.26666666666665</v>
      </c>
      <c r="H494" s="461">
        <v>397.26666666666665</v>
      </c>
      <c r="I494" s="461">
        <v>403.08333333333337</v>
      </c>
      <c r="J494" s="461">
        <v>412.26666666666665</v>
      </c>
      <c r="K494" s="460">
        <v>393.9</v>
      </c>
      <c r="L494" s="460">
        <v>378.9</v>
      </c>
      <c r="M494" s="460">
        <v>1.4860199999999999</v>
      </c>
    </row>
    <row r="495" spans="1:13">
      <c r="A495" s="245">
        <v>485</v>
      </c>
      <c r="B495" s="463" t="s">
        <v>522</v>
      </c>
      <c r="C495" s="460">
        <v>979.65</v>
      </c>
      <c r="D495" s="461">
        <v>978.08333333333337</v>
      </c>
      <c r="E495" s="461">
        <v>974.16666666666674</v>
      </c>
      <c r="F495" s="461">
        <v>968.68333333333339</v>
      </c>
      <c r="G495" s="461">
        <v>964.76666666666677</v>
      </c>
      <c r="H495" s="461">
        <v>983.56666666666672</v>
      </c>
      <c r="I495" s="461">
        <v>987.48333333333346</v>
      </c>
      <c r="J495" s="461">
        <v>992.9666666666667</v>
      </c>
      <c r="K495" s="460">
        <v>982</v>
      </c>
      <c r="L495" s="460">
        <v>972.6</v>
      </c>
      <c r="M495" s="460">
        <v>2.6398199999999998</v>
      </c>
    </row>
    <row r="496" spans="1:13">
      <c r="A496" s="245">
        <v>486</v>
      </c>
      <c r="B496" s="463" t="s">
        <v>523</v>
      </c>
      <c r="C496" s="460">
        <v>2380.35</v>
      </c>
      <c r="D496" s="461">
        <v>2401.1166666666668</v>
      </c>
      <c r="E496" s="461">
        <v>2314.2333333333336</v>
      </c>
      <c r="F496" s="461">
        <v>2248.1166666666668</v>
      </c>
      <c r="G496" s="461">
        <v>2161.2333333333336</v>
      </c>
      <c r="H496" s="461">
        <v>2467.2333333333336</v>
      </c>
      <c r="I496" s="461">
        <v>2554.1166666666668</v>
      </c>
      <c r="J496" s="461">
        <v>2620.2333333333336</v>
      </c>
      <c r="K496" s="460">
        <v>2488</v>
      </c>
      <c r="L496" s="460">
        <v>2335</v>
      </c>
      <c r="M496" s="460">
        <v>5.3189200000000003</v>
      </c>
    </row>
    <row r="497" spans="1:13">
      <c r="A497" s="245">
        <v>487</v>
      </c>
      <c r="B497" s="463" t="s">
        <v>524</v>
      </c>
      <c r="C497" s="460">
        <v>1808.1</v>
      </c>
      <c r="D497" s="461">
        <v>1788.5666666666666</v>
      </c>
      <c r="E497" s="461">
        <v>1761.6333333333332</v>
      </c>
      <c r="F497" s="461">
        <v>1715.1666666666665</v>
      </c>
      <c r="G497" s="461">
        <v>1688.2333333333331</v>
      </c>
      <c r="H497" s="461">
        <v>1835.0333333333333</v>
      </c>
      <c r="I497" s="461">
        <v>1861.9666666666667</v>
      </c>
      <c r="J497" s="461">
        <v>1908.4333333333334</v>
      </c>
      <c r="K497" s="460">
        <v>1815.5</v>
      </c>
      <c r="L497" s="460">
        <v>1742.1</v>
      </c>
      <c r="M497" s="460">
        <v>2.0781399999999999</v>
      </c>
    </row>
    <row r="498" spans="1:13">
      <c r="A498" s="245">
        <v>488</v>
      </c>
      <c r="B498" s="463" t="s">
        <v>118</v>
      </c>
      <c r="C498" s="460">
        <v>8.5500000000000007</v>
      </c>
      <c r="D498" s="461">
        <v>8.5833333333333339</v>
      </c>
      <c r="E498" s="461">
        <v>8.4666666666666686</v>
      </c>
      <c r="F498" s="461">
        <v>8.3833333333333346</v>
      </c>
      <c r="G498" s="461">
        <v>8.2666666666666693</v>
      </c>
      <c r="H498" s="461">
        <v>8.6666666666666679</v>
      </c>
      <c r="I498" s="461">
        <v>8.7833333333333314</v>
      </c>
      <c r="J498" s="461">
        <v>8.8666666666666671</v>
      </c>
      <c r="K498" s="460">
        <v>8.6999999999999993</v>
      </c>
      <c r="L498" s="460">
        <v>8.5</v>
      </c>
      <c r="M498" s="460">
        <v>700.97529999999995</v>
      </c>
    </row>
    <row r="499" spans="1:13">
      <c r="A499" s="245">
        <v>489</v>
      </c>
      <c r="B499" s="463" t="s">
        <v>195</v>
      </c>
      <c r="C499" s="460">
        <v>1007.75</v>
      </c>
      <c r="D499" s="461">
        <v>1002.0333333333333</v>
      </c>
      <c r="E499" s="461">
        <v>990.81666666666661</v>
      </c>
      <c r="F499" s="461">
        <v>973.88333333333333</v>
      </c>
      <c r="G499" s="461">
        <v>962.66666666666663</v>
      </c>
      <c r="H499" s="461">
        <v>1018.9666666666666</v>
      </c>
      <c r="I499" s="461">
        <v>1030.1833333333334</v>
      </c>
      <c r="J499" s="461">
        <v>1047.1166666666666</v>
      </c>
      <c r="K499" s="460">
        <v>1013.25</v>
      </c>
      <c r="L499" s="460">
        <v>985.1</v>
      </c>
      <c r="M499" s="460">
        <v>21.842449999999999</v>
      </c>
    </row>
    <row r="500" spans="1:13">
      <c r="A500" s="245">
        <v>490</v>
      </c>
      <c r="B500" s="463" t="s">
        <v>525</v>
      </c>
      <c r="C500" s="460">
        <v>7134.25</v>
      </c>
      <c r="D500" s="461">
        <v>6928.416666666667</v>
      </c>
      <c r="E500" s="461">
        <v>6586.8333333333339</v>
      </c>
      <c r="F500" s="461">
        <v>6039.416666666667</v>
      </c>
      <c r="G500" s="461">
        <v>5697.8333333333339</v>
      </c>
      <c r="H500" s="461">
        <v>7475.8333333333339</v>
      </c>
      <c r="I500" s="461">
        <v>7817.4166666666679</v>
      </c>
      <c r="J500" s="461">
        <v>8364.8333333333339</v>
      </c>
      <c r="K500" s="460">
        <v>7270</v>
      </c>
      <c r="L500" s="460">
        <v>6381</v>
      </c>
      <c r="M500" s="460">
        <v>0.70015000000000005</v>
      </c>
    </row>
    <row r="501" spans="1:13">
      <c r="A501" s="245">
        <v>491</v>
      </c>
      <c r="B501" s="463" t="s">
        <v>526</v>
      </c>
      <c r="C501" s="460">
        <v>142.1</v>
      </c>
      <c r="D501" s="461">
        <v>142.81666666666666</v>
      </c>
      <c r="E501" s="461">
        <v>140.78333333333333</v>
      </c>
      <c r="F501" s="461">
        <v>139.46666666666667</v>
      </c>
      <c r="G501" s="461">
        <v>137.43333333333334</v>
      </c>
      <c r="H501" s="461">
        <v>144.13333333333333</v>
      </c>
      <c r="I501" s="461">
        <v>146.16666666666663</v>
      </c>
      <c r="J501" s="461">
        <v>147.48333333333332</v>
      </c>
      <c r="K501" s="460">
        <v>144.85</v>
      </c>
      <c r="L501" s="460">
        <v>141.5</v>
      </c>
      <c r="M501" s="460">
        <v>6.1069300000000002</v>
      </c>
    </row>
    <row r="502" spans="1:13">
      <c r="A502" s="245">
        <v>492</v>
      </c>
      <c r="B502" s="463" t="s">
        <v>527</v>
      </c>
      <c r="C502" s="460">
        <v>97.25</v>
      </c>
      <c r="D502" s="461">
        <v>98.25</v>
      </c>
      <c r="E502" s="461">
        <v>96.05</v>
      </c>
      <c r="F502" s="461">
        <v>94.85</v>
      </c>
      <c r="G502" s="461">
        <v>92.649999999999991</v>
      </c>
      <c r="H502" s="461">
        <v>99.45</v>
      </c>
      <c r="I502" s="461">
        <v>101.64999999999999</v>
      </c>
      <c r="J502" s="461">
        <v>102.85000000000001</v>
      </c>
      <c r="K502" s="460">
        <v>100.45</v>
      </c>
      <c r="L502" s="460">
        <v>97.05</v>
      </c>
      <c r="M502" s="460">
        <v>40.521149999999999</v>
      </c>
    </row>
    <row r="503" spans="1:13">
      <c r="A503" s="245">
        <v>493</v>
      </c>
      <c r="B503" s="463" t="s">
        <v>771</v>
      </c>
      <c r="C503" s="460">
        <v>462.3</v>
      </c>
      <c r="D503" s="461">
        <v>460.31666666666666</v>
      </c>
      <c r="E503" s="461">
        <v>448.98333333333335</v>
      </c>
      <c r="F503" s="461">
        <v>435.66666666666669</v>
      </c>
      <c r="G503" s="461">
        <v>424.33333333333337</v>
      </c>
      <c r="H503" s="461">
        <v>473.63333333333333</v>
      </c>
      <c r="I503" s="461">
        <v>484.9666666666667</v>
      </c>
      <c r="J503" s="461">
        <v>498.2833333333333</v>
      </c>
      <c r="K503" s="460">
        <v>471.65</v>
      </c>
      <c r="L503" s="460">
        <v>447</v>
      </c>
      <c r="M503" s="460">
        <v>7.8036000000000003</v>
      </c>
    </row>
    <row r="504" spans="1:13">
      <c r="A504" s="245">
        <v>494</v>
      </c>
      <c r="B504" s="463" t="s">
        <v>528</v>
      </c>
      <c r="C504" s="460">
        <v>2077.4</v>
      </c>
      <c r="D504" s="461">
        <v>2089.1333333333332</v>
      </c>
      <c r="E504" s="461">
        <v>2060.2666666666664</v>
      </c>
      <c r="F504" s="461">
        <v>2043.1333333333332</v>
      </c>
      <c r="G504" s="461">
        <v>2014.2666666666664</v>
      </c>
      <c r="H504" s="461">
        <v>2106.2666666666664</v>
      </c>
      <c r="I504" s="461">
        <v>2135.1333333333332</v>
      </c>
      <c r="J504" s="461">
        <v>2152.2666666666664</v>
      </c>
      <c r="K504" s="460">
        <v>2118</v>
      </c>
      <c r="L504" s="460">
        <v>2072</v>
      </c>
      <c r="M504" s="460">
        <v>1.33535</v>
      </c>
    </row>
    <row r="505" spans="1:13">
      <c r="A505" s="245">
        <v>495</v>
      </c>
      <c r="B505" s="463" t="s">
        <v>196</v>
      </c>
      <c r="C505" s="460">
        <v>508.05</v>
      </c>
      <c r="D505" s="461">
        <v>507.91666666666669</v>
      </c>
      <c r="E505" s="461">
        <v>501.03333333333342</v>
      </c>
      <c r="F505" s="461">
        <v>494.01666666666671</v>
      </c>
      <c r="G505" s="461">
        <v>487.13333333333344</v>
      </c>
      <c r="H505" s="461">
        <v>514.93333333333339</v>
      </c>
      <c r="I505" s="461">
        <v>521.81666666666672</v>
      </c>
      <c r="J505" s="461">
        <v>528.83333333333337</v>
      </c>
      <c r="K505" s="460">
        <v>514.79999999999995</v>
      </c>
      <c r="L505" s="460">
        <v>500.9</v>
      </c>
      <c r="M505" s="460">
        <v>93.807460000000006</v>
      </c>
    </row>
    <row r="506" spans="1:13">
      <c r="A506" s="245">
        <v>496</v>
      </c>
      <c r="B506" s="463" t="s">
        <v>529</v>
      </c>
      <c r="C506" s="460">
        <v>629.5</v>
      </c>
      <c r="D506" s="461">
        <v>634.0333333333333</v>
      </c>
      <c r="E506" s="461">
        <v>621.06666666666661</v>
      </c>
      <c r="F506" s="461">
        <v>612.63333333333333</v>
      </c>
      <c r="G506" s="461">
        <v>599.66666666666663</v>
      </c>
      <c r="H506" s="461">
        <v>642.46666666666658</v>
      </c>
      <c r="I506" s="461">
        <v>655.43333333333328</v>
      </c>
      <c r="J506" s="461">
        <v>663.86666666666656</v>
      </c>
      <c r="K506" s="460">
        <v>647</v>
      </c>
      <c r="L506" s="460">
        <v>625.6</v>
      </c>
      <c r="M506" s="460">
        <v>12.05485</v>
      </c>
    </row>
    <row r="507" spans="1:13">
      <c r="A507" s="245">
        <v>497</v>
      </c>
      <c r="B507" s="463" t="s">
        <v>197</v>
      </c>
      <c r="C507" s="460">
        <v>13.35</v>
      </c>
      <c r="D507" s="461">
        <v>13.366666666666667</v>
      </c>
      <c r="E507" s="461">
        <v>13.233333333333334</v>
      </c>
      <c r="F507" s="461">
        <v>13.116666666666667</v>
      </c>
      <c r="G507" s="461">
        <v>12.983333333333334</v>
      </c>
      <c r="H507" s="461">
        <v>13.483333333333334</v>
      </c>
      <c r="I507" s="461">
        <v>13.616666666666667</v>
      </c>
      <c r="J507" s="461">
        <v>13.733333333333334</v>
      </c>
      <c r="K507" s="460">
        <v>13.5</v>
      </c>
      <c r="L507" s="460">
        <v>13.25</v>
      </c>
      <c r="M507" s="460">
        <v>825.71190000000001</v>
      </c>
    </row>
    <row r="508" spans="1:13">
      <c r="A508" s="245">
        <v>498</v>
      </c>
      <c r="B508" s="463" t="s">
        <v>198</v>
      </c>
      <c r="C508" s="460">
        <v>190.45</v>
      </c>
      <c r="D508" s="461">
        <v>191.70000000000002</v>
      </c>
      <c r="E508" s="461">
        <v>188.40000000000003</v>
      </c>
      <c r="F508" s="461">
        <v>186.35000000000002</v>
      </c>
      <c r="G508" s="461">
        <v>183.05000000000004</v>
      </c>
      <c r="H508" s="461">
        <v>193.75000000000003</v>
      </c>
      <c r="I508" s="461">
        <v>197.05000000000004</v>
      </c>
      <c r="J508" s="461">
        <v>199.10000000000002</v>
      </c>
      <c r="K508" s="460">
        <v>195</v>
      </c>
      <c r="L508" s="460">
        <v>189.65</v>
      </c>
      <c r="M508" s="460">
        <v>163.70272</v>
      </c>
    </row>
    <row r="509" spans="1:13">
      <c r="A509" s="245">
        <v>499</v>
      </c>
      <c r="B509" s="463" t="s">
        <v>530</v>
      </c>
      <c r="C509" s="460">
        <v>285.2</v>
      </c>
      <c r="D509" s="461">
        <v>285.75</v>
      </c>
      <c r="E509" s="461">
        <v>282.55</v>
      </c>
      <c r="F509" s="461">
        <v>279.90000000000003</v>
      </c>
      <c r="G509" s="461">
        <v>276.70000000000005</v>
      </c>
      <c r="H509" s="461">
        <v>288.39999999999998</v>
      </c>
      <c r="I509" s="461">
        <v>291.60000000000002</v>
      </c>
      <c r="J509" s="461">
        <v>294.24999999999994</v>
      </c>
      <c r="K509" s="460">
        <v>288.95</v>
      </c>
      <c r="L509" s="460">
        <v>283.10000000000002</v>
      </c>
      <c r="M509" s="460">
        <v>1.70309</v>
      </c>
    </row>
    <row r="510" spans="1:13">
      <c r="A510" s="245">
        <v>500</v>
      </c>
      <c r="B510" s="463" t="s">
        <v>531</v>
      </c>
      <c r="C510" s="460">
        <v>2123.1</v>
      </c>
      <c r="D510" s="461">
        <v>2124.2999999999997</v>
      </c>
      <c r="E510" s="461">
        <v>2109.7999999999993</v>
      </c>
      <c r="F510" s="461">
        <v>2096.4999999999995</v>
      </c>
      <c r="G510" s="461">
        <v>2081.9999999999991</v>
      </c>
      <c r="H510" s="461">
        <v>2137.5999999999995</v>
      </c>
      <c r="I510" s="461">
        <v>2152.1000000000004</v>
      </c>
      <c r="J510" s="461">
        <v>2165.3999999999996</v>
      </c>
      <c r="K510" s="460">
        <v>2138.8000000000002</v>
      </c>
      <c r="L510" s="460">
        <v>2111</v>
      </c>
      <c r="M510" s="460">
        <v>0.39848</v>
      </c>
    </row>
    <row r="511" spans="1:13">
      <c r="A511" s="245">
        <v>501</v>
      </c>
      <c r="B511" s="463" t="s">
        <v>741</v>
      </c>
      <c r="C511" s="460">
        <v>1194.5999999999999</v>
      </c>
      <c r="D511" s="461">
        <v>1193.5833333333333</v>
      </c>
      <c r="E511" s="461">
        <v>1183.0666666666666</v>
      </c>
      <c r="F511" s="461">
        <v>1171.5333333333333</v>
      </c>
      <c r="G511" s="461">
        <v>1161.0166666666667</v>
      </c>
      <c r="H511" s="461">
        <v>1205.1166666666666</v>
      </c>
      <c r="I511" s="461">
        <v>1215.6333333333334</v>
      </c>
      <c r="J511" s="461">
        <v>1227.1666666666665</v>
      </c>
      <c r="K511" s="460">
        <v>1204.0999999999999</v>
      </c>
      <c r="L511" s="460">
        <v>1182.05</v>
      </c>
      <c r="M511" s="460">
        <v>0.19070999999999999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48"/>
      <c r="B5" s="548"/>
      <c r="C5" s="549"/>
      <c r="D5" s="549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50" t="s">
        <v>533</v>
      </c>
      <c r="C7" s="550"/>
      <c r="D7" s="239">
        <f>Main!B10</f>
        <v>44335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44334</v>
      </c>
      <c r="B10" s="244">
        <v>500009</v>
      </c>
      <c r="C10" s="245" t="s">
        <v>942</v>
      </c>
      <c r="D10" s="245" t="s">
        <v>981</v>
      </c>
      <c r="E10" s="536" t="s">
        <v>543</v>
      </c>
      <c r="F10" s="338">
        <v>4041757</v>
      </c>
      <c r="G10" s="244">
        <v>48.45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44334</v>
      </c>
      <c r="B11" s="244">
        <v>500009</v>
      </c>
      <c r="C11" s="245" t="s">
        <v>942</v>
      </c>
      <c r="D11" s="245" t="s">
        <v>852</v>
      </c>
      <c r="E11" s="245" t="s">
        <v>542</v>
      </c>
      <c r="F11" s="338">
        <v>433760</v>
      </c>
      <c r="G11" s="244">
        <v>48.41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44334</v>
      </c>
      <c r="B12" s="244">
        <v>500009</v>
      </c>
      <c r="C12" s="245" t="s">
        <v>942</v>
      </c>
      <c r="D12" s="245" t="s">
        <v>852</v>
      </c>
      <c r="E12" s="536" t="s">
        <v>543</v>
      </c>
      <c r="F12" s="338">
        <v>415761</v>
      </c>
      <c r="G12" s="244">
        <v>48.14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44334</v>
      </c>
      <c r="B13" s="244">
        <v>524640</v>
      </c>
      <c r="C13" s="245" t="s">
        <v>982</v>
      </c>
      <c r="D13" s="245" t="s">
        <v>983</v>
      </c>
      <c r="E13" s="536" t="s">
        <v>543</v>
      </c>
      <c r="F13" s="338">
        <v>199300</v>
      </c>
      <c r="G13" s="244">
        <v>32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44334</v>
      </c>
      <c r="B14" s="244">
        <v>524640</v>
      </c>
      <c r="C14" s="245" t="s">
        <v>982</v>
      </c>
      <c r="D14" s="245" t="s">
        <v>984</v>
      </c>
      <c r="E14" s="245" t="s">
        <v>542</v>
      </c>
      <c r="F14" s="338">
        <v>100000</v>
      </c>
      <c r="G14" s="244">
        <v>32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44334</v>
      </c>
      <c r="B15" s="244">
        <v>524640</v>
      </c>
      <c r="C15" s="245" t="s">
        <v>982</v>
      </c>
      <c r="D15" s="245" t="s">
        <v>985</v>
      </c>
      <c r="E15" s="245" t="s">
        <v>542</v>
      </c>
      <c r="F15" s="338">
        <v>100310</v>
      </c>
      <c r="G15" s="244">
        <v>32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44334</v>
      </c>
      <c r="B16" s="244">
        <v>531752</v>
      </c>
      <c r="C16" s="245" t="s">
        <v>986</v>
      </c>
      <c r="D16" s="245" t="s">
        <v>987</v>
      </c>
      <c r="E16" s="245" t="s">
        <v>543</v>
      </c>
      <c r="F16" s="338">
        <v>3275000</v>
      </c>
      <c r="G16" s="244">
        <v>0.23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44334</v>
      </c>
      <c r="B17" s="244">
        <v>542918</v>
      </c>
      <c r="C17" s="245" t="s">
        <v>957</v>
      </c>
      <c r="D17" s="245" t="s">
        <v>988</v>
      </c>
      <c r="E17" s="245" t="s">
        <v>542</v>
      </c>
      <c r="F17" s="338">
        <v>12000</v>
      </c>
      <c r="G17" s="244">
        <v>22.2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44334</v>
      </c>
      <c r="B18" s="244">
        <v>542918</v>
      </c>
      <c r="C18" s="245" t="s">
        <v>957</v>
      </c>
      <c r="D18" s="245" t="s">
        <v>988</v>
      </c>
      <c r="E18" s="536" t="s">
        <v>543</v>
      </c>
      <c r="F18" s="338">
        <v>30000</v>
      </c>
      <c r="G18" s="244">
        <v>21.5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44334</v>
      </c>
      <c r="B19" s="244">
        <v>530315</v>
      </c>
      <c r="C19" s="245" t="s">
        <v>989</v>
      </c>
      <c r="D19" s="245" t="s">
        <v>990</v>
      </c>
      <c r="E19" s="245" t="s">
        <v>542</v>
      </c>
      <c r="F19" s="338">
        <v>113472</v>
      </c>
      <c r="G19" s="244">
        <v>83.78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44334</v>
      </c>
      <c r="B20" s="244">
        <v>530315</v>
      </c>
      <c r="C20" s="245" t="s">
        <v>989</v>
      </c>
      <c r="D20" s="245" t="s">
        <v>990</v>
      </c>
      <c r="E20" s="245" t="s">
        <v>543</v>
      </c>
      <c r="F20" s="338">
        <v>113472</v>
      </c>
      <c r="G20" s="244">
        <v>84.52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44334</v>
      </c>
      <c r="B21" s="244">
        <v>541627</v>
      </c>
      <c r="C21" s="245" t="s">
        <v>991</v>
      </c>
      <c r="D21" s="245" t="s">
        <v>992</v>
      </c>
      <c r="E21" s="245" t="s">
        <v>543</v>
      </c>
      <c r="F21" s="338">
        <v>25336</v>
      </c>
      <c r="G21" s="244">
        <v>6.4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44334</v>
      </c>
      <c r="B22" s="244">
        <v>541627</v>
      </c>
      <c r="C22" s="245" t="s">
        <v>991</v>
      </c>
      <c r="D22" s="245" t="s">
        <v>993</v>
      </c>
      <c r="E22" s="536" t="s">
        <v>542</v>
      </c>
      <c r="F22" s="338">
        <v>31000</v>
      </c>
      <c r="G22" s="244">
        <v>6.4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44334</v>
      </c>
      <c r="B23" s="244">
        <v>522183</v>
      </c>
      <c r="C23" s="245" t="s">
        <v>994</v>
      </c>
      <c r="D23" s="245" t="s">
        <v>995</v>
      </c>
      <c r="E23" s="245" t="s">
        <v>542</v>
      </c>
      <c r="F23" s="338">
        <v>5751</v>
      </c>
      <c r="G23" s="244">
        <v>141.57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44334</v>
      </c>
      <c r="B24" s="244">
        <v>522183</v>
      </c>
      <c r="C24" s="245" t="s">
        <v>994</v>
      </c>
      <c r="D24" s="245" t="s">
        <v>995</v>
      </c>
      <c r="E24" s="245" t="s">
        <v>543</v>
      </c>
      <c r="F24" s="338">
        <v>21844</v>
      </c>
      <c r="G24" s="244">
        <v>143.21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44334</v>
      </c>
      <c r="B25" s="244">
        <v>522183</v>
      </c>
      <c r="C25" s="245" t="s">
        <v>994</v>
      </c>
      <c r="D25" s="245" t="s">
        <v>996</v>
      </c>
      <c r="E25" s="536" t="s">
        <v>543</v>
      </c>
      <c r="F25" s="338">
        <v>16041</v>
      </c>
      <c r="G25" s="244">
        <v>141.15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44334</v>
      </c>
      <c r="B26" s="244">
        <v>543289</v>
      </c>
      <c r="C26" s="245" t="s">
        <v>997</v>
      </c>
      <c r="D26" s="245" t="s">
        <v>998</v>
      </c>
      <c r="E26" s="245" t="s">
        <v>542</v>
      </c>
      <c r="F26" s="338">
        <v>12000</v>
      </c>
      <c r="G26" s="244">
        <v>23.25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44334</v>
      </c>
      <c r="B27" s="244">
        <v>543289</v>
      </c>
      <c r="C27" s="245" t="s">
        <v>997</v>
      </c>
      <c r="D27" s="245" t="s">
        <v>999</v>
      </c>
      <c r="E27" s="536" t="s">
        <v>542</v>
      </c>
      <c r="F27" s="338">
        <v>12000</v>
      </c>
      <c r="G27" s="244">
        <v>22.95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44334</v>
      </c>
      <c r="B28" s="244">
        <v>507759</v>
      </c>
      <c r="C28" s="245" t="s">
        <v>1000</v>
      </c>
      <c r="D28" s="245" t="s">
        <v>1001</v>
      </c>
      <c r="E28" s="536" t="s">
        <v>542</v>
      </c>
      <c r="F28" s="338">
        <v>35050</v>
      </c>
      <c r="G28" s="244">
        <v>20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44334</v>
      </c>
      <c r="B29" s="244">
        <v>507759</v>
      </c>
      <c r="C29" s="245" t="s">
        <v>1000</v>
      </c>
      <c r="D29" s="245" t="s">
        <v>1002</v>
      </c>
      <c r="E29" s="245" t="s">
        <v>543</v>
      </c>
      <c r="F29" s="338">
        <v>35000</v>
      </c>
      <c r="G29" s="244">
        <v>20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44334</v>
      </c>
      <c r="B30" s="244">
        <v>539673</v>
      </c>
      <c r="C30" s="245" t="s">
        <v>1003</v>
      </c>
      <c r="D30" s="245" t="s">
        <v>1004</v>
      </c>
      <c r="E30" s="536" t="s">
        <v>542</v>
      </c>
      <c r="F30" s="338">
        <v>10000</v>
      </c>
      <c r="G30" s="244">
        <v>8.75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44334</v>
      </c>
      <c r="B31" s="244">
        <v>539673</v>
      </c>
      <c r="C31" s="245" t="s">
        <v>1003</v>
      </c>
      <c r="D31" s="245" t="s">
        <v>1005</v>
      </c>
      <c r="E31" s="536" t="s">
        <v>543</v>
      </c>
      <c r="F31" s="338">
        <v>8000</v>
      </c>
      <c r="G31" s="244">
        <v>8.43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44334</v>
      </c>
      <c r="B32" s="244">
        <v>539673</v>
      </c>
      <c r="C32" s="245" t="s">
        <v>1003</v>
      </c>
      <c r="D32" s="245" t="s">
        <v>1006</v>
      </c>
      <c r="E32" s="245" t="s">
        <v>542</v>
      </c>
      <c r="F32" s="338">
        <v>6401</v>
      </c>
      <c r="G32" s="244">
        <v>8.4499999999999993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44334</v>
      </c>
      <c r="B33" s="244">
        <v>539673</v>
      </c>
      <c r="C33" s="245" t="s">
        <v>1003</v>
      </c>
      <c r="D33" s="245" t="s">
        <v>1006</v>
      </c>
      <c r="E33" s="536" t="s">
        <v>543</v>
      </c>
      <c r="F33" s="338">
        <v>14887</v>
      </c>
      <c r="G33" s="244">
        <v>8.8800000000000008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44334</v>
      </c>
      <c r="B34" s="244">
        <v>540175</v>
      </c>
      <c r="C34" s="245" t="s">
        <v>1007</v>
      </c>
      <c r="D34" s="245" t="s">
        <v>1008</v>
      </c>
      <c r="E34" s="245" t="s">
        <v>542</v>
      </c>
      <c r="F34" s="338">
        <v>27513</v>
      </c>
      <c r="G34" s="244">
        <v>11.35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44334</v>
      </c>
      <c r="B35" s="244">
        <v>500370</v>
      </c>
      <c r="C35" s="245" t="s">
        <v>1009</v>
      </c>
      <c r="D35" s="245" t="s">
        <v>1010</v>
      </c>
      <c r="E35" s="536" t="s">
        <v>542</v>
      </c>
      <c r="F35" s="338">
        <v>50000</v>
      </c>
      <c r="G35" s="244">
        <v>43.15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44334</v>
      </c>
      <c r="B36" s="244">
        <v>523710</v>
      </c>
      <c r="C36" s="245" t="s">
        <v>959</v>
      </c>
      <c r="D36" s="245" t="s">
        <v>1011</v>
      </c>
      <c r="E36" s="245" t="s">
        <v>542</v>
      </c>
      <c r="F36" s="338">
        <v>600000</v>
      </c>
      <c r="G36" s="244">
        <v>199.3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44334</v>
      </c>
      <c r="B37" s="244">
        <v>523710</v>
      </c>
      <c r="C37" s="245" t="s">
        <v>959</v>
      </c>
      <c r="D37" s="245" t="s">
        <v>1011</v>
      </c>
      <c r="E37" s="536" t="s">
        <v>543</v>
      </c>
      <c r="F37" s="338">
        <v>1647</v>
      </c>
      <c r="G37" s="244">
        <v>199.3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44334</v>
      </c>
      <c r="B38" s="244">
        <v>523710</v>
      </c>
      <c r="C38" s="245" t="s">
        <v>959</v>
      </c>
      <c r="D38" s="245" t="s">
        <v>960</v>
      </c>
      <c r="E38" s="245" t="s">
        <v>543</v>
      </c>
      <c r="F38" s="338">
        <v>600000</v>
      </c>
      <c r="G38" s="244">
        <v>199.3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44334</v>
      </c>
      <c r="B39" s="244">
        <v>532070</v>
      </c>
      <c r="C39" s="245" t="s">
        <v>1012</v>
      </c>
      <c r="D39" s="245" t="s">
        <v>1013</v>
      </c>
      <c r="E39" s="536" t="s">
        <v>543</v>
      </c>
      <c r="F39" s="338">
        <v>27660</v>
      </c>
      <c r="G39" s="244">
        <v>10.35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44334</v>
      </c>
      <c r="B40" s="244">
        <v>531658</v>
      </c>
      <c r="C40" s="245" t="s">
        <v>1014</v>
      </c>
      <c r="D40" s="245" t="s">
        <v>1015</v>
      </c>
      <c r="E40" s="536" t="s">
        <v>542</v>
      </c>
      <c r="F40" s="338">
        <v>31660</v>
      </c>
      <c r="G40" s="244">
        <v>6.64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44334</v>
      </c>
      <c r="B41" s="244">
        <v>539402</v>
      </c>
      <c r="C41" s="245" t="s">
        <v>1016</v>
      </c>
      <c r="D41" s="245" t="s">
        <v>958</v>
      </c>
      <c r="E41" s="245" t="s">
        <v>542</v>
      </c>
      <c r="F41" s="338">
        <v>64000</v>
      </c>
      <c r="G41" s="244">
        <v>25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44334</v>
      </c>
      <c r="B42" s="244">
        <v>539402</v>
      </c>
      <c r="C42" s="245" t="s">
        <v>1016</v>
      </c>
      <c r="D42" s="245" t="s">
        <v>1017</v>
      </c>
      <c r="E42" s="245" t="s">
        <v>543</v>
      </c>
      <c r="F42" s="338">
        <v>64000</v>
      </c>
      <c r="G42" s="244">
        <v>25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44334</v>
      </c>
      <c r="B43" s="244" t="s">
        <v>1018</v>
      </c>
      <c r="C43" s="245" t="s">
        <v>1019</v>
      </c>
      <c r="D43" s="245" t="s">
        <v>1020</v>
      </c>
      <c r="E43" s="536" t="s">
        <v>542</v>
      </c>
      <c r="F43" s="338">
        <v>181360</v>
      </c>
      <c r="G43" s="244">
        <v>56.78</v>
      </c>
      <c r="H43" s="315" t="s">
        <v>839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44334</v>
      </c>
      <c r="B44" s="244" t="s">
        <v>955</v>
      </c>
      <c r="C44" s="245" t="s">
        <v>1021</v>
      </c>
      <c r="D44" s="245" t="s">
        <v>1022</v>
      </c>
      <c r="E44" s="536" t="s">
        <v>542</v>
      </c>
      <c r="F44" s="338">
        <v>7423000</v>
      </c>
      <c r="G44" s="244">
        <v>9.35</v>
      </c>
      <c r="H44" s="315" t="s">
        <v>839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44334</v>
      </c>
      <c r="B45" s="244" t="s">
        <v>955</v>
      </c>
      <c r="C45" s="245" t="s">
        <v>1021</v>
      </c>
      <c r="D45" s="245" t="s">
        <v>852</v>
      </c>
      <c r="E45" s="245" t="s">
        <v>542</v>
      </c>
      <c r="F45" s="338">
        <v>12376059</v>
      </c>
      <c r="G45" s="244">
        <v>9.27</v>
      </c>
      <c r="H45" s="315" t="s">
        <v>839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44334</v>
      </c>
      <c r="B46" s="244" t="s">
        <v>955</v>
      </c>
      <c r="C46" s="245" t="s">
        <v>1021</v>
      </c>
      <c r="D46" s="245" t="s">
        <v>956</v>
      </c>
      <c r="E46" s="536" t="s">
        <v>542</v>
      </c>
      <c r="F46" s="338">
        <v>11264656</v>
      </c>
      <c r="G46" s="244">
        <v>9.36</v>
      </c>
      <c r="H46" s="315" t="s">
        <v>839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44334</v>
      </c>
      <c r="B47" s="244" t="s">
        <v>955</v>
      </c>
      <c r="C47" s="245" t="s">
        <v>1021</v>
      </c>
      <c r="D47" s="245" t="s">
        <v>1023</v>
      </c>
      <c r="E47" s="245" t="s">
        <v>542</v>
      </c>
      <c r="F47" s="338">
        <v>14014012</v>
      </c>
      <c r="G47" s="244">
        <v>9.2799999999999994</v>
      </c>
      <c r="H47" s="315" t="s">
        <v>839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44334</v>
      </c>
      <c r="B48" s="244" t="s">
        <v>1024</v>
      </c>
      <c r="C48" s="245" t="s">
        <v>1025</v>
      </c>
      <c r="D48" s="245" t="s">
        <v>852</v>
      </c>
      <c r="E48" s="536" t="s">
        <v>542</v>
      </c>
      <c r="F48" s="338">
        <v>251241</v>
      </c>
      <c r="G48" s="244">
        <v>32.6</v>
      </c>
      <c r="H48" s="315" t="s">
        <v>839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44334</v>
      </c>
      <c r="B49" s="244" t="s">
        <v>1026</v>
      </c>
      <c r="C49" s="245" t="s">
        <v>1027</v>
      </c>
      <c r="D49" s="245" t="s">
        <v>903</v>
      </c>
      <c r="E49" s="536" t="s">
        <v>542</v>
      </c>
      <c r="F49" s="338">
        <v>228738</v>
      </c>
      <c r="G49" s="244">
        <v>325.70999999999998</v>
      </c>
      <c r="H49" s="315" t="s">
        <v>839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44334</v>
      </c>
      <c r="B50" s="244" t="s">
        <v>1026</v>
      </c>
      <c r="C50" s="245" t="s">
        <v>1027</v>
      </c>
      <c r="D50" s="245" t="s">
        <v>914</v>
      </c>
      <c r="E50" s="245" t="s">
        <v>542</v>
      </c>
      <c r="F50" s="338">
        <v>326072</v>
      </c>
      <c r="G50" s="244">
        <v>325.55</v>
      </c>
      <c r="H50" s="315" t="s">
        <v>839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44334</v>
      </c>
      <c r="B51" s="244" t="s">
        <v>1028</v>
      </c>
      <c r="C51" s="245" t="s">
        <v>1029</v>
      </c>
      <c r="D51" s="245" t="s">
        <v>903</v>
      </c>
      <c r="E51" s="245" t="s">
        <v>542</v>
      </c>
      <c r="F51" s="338">
        <v>161900</v>
      </c>
      <c r="G51" s="244">
        <v>77.3</v>
      </c>
      <c r="H51" s="315" t="s">
        <v>839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44334</v>
      </c>
      <c r="B52" s="244" t="s">
        <v>1030</v>
      </c>
      <c r="C52" s="245" t="s">
        <v>1031</v>
      </c>
      <c r="D52" s="245" t="s">
        <v>930</v>
      </c>
      <c r="E52" s="245" t="s">
        <v>542</v>
      </c>
      <c r="F52" s="338">
        <v>211454</v>
      </c>
      <c r="G52" s="244">
        <v>21.98</v>
      </c>
      <c r="H52" s="315" t="s">
        <v>839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44334</v>
      </c>
      <c r="B53" s="244" t="s">
        <v>1032</v>
      </c>
      <c r="C53" s="245" t="s">
        <v>1033</v>
      </c>
      <c r="D53" s="245" t="s">
        <v>1034</v>
      </c>
      <c r="E53" s="536" t="s">
        <v>542</v>
      </c>
      <c r="F53" s="338">
        <v>872752</v>
      </c>
      <c r="G53" s="244">
        <v>104.67</v>
      </c>
      <c r="H53" s="315" t="s">
        <v>839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44334</v>
      </c>
      <c r="B54" s="244" t="s">
        <v>961</v>
      </c>
      <c r="C54" s="245" t="s">
        <v>962</v>
      </c>
      <c r="D54" s="245" t="s">
        <v>903</v>
      </c>
      <c r="E54" s="536" t="s">
        <v>542</v>
      </c>
      <c r="F54" s="338">
        <v>221046</v>
      </c>
      <c r="G54" s="244">
        <v>123.19</v>
      </c>
      <c r="H54" s="315" t="s">
        <v>839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44334</v>
      </c>
      <c r="B55" s="244" t="s">
        <v>961</v>
      </c>
      <c r="C55" s="245" t="s">
        <v>962</v>
      </c>
      <c r="D55" s="245" t="s">
        <v>1035</v>
      </c>
      <c r="E55" s="245" t="s">
        <v>542</v>
      </c>
      <c r="F55" s="338">
        <v>445486</v>
      </c>
      <c r="G55" s="244">
        <v>123.13</v>
      </c>
      <c r="H55" s="315" t="s">
        <v>839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44334</v>
      </c>
      <c r="B56" s="244" t="s">
        <v>963</v>
      </c>
      <c r="C56" s="245" t="s">
        <v>964</v>
      </c>
      <c r="D56" s="245" t="s">
        <v>930</v>
      </c>
      <c r="E56" s="245" t="s">
        <v>542</v>
      </c>
      <c r="F56" s="338">
        <v>36358</v>
      </c>
      <c r="G56" s="244">
        <v>24.38</v>
      </c>
      <c r="H56" s="315" t="s">
        <v>839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44334</v>
      </c>
      <c r="B57" s="244" t="s">
        <v>1036</v>
      </c>
      <c r="C57" s="245" t="s">
        <v>1037</v>
      </c>
      <c r="D57" s="245" t="s">
        <v>1038</v>
      </c>
      <c r="E57" s="536" t="s">
        <v>542</v>
      </c>
      <c r="F57" s="338">
        <v>157954</v>
      </c>
      <c r="G57" s="244">
        <v>76.31</v>
      </c>
      <c r="H57" s="315" t="s">
        <v>839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44334</v>
      </c>
      <c r="B58" s="244" t="s">
        <v>1039</v>
      </c>
      <c r="C58" s="245" t="s">
        <v>1040</v>
      </c>
      <c r="D58" s="245" t="s">
        <v>852</v>
      </c>
      <c r="E58" s="245" t="s">
        <v>542</v>
      </c>
      <c r="F58" s="338">
        <v>742979</v>
      </c>
      <c r="G58" s="244">
        <v>25.5</v>
      </c>
      <c r="H58" s="315" t="s">
        <v>839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44334</v>
      </c>
      <c r="B59" s="244" t="s">
        <v>1041</v>
      </c>
      <c r="C59" s="245" t="s">
        <v>1042</v>
      </c>
      <c r="D59" s="245" t="s">
        <v>1043</v>
      </c>
      <c r="E59" s="245" t="s">
        <v>542</v>
      </c>
      <c r="F59" s="338">
        <v>180000</v>
      </c>
      <c r="G59" s="244">
        <v>254.32</v>
      </c>
      <c r="H59" s="315" t="s">
        <v>839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44334</v>
      </c>
      <c r="B60" s="244" t="s">
        <v>1044</v>
      </c>
      <c r="C60" s="245" t="s">
        <v>1045</v>
      </c>
      <c r="D60" s="245" t="s">
        <v>903</v>
      </c>
      <c r="E60" s="245" t="s">
        <v>542</v>
      </c>
      <c r="F60" s="338">
        <v>1067704</v>
      </c>
      <c r="G60" s="244">
        <v>53.42</v>
      </c>
      <c r="H60" s="315" t="s">
        <v>839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44334</v>
      </c>
      <c r="B61" s="244" t="s">
        <v>1046</v>
      </c>
      <c r="C61" s="245" t="s">
        <v>1047</v>
      </c>
      <c r="D61" s="245" t="s">
        <v>1035</v>
      </c>
      <c r="E61" s="245" t="s">
        <v>542</v>
      </c>
      <c r="F61" s="338">
        <v>613089</v>
      </c>
      <c r="G61" s="244">
        <v>96.04</v>
      </c>
      <c r="H61" s="315" t="s">
        <v>839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44334</v>
      </c>
      <c r="B62" s="244" t="s">
        <v>1046</v>
      </c>
      <c r="C62" s="222" t="s">
        <v>1047</v>
      </c>
      <c r="D62" s="222" t="s">
        <v>903</v>
      </c>
      <c r="E62" s="245" t="s">
        <v>542</v>
      </c>
      <c r="F62" s="118">
        <v>465999</v>
      </c>
      <c r="G62" s="118">
        <v>96.08</v>
      </c>
      <c r="H62" s="315" t="s">
        <v>839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44334</v>
      </c>
      <c r="B63" s="244" t="s">
        <v>1046</v>
      </c>
      <c r="C63" s="245" t="s">
        <v>1047</v>
      </c>
      <c r="D63" s="245" t="s">
        <v>1048</v>
      </c>
      <c r="E63" s="245" t="s">
        <v>542</v>
      </c>
      <c r="F63" s="338">
        <v>543299</v>
      </c>
      <c r="G63" s="244">
        <v>96.17</v>
      </c>
      <c r="H63" s="315" t="s">
        <v>839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44334</v>
      </c>
      <c r="B64" s="244" t="s">
        <v>1018</v>
      </c>
      <c r="C64" s="245" t="s">
        <v>1019</v>
      </c>
      <c r="D64" s="245" t="s">
        <v>1020</v>
      </c>
      <c r="E64" s="245" t="s">
        <v>543</v>
      </c>
      <c r="F64" s="338">
        <v>181360</v>
      </c>
      <c r="G64" s="244">
        <v>56.81</v>
      </c>
      <c r="H64" s="315" t="s">
        <v>839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44334</v>
      </c>
      <c r="B65" s="244" t="s">
        <v>955</v>
      </c>
      <c r="C65" s="245" t="s">
        <v>1021</v>
      </c>
      <c r="D65" s="245" t="s">
        <v>852</v>
      </c>
      <c r="E65" s="245" t="s">
        <v>543</v>
      </c>
      <c r="F65" s="338">
        <v>12334416</v>
      </c>
      <c r="G65" s="244">
        <v>9.34</v>
      </c>
      <c r="H65" s="315" t="s">
        <v>839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44334</v>
      </c>
      <c r="B66" s="244" t="s">
        <v>955</v>
      </c>
      <c r="C66" s="245" t="s">
        <v>1021</v>
      </c>
      <c r="D66" s="245" t="s">
        <v>1023</v>
      </c>
      <c r="E66" s="245" t="s">
        <v>543</v>
      </c>
      <c r="F66" s="338">
        <v>16041910</v>
      </c>
      <c r="G66" s="244">
        <v>9.27</v>
      </c>
      <c r="H66" s="315" t="s">
        <v>839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44334</v>
      </c>
      <c r="B67" s="244" t="s">
        <v>955</v>
      </c>
      <c r="C67" s="245" t="s">
        <v>1021</v>
      </c>
      <c r="D67" s="245" t="s">
        <v>956</v>
      </c>
      <c r="E67" s="245" t="s">
        <v>543</v>
      </c>
      <c r="F67" s="338">
        <v>17444657</v>
      </c>
      <c r="G67" s="244">
        <v>9.35</v>
      </c>
      <c r="H67" s="315" t="s">
        <v>839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44334</v>
      </c>
      <c r="B68" s="244" t="s">
        <v>955</v>
      </c>
      <c r="C68" s="245" t="s">
        <v>1021</v>
      </c>
      <c r="D68" s="245" t="s">
        <v>1022</v>
      </c>
      <c r="E68" s="245" t="s">
        <v>543</v>
      </c>
      <c r="F68" s="338">
        <v>8308811</v>
      </c>
      <c r="G68" s="244">
        <v>9.41</v>
      </c>
      <c r="H68" s="315" t="s">
        <v>839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44334</v>
      </c>
      <c r="B69" s="244" t="s">
        <v>1049</v>
      </c>
      <c r="C69" s="245" t="s">
        <v>1050</v>
      </c>
      <c r="D69" s="245" t="s">
        <v>1051</v>
      </c>
      <c r="E69" s="245" t="s">
        <v>543</v>
      </c>
      <c r="F69" s="338">
        <v>75000</v>
      </c>
      <c r="G69" s="244">
        <v>51.17</v>
      </c>
      <c r="H69" s="315" t="s">
        <v>839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44334</v>
      </c>
      <c r="B70" s="244" t="s">
        <v>1024</v>
      </c>
      <c r="C70" s="245" t="s">
        <v>1025</v>
      </c>
      <c r="D70" s="245" t="s">
        <v>1052</v>
      </c>
      <c r="E70" s="245" t="s">
        <v>543</v>
      </c>
      <c r="F70" s="338">
        <v>90224</v>
      </c>
      <c r="G70" s="244">
        <v>32.64</v>
      </c>
      <c r="H70" s="315" t="s">
        <v>839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44334</v>
      </c>
      <c r="B71" s="244" t="s">
        <v>1024</v>
      </c>
      <c r="C71" s="245" t="s">
        <v>1025</v>
      </c>
      <c r="D71" s="245" t="s">
        <v>852</v>
      </c>
      <c r="E71" s="245" t="s">
        <v>543</v>
      </c>
      <c r="F71" s="338">
        <v>11241</v>
      </c>
      <c r="G71" s="244">
        <v>32.619999999999997</v>
      </c>
      <c r="H71" s="315" t="s">
        <v>839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44334</v>
      </c>
      <c r="B72" s="244" t="s">
        <v>1026</v>
      </c>
      <c r="C72" s="245" t="s">
        <v>1027</v>
      </c>
      <c r="D72" s="245" t="s">
        <v>914</v>
      </c>
      <c r="E72" s="245" t="s">
        <v>543</v>
      </c>
      <c r="F72" s="338">
        <v>332038</v>
      </c>
      <c r="G72" s="244">
        <v>325.45999999999998</v>
      </c>
      <c r="H72" s="315" t="s">
        <v>839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44334</v>
      </c>
      <c r="B73" s="244" t="s">
        <v>1026</v>
      </c>
      <c r="C73" s="245" t="s">
        <v>1027</v>
      </c>
      <c r="D73" s="245" t="s">
        <v>903</v>
      </c>
      <c r="E73" s="245" t="s">
        <v>543</v>
      </c>
      <c r="F73" s="338">
        <v>228738</v>
      </c>
      <c r="G73" s="244">
        <v>325.5</v>
      </c>
      <c r="H73" s="315" t="s">
        <v>839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44334</v>
      </c>
      <c r="B74" s="244" t="s">
        <v>1028</v>
      </c>
      <c r="C74" s="245" t="s">
        <v>1029</v>
      </c>
      <c r="D74" s="245" t="s">
        <v>903</v>
      </c>
      <c r="E74" s="245" t="s">
        <v>543</v>
      </c>
      <c r="F74" s="338">
        <v>161900</v>
      </c>
      <c r="G74" s="244">
        <v>77.38</v>
      </c>
      <c r="H74" s="315" t="s">
        <v>839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44334</v>
      </c>
      <c r="B75" s="244" t="s">
        <v>1030</v>
      </c>
      <c r="C75" s="245" t="s">
        <v>1031</v>
      </c>
      <c r="D75" s="245" t="s">
        <v>930</v>
      </c>
      <c r="E75" s="245" t="s">
        <v>543</v>
      </c>
      <c r="F75" s="338">
        <v>362178</v>
      </c>
      <c r="G75" s="244">
        <v>22.17</v>
      </c>
      <c r="H75" s="315" t="s">
        <v>839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44334</v>
      </c>
      <c r="B76" s="244" t="s">
        <v>1032</v>
      </c>
      <c r="C76" s="245" t="s">
        <v>1033</v>
      </c>
      <c r="D76" s="245" t="s">
        <v>1034</v>
      </c>
      <c r="E76" s="245" t="s">
        <v>543</v>
      </c>
      <c r="F76" s="338">
        <v>872752</v>
      </c>
      <c r="G76" s="244">
        <v>105.33</v>
      </c>
      <c r="H76" s="315" t="s">
        <v>839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44334</v>
      </c>
      <c r="B77" s="244" t="s">
        <v>961</v>
      </c>
      <c r="C77" s="245" t="s">
        <v>962</v>
      </c>
      <c r="D77" s="245" t="s">
        <v>903</v>
      </c>
      <c r="E77" s="245" t="s">
        <v>543</v>
      </c>
      <c r="F77" s="338">
        <v>221046</v>
      </c>
      <c r="G77" s="244">
        <v>122.41</v>
      </c>
      <c r="H77" s="315" t="s">
        <v>839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44334</v>
      </c>
      <c r="B78" s="244" t="s">
        <v>961</v>
      </c>
      <c r="C78" s="245" t="s">
        <v>962</v>
      </c>
      <c r="D78" s="245" t="s">
        <v>1035</v>
      </c>
      <c r="E78" s="245" t="s">
        <v>543</v>
      </c>
      <c r="F78" s="338">
        <v>412586</v>
      </c>
      <c r="G78" s="244">
        <v>124.29</v>
      </c>
      <c r="H78" s="315" t="s">
        <v>839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44334</v>
      </c>
      <c r="B79" s="244" t="s">
        <v>963</v>
      </c>
      <c r="C79" s="245" t="s">
        <v>964</v>
      </c>
      <c r="D79" s="245" t="s">
        <v>930</v>
      </c>
      <c r="E79" s="245" t="s">
        <v>543</v>
      </c>
      <c r="F79" s="338">
        <v>136358</v>
      </c>
      <c r="G79" s="244">
        <v>23.76</v>
      </c>
      <c r="H79" s="315" t="s">
        <v>839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44334</v>
      </c>
      <c r="B80" s="244" t="s">
        <v>1039</v>
      </c>
      <c r="C80" s="245" t="s">
        <v>1040</v>
      </c>
      <c r="D80" s="245" t="s">
        <v>852</v>
      </c>
      <c r="E80" s="245" t="s">
        <v>543</v>
      </c>
      <c r="F80" s="338">
        <v>692980</v>
      </c>
      <c r="G80" s="244">
        <v>25.67</v>
      </c>
      <c r="H80" s="315" t="s">
        <v>839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44334</v>
      </c>
      <c r="B81" s="244" t="s">
        <v>965</v>
      </c>
      <c r="C81" s="245" t="s">
        <v>966</v>
      </c>
      <c r="D81" s="245" t="s">
        <v>1053</v>
      </c>
      <c r="E81" s="245" t="s">
        <v>543</v>
      </c>
      <c r="F81" s="338">
        <v>456961</v>
      </c>
      <c r="G81" s="244">
        <v>40</v>
      </c>
      <c r="H81" s="315" t="s">
        <v>839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44334</v>
      </c>
      <c r="B82" s="244" t="s">
        <v>1054</v>
      </c>
      <c r="C82" s="245" t="s">
        <v>1055</v>
      </c>
      <c r="D82" s="245" t="s">
        <v>1056</v>
      </c>
      <c r="E82" s="245" t="s">
        <v>543</v>
      </c>
      <c r="F82" s="338">
        <v>300000</v>
      </c>
      <c r="G82" s="244">
        <v>12.1</v>
      </c>
      <c r="H82" s="315" t="s">
        <v>839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44334</v>
      </c>
      <c r="B83" s="244" t="s">
        <v>1044</v>
      </c>
      <c r="C83" s="245" t="s">
        <v>1045</v>
      </c>
      <c r="D83" s="245" t="s">
        <v>903</v>
      </c>
      <c r="E83" s="245" t="s">
        <v>543</v>
      </c>
      <c r="F83" s="338">
        <v>1067704</v>
      </c>
      <c r="G83" s="244">
        <v>53.36</v>
      </c>
      <c r="H83" s="315" t="s">
        <v>839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44334</v>
      </c>
      <c r="B84" s="244" t="s">
        <v>1057</v>
      </c>
      <c r="C84" s="245" t="s">
        <v>1058</v>
      </c>
      <c r="D84" s="245" t="s">
        <v>1059</v>
      </c>
      <c r="E84" s="245" t="s">
        <v>543</v>
      </c>
      <c r="F84" s="338">
        <v>97400</v>
      </c>
      <c r="G84" s="244">
        <v>1062.47</v>
      </c>
      <c r="H84" s="315" t="s">
        <v>839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44334</v>
      </c>
      <c r="B85" s="244" t="s">
        <v>1046</v>
      </c>
      <c r="C85" s="245" t="s">
        <v>1047</v>
      </c>
      <c r="D85" s="245" t="s">
        <v>1048</v>
      </c>
      <c r="E85" s="245" t="s">
        <v>543</v>
      </c>
      <c r="F85" s="338">
        <v>538017</v>
      </c>
      <c r="G85" s="244">
        <v>95.65</v>
      </c>
      <c r="H85" s="315" t="s">
        <v>839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44334</v>
      </c>
      <c r="B86" s="244" t="s">
        <v>1046</v>
      </c>
      <c r="C86" s="245" t="s">
        <v>1047</v>
      </c>
      <c r="D86" s="245" t="s">
        <v>903</v>
      </c>
      <c r="E86" s="245" t="s">
        <v>543</v>
      </c>
      <c r="F86" s="338">
        <v>465999</v>
      </c>
      <c r="G86" s="244">
        <v>95.69</v>
      </c>
      <c r="H86" s="315" t="s">
        <v>839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44334</v>
      </c>
      <c r="B87" s="244" t="s">
        <v>1046</v>
      </c>
      <c r="C87" s="245" t="s">
        <v>1047</v>
      </c>
      <c r="D87" s="245" t="s">
        <v>1035</v>
      </c>
      <c r="E87" s="245" t="s">
        <v>543</v>
      </c>
      <c r="F87" s="338">
        <v>549089</v>
      </c>
      <c r="G87" s="244">
        <v>96.45</v>
      </c>
      <c r="H87" s="315" t="s">
        <v>839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B88" s="244"/>
      <c r="C88" s="245"/>
      <c r="D88" s="245"/>
      <c r="E88" s="245"/>
      <c r="F88" s="338"/>
      <c r="G88" s="244"/>
      <c r="H88" s="315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B89" s="244"/>
      <c r="C89" s="245"/>
      <c r="D89" s="245"/>
      <c r="E89" s="245"/>
      <c r="F89" s="338"/>
      <c r="G89" s="244"/>
      <c r="H89" s="315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B90" s="244"/>
      <c r="C90" s="245"/>
      <c r="D90" s="245"/>
      <c r="E90" s="245"/>
      <c r="F90" s="338"/>
      <c r="G90" s="244"/>
      <c r="H90" s="315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B91" s="244"/>
      <c r="C91" s="245"/>
      <c r="D91" s="245"/>
      <c r="E91" s="245"/>
      <c r="F91" s="338"/>
      <c r="G91" s="244"/>
      <c r="H91" s="315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B92" s="244"/>
      <c r="C92" s="245"/>
      <c r="D92" s="245"/>
      <c r="E92" s="245"/>
      <c r="F92" s="338"/>
      <c r="G92" s="244"/>
      <c r="H92" s="315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B93" s="244"/>
      <c r="C93" s="245"/>
      <c r="D93" s="245"/>
      <c r="E93" s="245"/>
      <c r="F93" s="338"/>
      <c r="G93" s="244"/>
      <c r="H93" s="315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B94" s="244"/>
      <c r="C94" s="245"/>
      <c r="D94" s="245"/>
      <c r="E94" s="245"/>
      <c r="F94" s="338"/>
      <c r="G94" s="244"/>
      <c r="H94" s="315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B95" s="244"/>
      <c r="C95" s="245"/>
      <c r="D95" s="245"/>
      <c r="E95" s="245"/>
      <c r="F95" s="338"/>
      <c r="G95" s="244"/>
      <c r="H95" s="315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B96" s="244"/>
      <c r="C96" s="245"/>
      <c r="D96" s="245"/>
      <c r="E96" s="245"/>
      <c r="F96" s="338"/>
      <c r="G96" s="244"/>
      <c r="H96" s="315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2:35">
      <c r="B97" s="244"/>
      <c r="C97" s="245"/>
      <c r="D97" s="245"/>
      <c r="E97" s="245"/>
      <c r="F97" s="338"/>
      <c r="G97" s="244"/>
      <c r="H97" s="315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2:35">
      <c r="B98" s="244"/>
      <c r="C98" s="245"/>
      <c r="D98" s="245"/>
      <c r="E98" s="245"/>
      <c r="F98" s="338"/>
      <c r="G98" s="244"/>
      <c r="H98" s="315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2:35">
      <c r="B99" s="244"/>
      <c r="C99" s="245"/>
      <c r="D99" s="245"/>
      <c r="E99" s="245"/>
      <c r="F99" s="338"/>
      <c r="G99" s="244"/>
      <c r="H99" s="315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2:35">
      <c r="B100" s="244"/>
      <c r="C100" s="245"/>
      <c r="D100" s="245"/>
      <c r="E100" s="245"/>
      <c r="F100" s="338"/>
      <c r="G100" s="244"/>
      <c r="H100" s="315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2:35">
      <c r="B101" s="244"/>
      <c r="C101" s="245"/>
      <c r="D101" s="245"/>
      <c r="E101" s="245"/>
      <c r="F101" s="338"/>
      <c r="G101" s="244"/>
      <c r="H101" s="315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2:35">
      <c r="B102" s="244"/>
      <c r="C102" s="245"/>
      <c r="D102" s="245"/>
      <c r="E102" s="245"/>
      <c r="F102" s="338"/>
      <c r="G102" s="244"/>
      <c r="H102" s="315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2:35">
      <c r="B103" s="244"/>
      <c r="C103" s="245"/>
      <c r="D103" s="245"/>
      <c r="E103" s="245"/>
      <c r="F103" s="338"/>
      <c r="G103" s="244"/>
      <c r="H103" s="315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2:35">
      <c r="B104" s="244"/>
      <c r="C104" s="245"/>
      <c r="D104" s="245"/>
      <c r="E104" s="245"/>
      <c r="F104" s="338"/>
      <c r="G104" s="244"/>
      <c r="H104" s="315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2:35">
      <c r="B105" s="244"/>
      <c r="C105" s="245"/>
      <c r="D105" s="245"/>
      <c r="E105" s="245"/>
      <c r="F105" s="338"/>
      <c r="G105" s="244"/>
      <c r="H105" s="315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2:35">
      <c r="B106" s="244"/>
      <c r="C106" s="245"/>
      <c r="D106" s="245"/>
      <c r="E106" s="245"/>
      <c r="F106" s="338"/>
      <c r="G106" s="244"/>
      <c r="H106" s="315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2:35">
      <c r="B107" s="244"/>
      <c r="C107" s="245"/>
      <c r="D107" s="245"/>
      <c r="E107" s="245"/>
      <c r="F107" s="338"/>
      <c r="G107" s="244"/>
      <c r="H107" s="315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2:35">
      <c r="B108" s="244"/>
      <c r="C108" s="245"/>
      <c r="D108" s="245"/>
      <c r="E108" s="245"/>
      <c r="F108" s="338"/>
      <c r="G108" s="244"/>
      <c r="H108" s="315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2:35">
      <c r="B109" s="244"/>
      <c r="C109" s="245"/>
      <c r="D109" s="245"/>
      <c r="E109" s="245"/>
      <c r="F109" s="338"/>
      <c r="G109" s="244"/>
      <c r="H109" s="315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2:35">
      <c r="B110" s="244"/>
      <c r="C110" s="245"/>
      <c r="D110" s="245"/>
      <c r="E110" s="245"/>
      <c r="F110" s="338"/>
      <c r="G110" s="244"/>
      <c r="H110" s="315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2:35">
      <c r="B111" s="244"/>
      <c r="C111" s="245"/>
      <c r="D111" s="245"/>
      <c r="E111" s="245"/>
      <c r="F111" s="338"/>
      <c r="G111" s="244"/>
      <c r="H111" s="315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2:35">
      <c r="B112" s="244"/>
      <c r="C112" s="245"/>
      <c r="D112" s="245"/>
      <c r="E112" s="245"/>
      <c r="F112" s="338"/>
      <c r="G112" s="244"/>
      <c r="H112" s="315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2:35">
      <c r="B113" s="244"/>
      <c r="C113" s="245"/>
      <c r="D113" s="245"/>
      <c r="E113" s="245"/>
      <c r="F113" s="338"/>
      <c r="G113" s="244"/>
      <c r="H113" s="315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2:35">
      <c r="B114" s="244"/>
      <c r="C114" s="245"/>
      <c r="D114" s="245"/>
      <c r="E114" s="245"/>
      <c r="F114" s="338"/>
      <c r="G114" s="244"/>
      <c r="H114" s="315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2:35">
      <c r="B115" s="244"/>
      <c r="C115" s="245"/>
      <c r="D115" s="245"/>
      <c r="E115" s="245"/>
      <c r="F115" s="338"/>
      <c r="G115" s="244"/>
      <c r="H115" s="315"/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2:35">
      <c r="B116" s="244"/>
      <c r="C116" s="245"/>
      <c r="D116" s="245"/>
      <c r="E116" s="245"/>
      <c r="F116" s="338"/>
      <c r="G116" s="244"/>
      <c r="H116" s="315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2:35">
      <c r="B117" s="244"/>
      <c r="C117" s="245"/>
      <c r="D117" s="245"/>
      <c r="E117" s="245"/>
      <c r="F117" s="338"/>
      <c r="G117" s="244"/>
      <c r="H117" s="315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2:35">
      <c r="B118" s="244"/>
      <c r="C118" s="245"/>
      <c r="D118" s="245"/>
      <c r="E118" s="245"/>
      <c r="F118" s="338"/>
      <c r="G118" s="244"/>
      <c r="H118" s="315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2:35">
      <c r="B119" s="244"/>
      <c r="C119" s="245"/>
      <c r="D119" s="245"/>
      <c r="E119" s="245"/>
      <c r="F119" s="338"/>
      <c r="G119" s="244"/>
      <c r="H119" s="315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2:35">
      <c r="B120" s="244"/>
      <c r="C120" s="245"/>
      <c r="D120" s="245"/>
      <c r="E120" s="245"/>
      <c r="F120" s="338"/>
      <c r="G120" s="244"/>
      <c r="H120" s="315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2:35">
      <c r="B121" s="244"/>
      <c r="C121" s="245"/>
      <c r="D121" s="245"/>
      <c r="E121" s="245"/>
      <c r="F121" s="338"/>
      <c r="G121" s="244"/>
      <c r="H121" s="315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2:35">
      <c r="B122" s="244"/>
      <c r="C122" s="245"/>
      <c r="D122" s="245"/>
      <c r="E122" s="245"/>
      <c r="F122" s="338"/>
      <c r="G122" s="244"/>
      <c r="H122" s="315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2:35">
      <c r="B123" s="244"/>
      <c r="C123" s="245"/>
      <c r="D123" s="245"/>
      <c r="E123" s="245"/>
      <c r="F123" s="338"/>
      <c r="G123" s="244"/>
      <c r="H123" s="315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2:35">
      <c r="B124" s="244"/>
      <c r="C124" s="245"/>
      <c r="D124" s="245"/>
      <c r="E124" s="245"/>
      <c r="F124" s="338"/>
      <c r="G124" s="244"/>
      <c r="H124" s="315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2:35">
      <c r="B125" s="244"/>
      <c r="C125" s="245"/>
      <c r="D125" s="245"/>
      <c r="E125" s="245"/>
      <c r="F125" s="338"/>
      <c r="G125" s="244"/>
      <c r="H125" s="315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2:35">
      <c r="B126" s="244"/>
      <c r="C126" s="245"/>
      <c r="D126" s="245"/>
      <c r="E126" s="245"/>
      <c r="F126" s="338"/>
      <c r="G126" s="244"/>
      <c r="H126" s="315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2:35">
      <c r="B127" s="244"/>
      <c r="C127" s="245"/>
      <c r="D127" s="245"/>
      <c r="E127" s="245"/>
      <c r="F127" s="338"/>
      <c r="G127" s="244"/>
      <c r="H127" s="315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2:35">
      <c r="B128" s="244"/>
      <c r="C128" s="245"/>
      <c r="D128" s="245"/>
      <c r="E128" s="245"/>
      <c r="F128" s="338"/>
      <c r="G128" s="244"/>
      <c r="H128" s="315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2:35">
      <c r="B129" s="244"/>
      <c r="C129" s="245"/>
      <c r="D129" s="245"/>
      <c r="E129" s="245"/>
      <c r="F129" s="338"/>
      <c r="G129" s="244"/>
      <c r="H129" s="315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2:35">
      <c r="B130" s="244"/>
      <c r="C130" s="245"/>
      <c r="D130" s="245"/>
      <c r="E130" s="245"/>
      <c r="F130" s="338"/>
      <c r="G130" s="244"/>
      <c r="H130" s="315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2:35">
      <c r="B131" s="244"/>
      <c r="C131" s="245"/>
      <c r="D131" s="245"/>
      <c r="E131" s="245"/>
      <c r="F131" s="338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2:35">
      <c r="B132" s="244"/>
      <c r="C132" s="245"/>
      <c r="D132" s="245"/>
      <c r="E132" s="245"/>
      <c r="F132" s="338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2:35">
      <c r="B133" s="244"/>
      <c r="C133" s="245"/>
      <c r="D133" s="245"/>
      <c r="E133" s="245"/>
      <c r="F133" s="338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2:35">
      <c r="B134" s="244"/>
      <c r="C134" s="245"/>
      <c r="D134" s="245"/>
      <c r="E134" s="245"/>
      <c r="F134" s="338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2:35">
      <c r="B135" s="244"/>
      <c r="C135" s="245"/>
      <c r="D135" s="245"/>
      <c r="E135" s="245"/>
      <c r="F135" s="338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2:35">
      <c r="B136" s="244"/>
      <c r="C136" s="245"/>
      <c r="D136" s="245"/>
      <c r="E136" s="245"/>
      <c r="F136" s="338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2:35">
      <c r="B137" s="244"/>
      <c r="C137" s="245"/>
      <c r="D137" s="245"/>
      <c r="E137" s="245"/>
      <c r="F137" s="338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2:35">
      <c r="B138" s="244"/>
      <c r="C138" s="245"/>
      <c r="D138" s="245"/>
      <c r="E138" s="245"/>
      <c r="F138" s="338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2:35">
      <c r="B139" s="244"/>
      <c r="C139" s="245"/>
      <c r="D139" s="245"/>
      <c r="E139" s="245"/>
      <c r="F139" s="338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2:35">
      <c r="B140" s="244"/>
      <c r="C140" s="245"/>
      <c r="D140" s="245"/>
      <c r="E140" s="245"/>
      <c r="F140" s="338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2:35">
      <c r="B141" s="244"/>
      <c r="C141" s="245"/>
      <c r="D141" s="245"/>
      <c r="E141" s="245"/>
      <c r="F141" s="338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2:35">
      <c r="B142" s="244"/>
      <c r="C142" s="245"/>
      <c r="D142" s="245"/>
      <c r="E142" s="245"/>
      <c r="F142" s="338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2:35">
      <c r="B143" s="244"/>
      <c r="C143" s="245"/>
      <c r="D143" s="245"/>
      <c r="E143" s="245"/>
      <c r="F143" s="338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2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7"/>
  <sheetViews>
    <sheetView zoomScale="83" zoomScaleNormal="85" workbookViewId="0">
      <selection activeCell="P22" sqref="P22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864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44335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65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64" customFormat="1" ht="14.25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843</v>
      </c>
      <c r="G10" s="364">
        <v>1370</v>
      </c>
      <c r="H10" s="359"/>
      <c r="I10" s="356" t="s">
        <v>844</v>
      </c>
      <c r="J10" s="361" t="s">
        <v>558</v>
      </c>
      <c r="K10" s="361"/>
      <c r="L10" s="369"/>
      <c r="M10" s="333"/>
      <c r="N10" s="342"/>
      <c r="O10" s="339"/>
      <c r="P10" s="432"/>
      <c r="Q10" s="4"/>
      <c r="R10" s="433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64" customFormat="1" ht="14.25">
      <c r="A11" s="484">
        <v>2</v>
      </c>
      <c r="B11" s="524">
        <v>44295</v>
      </c>
      <c r="C11" s="485"/>
      <c r="D11" s="424" t="s">
        <v>365</v>
      </c>
      <c r="E11" s="486" t="s">
        <v>557</v>
      </c>
      <c r="F11" s="422">
        <v>1440</v>
      </c>
      <c r="G11" s="487">
        <v>1370</v>
      </c>
      <c r="H11" s="486">
        <v>1545</v>
      </c>
      <c r="I11" s="488" t="s">
        <v>846</v>
      </c>
      <c r="J11" s="423" t="s">
        <v>967</v>
      </c>
      <c r="K11" s="423">
        <f t="shared" ref="K11" si="0">H11-F11</f>
        <v>105</v>
      </c>
      <c r="L11" s="466">
        <f t="shared" ref="L11" si="1">(F11*-0.8)/100</f>
        <v>-11.52</v>
      </c>
      <c r="M11" s="421">
        <f t="shared" ref="M11" si="2">(K11+L11)/F11</f>
        <v>6.4916666666666664E-2</v>
      </c>
      <c r="N11" s="423" t="s">
        <v>556</v>
      </c>
      <c r="O11" s="489">
        <v>44334</v>
      </c>
      <c r="P11" s="432"/>
      <c r="Q11" s="4"/>
      <c r="R11" s="433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64" customFormat="1" ht="14.25">
      <c r="A12" s="484">
        <v>3</v>
      </c>
      <c r="B12" s="442">
        <v>44301</v>
      </c>
      <c r="C12" s="485"/>
      <c r="D12" s="424" t="s">
        <v>744</v>
      </c>
      <c r="E12" s="486" t="s">
        <v>557</v>
      </c>
      <c r="F12" s="422">
        <v>4125</v>
      </c>
      <c r="G12" s="487">
        <v>3850</v>
      </c>
      <c r="H12" s="486">
        <v>4390</v>
      </c>
      <c r="I12" s="488" t="s">
        <v>847</v>
      </c>
      <c r="J12" s="423" t="s">
        <v>902</v>
      </c>
      <c r="K12" s="423">
        <f t="shared" ref="K12" si="3">H12-F12</f>
        <v>265</v>
      </c>
      <c r="L12" s="466">
        <f t="shared" ref="L12" si="4">(F12*-0.8)/100</f>
        <v>-33</v>
      </c>
      <c r="M12" s="421">
        <f t="shared" ref="M12" si="5">(K12+L12)/F12</f>
        <v>5.624242424242424E-2</v>
      </c>
      <c r="N12" s="423" t="s">
        <v>556</v>
      </c>
      <c r="O12" s="489">
        <v>44326</v>
      </c>
      <c r="P12" s="432"/>
      <c r="Q12" s="4"/>
      <c r="R12" s="433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64" customFormat="1" ht="14.25">
      <c r="A13" s="484">
        <v>4</v>
      </c>
      <c r="B13" s="442">
        <v>44313</v>
      </c>
      <c r="C13" s="485"/>
      <c r="D13" s="424" t="s">
        <v>242</v>
      </c>
      <c r="E13" s="486" t="s">
        <v>557</v>
      </c>
      <c r="F13" s="422">
        <v>492.5</v>
      </c>
      <c r="G13" s="487">
        <v>460</v>
      </c>
      <c r="H13" s="486">
        <v>524</v>
      </c>
      <c r="I13" s="488">
        <v>550</v>
      </c>
      <c r="J13" s="423" t="s">
        <v>873</v>
      </c>
      <c r="K13" s="423">
        <f t="shared" ref="K13" si="6">H13-F13</f>
        <v>31.5</v>
      </c>
      <c r="L13" s="466">
        <f t="shared" ref="L13" si="7">(F13*-0.8)/100</f>
        <v>-3.94</v>
      </c>
      <c r="M13" s="421">
        <f t="shared" ref="M13" si="8">(K13+L13)/F13</f>
        <v>5.5959390862944158E-2</v>
      </c>
      <c r="N13" s="423" t="s">
        <v>556</v>
      </c>
      <c r="O13" s="489">
        <v>44321</v>
      </c>
      <c r="P13" s="432"/>
      <c r="Q13" s="4"/>
      <c r="R13" s="433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64" customFormat="1" ht="14.25">
      <c r="A14" s="340">
        <v>5</v>
      </c>
      <c r="B14" s="354">
        <v>44314</v>
      </c>
      <c r="C14" s="355"/>
      <c r="D14" s="391" t="s">
        <v>853</v>
      </c>
      <c r="E14" s="359" t="s">
        <v>557</v>
      </c>
      <c r="F14" s="364" t="s">
        <v>854</v>
      </c>
      <c r="G14" s="364">
        <v>2600</v>
      </c>
      <c r="H14" s="359"/>
      <c r="I14" s="356">
        <v>3200</v>
      </c>
      <c r="J14" s="361" t="s">
        <v>558</v>
      </c>
      <c r="K14" s="361"/>
      <c r="L14" s="369"/>
      <c r="M14" s="333"/>
      <c r="N14" s="342"/>
      <c r="O14" s="339"/>
      <c r="P14" s="432"/>
      <c r="Q14" s="4"/>
      <c r="R14" s="433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64" customFormat="1" ht="14.25">
      <c r="A15" s="484">
        <v>6</v>
      </c>
      <c r="B15" s="524">
        <v>44315</v>
      </c>
      <c r="C15" s="485"/>
      <c r="D15" s="424" t="s">
        <v>856</v>
      </c>
      <c r="E15" s="486" t="s">
        <v>557</v>
      </c>
      <c r="F15" s="422">
        <v>300</v>
      </c>
      <c r="G15" s="487">
        <v>278</v>
      </c>
      <c r="H15" s="486">
        <v>318</v>
      </c>
      <c r="I15" s="488" t="s">
        <v>857</v>
      </c>
      <c r="J15" s="423" t="s">
        <v>943</v>
      </c>
      <c r="K15" s="423">
        <f t="shared" ref="K15" si="9">H15-F15</f>
        <v>18</v>
      </c>
      <c r="L15" s="466">
        <f t="shared" ref="L15" si="10">(F15*-0.8)/100</f>
        <v>-2.4</v>
      </c>
      <c r="M15" s="421">
        <f t="shared" ref="M15" si="11">(K15+L15)/F15</f>
        <v>5.1999999999999998E-2</v>
      </c>
      <c r="N15" s="423" t="s">
        <v>556</v>
      </c>
      <c r="O15" s="489">
        <v>44333</v>
      </c>
      <c r="P15" s="432"/>
      <c r="Q15" s="4"/>
      <c r="R15" s="433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64" customFormat="1" ht="14.25">
      <c r="A16" s="484">
        <v>7</v>
      </c>
      <c r="B16" s="442">
        <v>44319</v>
      </c>
      <c r="C16" s="485"/>
      <c r="D16" s="424" t="s">
        <v>59</v>
      </c>
      <c r="E16" s="486" t="s">
        <v>557</v>
      </c>
      <c r="F16" s="422">
        <v>1750</v>
      </c>
      <c r="G16" s="487">
        <v>1635</v>
      </c>
      <c r="H16" s="486">
        <v>1857.5</v>
      </c>
      <c r="I16" s="488">
        <v>1950</v>
      </c>
      <c r="J16" s="423" t="s">
        <v>901</v>
      </c>
      <c r="K16" s="423">
        <f t="shared" ref="K16" si="12">H16-F16</f>
        <v>107.5</v>
      </c>
      <c r="L16" s="466">
        <f t="shared" ref="L16" si="13">(F16*-0.8)/100</f>
        <v>-14</v>
      </c>
      <c r="M16" s="421">
        <f t="shared" ref="M16" si="14">(K16+L16)/F16</f>
        <v>5.3428571428571429E-2</v>
      </c>
      <c r="N16" s="423" t="s">
        <v>556</v>
      </c>
      <c r="O16" s="489">
        <v>44326</v>
      </c>
      <c r="P16" s="432"/>
      <c r="Q16" s="4"/>
      <c r="R16" s="433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64" customFormat="1" ht="14.25">
      <c r="A17" s="340">
        <v>8</v>
      </c>
      <c r="B17" s="354">
        <v>44319</v>
      </c>
      <c r="C17" s="355"/>
      <c r="D17" s="391" t="s">
        <v>249</v>
      </c>
      <c r="E17" s="359" t="s">
        <v>557</v>
      </c>
      <c r="F17" s="364" t="s">
        <v>862</v>
      </c>
      <c r="G17" s="364">
        <v>619</v>
      </c>
      <c r="H17" s="359"/>
      <c r="I17" s="356" t="s">
        <v>863</v>
      </c>
      <c r="J17" s="361" t="s">
        <v>558</v>
      </c>
      <c r="K17" s="361"/>
      <c r="L17" s="369"/>
      <c r="M17" s="333"/>
      <c r="N17" s="342"/>
      <c r="O17" s="339"/>
      <c r="P17" s="432"/>
      <c r="Q17" s="4"/>
      <c r="R17" s="433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64" customFormat="1" ht="14.25">
      <c r="A18" s="340">
        <v>9</v>
      </c>
      <c r="B18" s="354">
        <v>44333</v>
      </c>
      <c r="C18" s="355"/>
      <c r="D18" s="391" t="s">
        <v>260</v>
      </c>
      <c r="E18" s="359" t="s">
        <v>557</v>
      </c>
      <c r="F18" s="364" t="s">
        <v>944</v>
      </c>
      <c r="G18" s="364">
        <v>3340</v>
      </c>
      <c r="H18" s="359"/>
      <c r="I18" s="356" t="s">
        <v>945</v>
      </c>
      <c r="J18" s="361" t="s">
        <v>558</v>
      </c>
      <c r="K18" s="361"/>
      <c r="L18" s="369"/>
      <c r="M18" s="333"/>
      <c r="N18" s="342"/>
      <c r="O18" s="339"/>
      <c r="P18" s="432"/>
      <c r="Q18" s="4"/>
      <c r="R18" s="433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64" customFormat="1" ht="14.25">
      <c r="A19" s="340"/>
      <c r="B19" s="354"/>
      <c r="C19" s="355"/>
      <c r="D19" s="391"/>
      <c r="E19" s="359"/>
      <c r="F19" s="364"/>
      <c r="G19" s="364"/>
      <c r="H19" s="359"/>
      <c r="I19" s="356"/>
      <c r="J19" s="361"/>
      <c r="K19" s="361"/>
      <c r="L19" s="369"/>
      <c r="M19" s="333"/>
      <c r="N19" s="342"/>
      <c r="O19" s="339"/>
      <c r="P19" s="432"/>
      <c r="Q19" s="4"/>
      <c r="R19" s="433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64" customFormat="1" ht="14.25">
      <c r="A20" s="340"/>
      <c r="B20" s="354"/>
      <c r="C20" s="355"/>
      <c r="D20" s="391"/>
      <c r="E20" s="359"/>
      <c r="F20" s="364"/>
      <c r="G20" s="364"/>
      <c r="H20" s="359"/>
      <c r="I20" s="356"/>
      <c r="J20" s="361"/>
      <c r="K20" s="361"/>
      <c r="L20" s="369"/>
      <c r="M20" s="333"/>
      <c r="N20" s="342"/>
      <c r="O20" s="339"/>
      <c r="P20" s="432"/>
      <c r="Q20" s="4"/>
      <c r="R20" s="433"/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2" customFormat="1" ht="14.25">
      <c r="A21" s="340"/>
      <c r="B21" s="354"/>
      <c r="C21" s="355"/>
      <c r="D21" s="366"/>
      <c r="E21" s="359"/>
      <c r="F21" s="359"/>
      <c r="G21" s="364"/>
      <c r="H21" s="359"/>
      <c r="I21" s="356"/>
      <c r="J21" s="361"/>
      <c r="K21" s="361"/>
      <c r="L21" s="369"/>
      <c r="M21" s="333"/>
      <c r="N21" s="342"/>
      <c r="O21" s="339"/>
      <c r="P21" s="432"/>
      <c r="Q21" s="4"/>
      <c r="R21" s="433"/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2" customFormat="1" ht="14.25">
      <c r="A22" s="412"/>
      <c r="B22" s="413"/>
      <c r="C22" s="414"/>
      <c r="D22" s="415"/>
      <c r="E22" s="416"/>
      <c r="F22" s="416"/>
      <c r="G22" s="379"/>
      <c r="H22" s="416"/>
      <c r="I22" s="417"/>
      <c r="J22" s="380"/>
      <c r="K22" s="380"/>
      <c r="L22" s="418"/>
      <c r="M22" s="76"/>
      <c r="N22" s="419"/>
      <c r="O22" s="420"/>
      <c r="P22" s="362"/>
      <c r="Q22" s="61"/>
      <c r="R22" s="312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4.25">
      <c r="A23" s="412"/>
      <c r="B23" s="413"/>
      <c r="C23" s="414"/>
      <c r="D23" s="415"/>
      <c r="E23" s="416"/>
      <c r="F23" s="416"/>
      <c r="G23" s="379"/>
      <c r="H23" s="416"/>
      <c r="I23" s="417"/>
      <c r="J23" s="380"/>
      <c r="K23" s="380"/>
      <c r="L23" s="418"/>
      <c r="M23" s="76"/>
      <c r="N23" s="419"/>
      <c r="O23" s="420"/>
      <c r="P23" s="362"/>
      <c r="Q23" s="61"/>
      <c r="R23" s="312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38" s="2" customFormat="1" ht="12" customHeight="1">
      <c r="A24" s="20" t="s">
        <v>560</v>
      </c>
      <c r="B24" s="21"/>
      <c r="C24" s="22"/>
      <c r="D24" s="23"/>
      <c r="E24" s="24"/>
      <c r="F24" s="25"/>
      <c r="G24" s="25"/>
      <c r="H24" s="25"/>
      <c r="I24" s="25"/>
      <c r="J24" s="62"/>
      <c r="K24" s="25"/>
      <c r="L24" s="370"/>
      <c r="M24" s="35"/>
      <c r="N24" s="62"/>
      <c r="O24" s="63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6" t="s">
        <v>561</v>
      </c>
      <c r="B25" s="20"/>
      <c r="C25" s="20"/>
      <c r="D25" s="20"/>
      <c r="F25" s="27" t="s">
        <v>562</v>
      </c>
      <c r="G25" s="14"/>
      <c r="H25" s="28"/>
      <c r="I25" s="33"/>
      <c r="J25" s="64"/>
      <c r="K25" s="65"/>
      <c r="L25" s="371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 t="s">
        <v>563</v>
      </c>
      <c r="B26" s="20"/>
      <c r="C26" s="20"/>
      <c r="D26" s="20"/>
      <c r="E26" s="29"/>
      <c r="F26" s="27" t="s">
        <v>564</v>
      </c>
      <c r="G26" s="14"/>
      <c r="H26" s="28"/>
      <c r="I26" s="33"/>
      <c r="J26" s="64"/>
      <c r="K26" s="65"/>
      <c r="L26" s="371"/>
      <c r="M26" s="66"/>
      <c r="N26" s="13"/>
      <c r="O26" s="67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0"/>
      <c r="B27" s="20"/>
      <c r="C27" s="20"/>
      <c r="D27" s="20"/>
      <c r="E27" s="29"/>
      <c r="F27" s="14"/>
      <c r="G27" s="14"/>
      <c r="H27" s="28"/>
      <c r="I27" s="33"/>
      <c r="J27" s="68"/>
      <c r="K27" s="65"/>
      <c r="L27" s="371"/>
      <c r="M27" s="14"/>
      <c r="N27" s="69"/>
      <c r="O27" s="5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ht="15">
      <c r="A28" s="8"/>
      <c r="B28" s="30" t="s">
        <v>565</v>
      </c>
      <c r="C28" s="30"/>
      <c r="D28" s="30"/>
      <c r="E28" s="30"/>
      <c r="F28" s="31"/>
      <c r="G28" s="29"/>
      <c r="H28" s="29"/>
      <c r="I28" s="70"/>
      <c r="J28" s="71"/>
      <c r="K28" s="72"/>
      <c r="L28" s="372"/>
      <c r="M28" s="9"/>
      <c r="N28" s="8"/>
      <c r="O28" s="50"/>
      <c r="P28" s="4"/>
      <c r="R28" s="79"/>
      <c r="S28" s="13"/>
      <c r="T28" s="13"/>
      <c r="U28" s="13"/>
      <c r="V28" s="13"/>
      <c r="W28" s="13"/>
      <c r="X28" s="13"/>
      <c r="Y28" s="13"/>
      <c r="Z28" s="13"/>
    </row>
    <row r="29" spans="1:38" s="3" customFormat="1" ht="38.25">
      <c r="A29" s="17" t="s">
        <v>16</v>
      </c>
      <c r="B29" s="18" t="s">
        <v>534</v>
      </c>
      <c r="C29" s="18"/>
      <c r="D29" s="19" t="s">
        <v>545</v>
      </c>
      <c r="E29" s="18" t="s">
        <v>546</v>
      </c>
      <c r="F29" s="18" t="s">
        <v>547</v>
      </c>
      <c r="G29" s="18" t="s">
        <v>566</v>
      </c>
      <c r="H29" s="18" t="s">
        <v>549</v>
      </c>
      <c r="I29" s="18" t="s">
        <v>550</v>
      </c>
      <c r="J29" s="18" t="s">
        <v>551</v>
      </c>
      <c r="K29" s="59" t="s">
        <v>567</v>
      </c>
      <c r="L29" s="373" t="s">
        <v>818</v>
      </c>
      <c r="M29" s="60" t="s">
        <v>817</v>
      </c>
      <c r="N29" s="18" t="s">
        <v>554</v>
      </c>
      <c r="O29" s="75" t="s">
        <v>555</v>
      </c>
      <c r="P29" s="4"/>
      <c r="Q29" s="37"/>
      <c r="R29" s="35"/>
      <c r="S29" s="35"/>
      <c r="T29" s="35"/>
    </row>
    <row r="30" spans="1:38" s="350" customFormat="1" ht="15" customHeight="1">
      <c r="A30" s="443">
        <v>1</v>
      </c>
      <c r="B30" s="442">
        <v>44306</v>
      </c>
      <c r="C30" s="444"/>
      <c r="D30" s="445" t="s">
        <v>849</v>
      </c>
      <c r="E30" s="422" t="s">
        <v>557</v>
      </c>
      <c r="F30" s="422">
        <v>510</v>
      </c>
      <c r="G30" s="446">
        <v>494</v>
      </c>
      <c r="H30" s="446">
        <v>526</v>
      </c>
      <c r="I30" s="422" t="s">
        <v>850</v>
      </c>
      <c r="J30" s="423" t="s">
        <v>887</v>
      </c>
      <c r="K30" s="423">
        <f>H30-F30</f>
        <v>16</v>
      </c>
      <c r="L30" s="466">
        <f>(F30*-0.7)/100</f>
        <v>-3.57</v>
      </c>
      <c r="M30" s="421">
        <f>(K30+L30)/F30</f>
        <v>2.4372549019607843E-2</v>
      </c>
      <c r="N30" s="423" t="s">
        <v>556</v>
      </c>
      <c r="O30" s="489">
        <v>44323</v>
      </c>
      <c r="P30" s="4"/>
      <c r="Q30" s="4"/>
      <c r="R30" s="314" t="s">
        <v>559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50" customFormat="1" ht="15" customHeight="1">
      <c r="A31" s="443">
        <v>2</v>
      </c>
      <c r="B31" s="442">
        <v>44314</v>
      </c>
      <c r="C31" s="444"/>
      <c r="D31" s="445" t="s">
        <v>855</v>
      </c>
      <c r="E31" s="422" t="s">
        <v>557</v>
      </c>
      <c r="F31" s="422">
        <v>1500</v>
      </c>
      <c r="G31" s="446">
        <v>1450</v>
      </c>
      <c r="H31" s="446">
        <v>1541</v>
      </c>
      <c r="I31" s="422">
        <v>1600</v>
      </c>
      <c r="J31" s="423" t="s">
        <v>916</v>
      </c>
      <c r="K31" s="423">
        <f t="shared" ref="K31" si="15">H31-F31</f>
        <v>41</v>
      </c>
      <c r="L31" s="466">
        <f>(F31*-0.7)/100</f>
        <v>-10.5</v>
      </c>
      <c r="M31" s="421">
        <f t="shared" ref="M31" si="16">(K31+L31)/F31</f>
        <v>2.0333333333333332E-2</v>
      </c>
      <c r="N31" s="423" t="s">
        <v>556</v>
      </c>
      <c r="O31" s="489">
        <v>44328</v>
      </c>
      <c r="P31" s="4"/>
      <c r="Q31" s="4"/>
      <c r="R31" s="31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443">
        <v>3</v>
      </c>
      <c r="B32" s="442">
        <v>44316</v>
      </c>
      <c r="C32" s="444"/>
      <c r="D32" s="445" t="s">
        <v>372</v>
      </c>
      <c r="E32" s="422" t="s">
        <v>557</v>
      </c>
      <c r="F32" s="422">
        <v>533.5</v>
      </c>
      <c r="G32" s="446">
        <v>517</v>
      </c>
      <c r="H32" s="446">
        <v>548.5</v>
      </c>
      <c r="I32" s="422" t="s">
        <v>848</v>
      </c>
      <c r="J32" s="423" t="s">
        <v>884</v>
      </c>
      <c r="K32" s="423">
        <f t="shared" ref="K32:K40" si="17">H32-F32</f>
        <v>15</v>
      </c>
      <c r="L32" s="466">
        <f>(F32*-0.7)/100</f>
        <v>-3.7344999999999997</v>
      </c>
      <c r="M32" s="421">
        <f t="shared" ref="M32" si="18">(K32+L32)/F32</f>
        <v>2.1116213683223993E-2</v>
      </c>
      <c r="N32" s="423" t="s">
        <v>556</v>
      </c>
      <c r="O32" s="489">
        <v>44323</v>
      </c>
      <c r="P32" s="4"/>
      <c r="Q32" s="4"/>
      <c r="R32" s="31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43">
        <v>4</v>
      </c>
      <c r="B33" s="442">
        <v>44319</v>
      </c>
      <c r="C33" s="444"/>
      <c r="D33" s="445" t="s">
        <v>175</v>
      </c>
      <c r="E33" s="422" t="s">
        <v>557</v>
      </c>
      <c r="F33" s="422">
        <v>651</v>
      </c>
      <c r="G33" s="446">
        <v>630</v>
      </c>
      <c r="H33" s="446">
        <v>663</v>
      </c>
      <c r="I33" s="422">
        <v>690</v>
      </c>
      <c r="J33" s="423" t="s">
        <v>858</v>
      </c>
      <c r="K33" s="423">
        <f t="shared" si="17"/>
        <v>12</v>
      </c>
      <c r="L33" s="466">
        <f>(F33*-0.07)/100</f>
        <v>-0.45570000000000005</v>
      </c>
      <c r="M33" s="421">
        <f t="shared" ref="M33:M34" si="19">(K33+L33)/F33</f>
        <v>1.7733179723502305E-2</v>
      </c>
      <c r="N33" s="423" t="s">
        <v>556</v>
      </c>
      <c r="O33" s="476">
        <v>44319</v>
      </c>
      <c r="P33" s="4"/>
      <c r="Q33" s="4"/>
      <c r="R33" s="31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492">
        <v>5</v>
      </c>
      <c r="B34" s="493">
        <v>44319</v>
      </c>
      <c r="C34" s="494"/>
      <c r="D34" s="495" t="s">
        <v>87</v>
      </c>
      <c r="E34" s="496" t="s">
        <v>557</v>
      </c>
      <c r="F34" s="496">
        <v>543</v>
      </c>
      <c r="G34" s="497">
        <v>524</v>
      </c>
      <c r="H34" s="497">
        <v>524</v>
      </c>
      <c r="I34" s="496" t="s">
        <v>861</v>
      </c>
      <c r="J34" s="498" t="s">
        <v>895</v>
      </c>
      <c r="K34" s="498">
        <f t="shared" si="17"/>
        <v>-19</v>
      </c>
      <c r="L34" s="499">
        <f t="shared" ref="L34:L40" si="20">(F34*-0.7)/100</f>
        <v>-3.8009999999999997</v>
      </c>
      <c r="M34" s="500">
        <f t="shared" si="19"/>
        <v>-4.1990791896869245E-2</v>
      </c>
      <c r="N34" s="498" t="s">
        <v>620</v>
      </c>
      <c r="O34" s="501">
        <v>44326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43">
        <v>6</v>
      </c>
      <c r="B35" s="442">
        <v>44320</v>
      </c>
      <c r="C35" s="444"/>
      <c r="D35" s="445" t="s">
        <v>68</v>
      </c>
      <c r="E35" s="422" t="s">
        <v>557</v>
      </c>
      <c r="F35" s="422">
        <v>558.5</v>
      </c>
      <c r="G35" s="446">
        <v>544</v>
      </c>
      <c r="H35" s="446">
        <v>574</v>
      </c>
      <c r="I35" s="422" t="s">
        <v>872</v>
      </c>
      <c r="J35" s="423" t="s">
        <v>882</v>
      </c>
      <c r="K35" s="423">
        <f t="shared" si="17"/>
        <v>15.5</v>
      </c>
      <c r="L35" s="466">
        <f t="shared" si="20"/>
        <v>-3.9095</v>
      </c>
      <c r="M35" s="421">
        <f t="shared" ref="M35" si="21">(K35+L35)/F35</f>
        <v>2.0752909579230081E-2</v>
      </c>
      <c r="N35" s="423" t="s">
        <v>556</v>
      </c>
      <c r="O35" s="489">
        <v>44326</v>
      </c>
      <c r="P35" s="4"/>
      <c r="Q35" s="4"/>
      <c r="R35" s="31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443">
        <v>7</v>
      </c>
      <c r="B36" s="442">
        <v>44321</v>
      </c>
      <c r="C36" s="444"/>
      <c r="D36" s="445" t="s">
        <v>324</v>
      </c>
      <c r="E36" s="422" t="s">
        <v>557</v>
      </c>
      <c r="F36" s="422">
        <v>526</v>
      </c>
      <c r="G36" s="446">
        <v>510</v>
      </c>
      <c r="H36" s="446">
        <v>535</v>
      </c>
      <c r="I36" s="422">
        <v>550</v>
      </c>
      <c r="J36" s="423" t="s">
        <v>799</v>
      </c>
      <c r="K36" s="423">
        <f t="shared" si="17"/>
        <v>9</v>
      </c>
      <c r="L36" s="466">
        <f t="shared" si="20"/>
        <v>-3.6819999999999999</v>
      </c>
      <c r="M36" s="421">
        <f t="shared" ref="M36:M37" si="22">(K36+L36)/F36</f>
        <v>1.0110266159695817E-2</v>
      </c>
      <c r="N36" s="423" t="s">
        <v>556</v>
      </c>
      <c r="O36" s="489">
        <v>44322</v>
      </c>
      <c r="P36" s="4"/>
      <c r="Q36" s="4"/>
      <c r="R36" s="314" t="s">
        <v>792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443">
        <v>8</v>
      </c>
      <c r="B37" s="442">
        <v>44321</v>
      </c>
      <c r="C37" s="444"/>
      <c r="D37" s="445" t="s">
        <v>292</v>
      </c>
      <c r="E37" s="422" t="s">
        <v>557</v>
      </c>
      <c r="F37" s="422">
        <v>326.5</v>
      </c>
      <c r="G37" s="446">
        <v>317</v>
      </c>
      <c r="H37" s="446">
        <v>338</v>
      </c>
      <c r="I37" s="422">
        <v>345</v>
      </c>
      <c r="J37" s="423" t="s">
        <v>904</v>
      </c>
      <c r="K37" s="423">
        <f t="shared" si="17"/>
        <v>11.5</v>
      </c>
      <c r="L37" s="466">
        <f t="shared" si="20"/>
        <v>-2.2854999999999999</v>
      </c>
      <c r="M37" s="421">
        <f t="shared" si="22"/>
        <v>2.822205206738132E-2</v>
      </c>
      <c r="N37" s="423" t="s">
        <v>556</v>
      </c>
      <c r="O37" s="489">
        <v>44326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443">
        <v>9</v>
      </c>
      <c r="B38" s="442">
        <v>44323</v>
      </c>
      <c r="C38" s="444"/>
      <c r="D38" s="445" t="s">
        <v>889</v>
      </c>
      <c r="E38" s="422" t="s">
        <v>557</v>
      </c>
      <c r="F38" s="422">
        <v>609</v>
      </c>
      <c r="G38" s="446">
        <v>590</v>
      </c>
      <c r="H38" s="446">
        <v>628</v>
      </c>
      <c r="I38" s="422">
        <v>650</v>
      </c>
      <c r="J38" s="423" t="s">
        <v>897</v>
      </c>
      <c r="K38" s="423">
        <f t="shared" si="17"/>
        <v>19</v>
      </c>
      <c r="L38" s="466">
        <f t="shared" si="20"/>
        <v>-4.2629999999999999</v>
      </c>
      <c r="M38" s="421">
        <f t="shared" ref="M38" si="23">(K38+L38)/F38</f>
        <v>2.4198686371100165E-2</v>
      </c>
      <c r="N38" s="423" t="s">
        <v>556</v>
      </c>
      <c r="O38" s="489">
        <v>44326</v>
      </c>
      <c r="P38" s="4"/>
      <c r="Q38" s="4"/>
      <c r="R38" s="314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443">
        <v>10</v>
      </c>
      <c r="B39" s="442">
        <v>44323</v>
      </c>
      <c r="C39" s="444"/>
      <c r="D39" s="445" t="s">
        <v>740</v>
      </c>
      <c r="E39" s="422" t="s">
        <v>557</v>
      </c>
      <c r="F39" s="422">
        <v>802.5</v>
      </c>
      <c r="G39" s="446">
        <v>778</v>
      </c>
      <c r="H39" s="446">
        <v>825</v>
      </c>
      <c r="I39" s="422" t="s">
        <v>892</v>
      </c>
      <c r="J39" s="423" t="s">
        <v>896</v>
      </c>
      <c r="K39" s="423">
        <f t="shared" si="17"/>
        <v>22.5</v>
      </c>
      <c r="L39" s="466">
        <f t="shared" si="20"/>
        <v>-5.6174999999999997</v>
      </c>
      <c r="M39" s="421">
        <f t="shared" ref="M39" si="24">(K39+L39)/F39</f>
        <v>2.1037383177570094E-2</v>
      </c>
      <c r="N39" s="423" t="s">
        <v>556</v>
      </c>
      <c r="O39" s="489">
        <v>44326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502">
        <v>11</v>
      </c>
      <c r="B40" s="503">
        <v>44326</v>
      </c>
      <c r="C40" s="504"/>
      <c r="D40" s="505" t="s">
        <v>372</v>
      </c>
      <c r="E40" s="506" t="s">
        <v>557</v>
      </c>
      <c r="F40" s="506">
        <v>530</v>
      </c>
      <c r="G40" s="507">
        <v>515</v>
      </c>
      <c r="H40" s="507">
        <v>530</v>
      </c>
      <c r="I40" s="506" t="s">
        <v>848</v>
      </c>
      <c r="J40" s="508" t="s">
        <v>665</v>
      </c>
      <c r="K40" s="508">
        <f t="shared" si="17"/>
        <v>0</v>
      </c>
      <c r="L40" s="509">
        <f t="shared" si="20"/>
        <v>-3.71</v>
      </c>
      <c r="M40" s="510">
        <f t="shared" ref="M40:M41" si="25">(K40+L40)/F40</f>
        <v>-7.0000000000000001E-3</v>
      </c>
      <c r="N40" s="508" t="s">
        <v>665</v>
      </c>
      <c r="O40" s="511">
        <v>44327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443">
        <v>12</v>
      </c>
      <c r="B41" s="442">
        <v>44326</v>
      </c>
      <c r="C41" s="444"/>
      <c r="D41" s="445" t="s">
        <v>50</v>
      </c>
      <c r="E41" s="422" t="s">
        <v>557</v>
      </c>
      <c r="F41" s="422">
        <v>2550</v>
      </c>
      <c r="G41" s="446">
        <v>2475</v>
      </c>
      <c r="H41" s="446">
        <v>2620</v>
      </c>
      <c r="I41" s="422" t="s">
        <v>898</v>
      </c>
      <c r="J41" s="423" t="s">
        <v>731</v>
      </c>
      <c r="K41" s="423">
        <f>H41-F41</f>
        <v>70</v>
      </c>
      <c r="L41" s="466">
        <f>(F41*-0.7)/100</f>
        <v>-17.850000000000001</v>
      </c>
      <c r="M41" s="421">
        <f t="shared" si="25"/>
        <v>2.0450980392156863E-2</v>
      </c>
      <c r="N41" s="423" t="s">
        <v>556</v>
      </c>
      <c r="O41" s="489">
        <v>44330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443">
        <v>13</v>
      </c>
      <c r="B42" s="442">
        <v>44327</v>
      </c>
      <c r="C42" s="444"/>
      <c r="D42" s="445" t="s">
        <v>160</v>
      </c>
      <c r="E42" s="422" t="s">
        <v>557</v>
      </c>
      <c r="F42" s="422">
        <v>1837</v>
      </c>
      <c r="G42" s="446">
        <v>1780</v>
      </c>
      <c r="H42" s="446">
        <v>1877.5</v>
      </c>
      <c r="I42" s="422" t="s">
        <v>911</v>
      </c>
      <c r="J42" s="423" t="s">
        <v>905</v>
      </c>
      <c r="K42" s="423">
        <f>H42-F42</f>
        <v>40.5</v>
      </c>
      <c r="L42" s="466">
        <f>(F42*-0.07)/100</f>
        <v>-1.2859</v>
      </c>
      <c r="M42" s="421">
        <f t="shared" ref="M42:M43" si="26">(K42+L42)/F42</f>
        <v>2.1346815459989114E-2</v>
      </c>
      <c r="N42" s="423" t="s">
        <v>556</v>
      </c>
      <c r="O42" s="476">
        <v>44327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492">
        <v>14</v>
      </c>
      <c r="B43" s="493">
        <v>44327</v>
      </c>
      <c r="C43" s="494"/>
      <c r="D43" s="495" t="s">
        <v>174</v>
      </c>
      <c r="E43" s="496" t="s">
        <v>557</v>
      </c>
      <c r="F43" s="496">
        <v>846.5</v>
      </c>
      <c r="G43" s="497">
        <v>820</v>
      </c>
      <c r="H43" s="497">
        <v>820</v>
      </c>
      <c r="I43" s="496">
        <v>895</v>
      </c>
      <c r="J43" s="498" t="s">
        <v>917</v>
      </c>
      <c r="K43" s="498">
        <f t="shared" ref="K43" si="27">H43-F43</f>
        <v>-26.5</v>
      </c>
      <c r="L43" s="499">
        <f t="shared" ref="L43" si="28">(F43*-0.7)/100</f>
        <v>-5.9254999999999995</v>
      </c>
      <c r="M43" s="500">
        <f t="shared" si="26"/>
        <v>-3.8305375073833428E-2</v>
      </c>
      <c r="N43" s="498" t="s">
        <v>620</v>
      </c>
      <c r="O43" s="501">
        <v>44328</v>
      </c>
      <c r="P43" s="4"/>
      <c r="Q43" s="4"/>
      <c r="R43" s="31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492">
        <v>15</v>
      </c>
      <c r="B44" s="493">
        <v>44328</v>
      </c>
      <c r="C44" s="494"/>
      <c r="D44" s="495" t="s">
        <v>372</v>
      </c>
      <c r="E44" s="496" t="s">
        <v>557</v>
      </c>
      <c r="F44" s="496">
        <v>524</v>
      </c>
      <c r="G44" s="497">
        <v>507</v>
      </c>
      <c r="H44" s="497">
        <v>507</v>
      </c>
      <c r="I44" s="496">
        <v>560</v>
      </c>
      <c r="J44" s="498" t="s">
        <v>931</v>
      </c>
      <c r="K44" s="498">
        <f t="shared" ref="K44" si="29">H44-F44</f>
        <v>-17</v>
      </c>
      <c r="L44" s="499">
        <f t="shared" ref="L44" si="30">(F44*-0.7)/100</f>
        <v>-3.6679999999999997</v>
      </c>
      <c r="M44" s="500">
        <f t="shared" ref="M44" si="31">(K44+L44)/F44</f>
        <v>-3.9442748091603051E-2</v>
      </c>
      <c r="N44" s="498" t="s">
        <v>620</v>
      </c>
      <c r="O44" s="501">
        <v>44330</v>
      </c>
      <c r="P44" s="4"/>
      <c r="Q44" s="4"/>
      <c r="R44" s="31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5">
        <v>16</v>
      </c>
      <c r="B45" s="397">
        <v>44330</v>
      </c>
      <c r="C45" s="400"/>
      <c r="D45" s="367" t="s">
        <v>120</v>
      </c>
      <c r="E45" s="368" t="s">
        <v>557</v>
      </c>
      <c r="F45" s="368" t="s">
        <v>932</v>
      </c>
      <c r="G45" s="401">
        <v>497</v>
      </c>
      <c r="H45" s="401"/>
      <c r="I45" s="368" t="s">
        <v>933</v>
      </c>
      <c r="J45" s="334" t="s">
        <v>558</v>
      </c>
      <c r="K45" s="334"/>
      <c r="L45" s="383"/>
      <c r="M45" s="381"/>
      <c r="N45" s="361"/>
      <c r="O45" s="374"/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443">
        <v>17</v>
      </c>
      <c r="B46" s="442">
        <v>44330</v>
      </c>
      <c r="C46" s="444"/>
      <c r="D46" s="445" t="s">
        <v>321</v>
      </c>
      <c r="E46" s="422" t="s">
        <v>557</v>
      </c>
      <c r="F46" s="422">
        <v>292</v>
      </c>
      <c r="G46" s="446">
        <v>284</v>
      </c>
      <c r="H46" s="446">
        <v>298.5</v>
      </c>
      <c r="I46" s="422">
        <v>310</v>
      </c>
      <c r="J46" s="423" t="s">
        <v>875</v>
      </c>
      <c r="K46" s="423">
        <f>H46-F46</f>
        <v>6.5</v>
      </c>
      <c r="L46" s="466">
        <f>(F46*-0.07)/100</f>
        <v>-0.20440000000000003</v>
      </c>
      <c r="M46" s="421">
        <f t="shared" ref="M46" si="32">(K46+L46)/F46</f>
        <v>2.1560273972602739E-2</v>
      </c>
      <c r="N46" s="423" t="s">
        <v>556</v>
      </c>
      <c r="O46" s="476">
        <v>44330</v>
      </c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5">
        <v>18</v>
      </c>
      <c r="B47" s="397">
        <v>44330</v>
      </c>
      <c r="C47" s="400"/>
      <c r="D47" s="367" t="s">
        <v>939</v>
      </c>
      <c r="E47" s="368" t="s">
        <v>557</v>
      </c>
      <c r="F47" s="368" t="s">
        <v>940</v>
      </c>
      <c r="G47" s="401">
        <v>2090</v>
      </c>
      <c r="H47" s="401"/>
      <c r="I47" s="368" t="s">
        <v>941</v>
      </c>
      <c r="J47" s="334" t="s">
        <v>558</v>
      </c>
      <c r="K47" s="334"/>
      <c r="L47" s="383"/>
      <c r="M47" s="381"/>
      <c r="N47" s="361"/>
      <c r="O47" s="374"/>
      <c r="P47" s="4"/>
      <c r="Q47" s="4"/>
      <c r="R47" s="314" t="s">
        <v>792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375">
        <v>19</v>
      </c>
      <c r="B48" s="397">
        <v>44334</v>
      </c>
      <c r="C48" s="400"/>
      <c r="D48" s="367" t="s">
        <v>68</v>
      </c>
      <c r="E48" s="368" t="s">
        <v>557</v>
      </c>
      <c r="F48" s="368" t="s">
        <v>969</v>
      </c>
      <c r="G48" s="401">
        <v>524</v>
      </c>
      <c r="H48" s="401"/>
      <c r="I48" s="368" t="s">
        <v>861</v>
      </c>
      <c r="J48" s="334" t="s">
        <v>558</v>
      </c>
      <c r="K48" s="334"/>
      <c r="L48" s="383"/>
      <c r="M48" s="381"/>
      <c r="N48" s="361"/>
      <c r="O48" s="374"/>
      <c r="P48" s="4"/>
      <c r="Q48" s="4"/>
      <c r="R48" s="31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375">
        <v>20</v>
      </c>
      <c r="B49" s="397">
        <v>44334</v>
      </c>
      <c r="C49" s="400"/>
      <c r="D49" s="367" t="s">
        <v>304</v>
      </c>
      <c r="E49" s="368" t="s">
        <v>557</v>
      </c>
      <c r="F49" s="368" t="s">
        <v>970</v>
      </c>
      <c r="G49" s="401">
        <v>1280</v>
      </c>
      <c r="H49" s="401"/>
      <c r="I49" s="368" t="s">
        <v>971</v>
      </c>
      <c r="J49" s="334" t="s">
        <v>558</v>
      </c>
      <c r="K49" s="334"/>
      <c r="L49" s="383"/>
      <c r="M49" s="381"/>
      <c r="N49" s="361"/>
      <c r="O49" s="374"/>
      <c r="P49" s="4"/>
      <c r="Q49" s="4"/>
      <c r="R49" s="314" t="s">
        <v>792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375">
        <v>21</v>
      </c>
      <c r="B50" s="397">
        <v>44334</v>
      </c>
      <c r="C50" s="400"/>
      <c r="D50" s="367" t="s">
        <v>372</v>
      </c>
      <c r="E50" s="368" t="s">
        <v>557</v>
      </c>
      <c r="F50" s="368" t="s">
        <v>972</v>
      </c>
      <c r="G50" s="401">
        <v>514</v>
      </c>
      <c r="H50" s="401"/>
      <c r="I50" s="368">
        <v>560</v>
      </c>
      <c r="J50" s="334" t="s">
        <v>558</v>
      </c>
      <c r="K50" s="334"/>
      <c r="L50" s="383"/>
      <c r="M50" s="381"/>
      <c r="N50" s="361"/>
      <c r="O50" s="374"/>
      <c r="P50" s="4"/>
      <c r="Q50" s="4"/>
      <c r="R50" s="31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375"/>
      <c r="B51" s="397"/>
      <c r="C51" s="400"/>
      <c r="D51" s="367"/>
      <c r="E51" s="368"/>
      <c r="F51" s="368"/>
      <c r="G51" s="401"/>
      <c r="H51" s="401"/>
      <c r="I51" s="368"/>
      <c r="J51" s="334"/>
      <c r="K51" s="334"/>
      <c r="L51" s="383"/>
      <c r="M51" s="381"/>
      <c r="N51" s="361"/>
      <c r="O51" s="374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50" customFormat="1" ht="14.25">
      <c r="A52" s="375"/>
      <c r="B52" s="397"/>
      <c r="C52" s="400"/>
      <c r="D52" s="367"/>
      <c r="E52" s="368"/>
      <c r="F52" s="368"/>
      <c r="G52" s="401"/>
      <c r="H52" s="401"/>
      <c r="I52" s="368"/>
      <c r="J52" s="334"/>
      <c r="K52" s="334"/>
      <c r="L52" s="383"/>
      <c r="M52" s="381"/>
      <c r="N52" s="361"/>
      <c r="O52" s="374"/>
      <c r="P52" s="4"/>
      <c r="Q52" s="4"/>
      <c r="R52" s="31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50" customFormat="1" ht="15" customHeight="1">
      <c r="A53" s="375"/>
      <c r="B53" s="397"/>
      <c r="C53" s="400"/>
      <c r="D53" s="367"/>
      <c r="E53" s="368"/>
      <c r="F53" s="368"/>
      <c r="G53" s="401"/>
      <c r="H53" s="401"/>
      <c r="I53" s="368"/>
      <c r="J53" s="334"/>
      <c r="K53" s="334"/>
      <c r="L53" s="383"/>
      <c r="M53" s="381"/>
      <c r="N53" s="361"/>
      <c r="O53" s="374"/>
      <c r="P53" s="4"/>
      <c r="Q53" s="4"/>
      <c r="R53" s="314"/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50" customFormat="1" ht="15" customHeight="1">
      <c r="A54" s="478"/>
      <c r="B54" s="403"/>
      <c r="C54" s="479"/>
      <c r="D54" s="480"/>
      <c r="E54" s="378"/>
      <c r="F54" s="378"/>
      <c r="G54" s="481"/>
      <c r="H54" s="481"/>
      <c r="I54" s="378"/>
      <c r="J54" s="376"/>
      <c r="K54" s="376"/>
      <c r="L54" s="482"/>
      <c r="M54" s="390"/>
      <c r="N54" s="380"/>
      <c r="O54" s="483"/>
      <c r="P54" s="4"/>
      <c r="Q54" s="4"/>
      <c r="R54" s="314"/>
      <c r="S54" s="37"/>
      <c r="T54" s="37"/>
      <c r="U54" s="37"/>
      <c r="V54" s="37"/>
      <c r="W54" s="37"/>
      <c r="X54" s="37"/>
      <c r="Y54" s="37"/>
      <c r="Z54" s="37"/>
      <c r="AA54" s="37"/>
    </row>
    <row r="55" spans="1:34" ht="44.25" customHeight="1">
      <c r="A55" s="20" t="s">
        <v>560</v>
      </c>
      <c r="B55" s="36"/>
      <c r="C55" s="36"/>
      <c r="D55" s="37"/>
      <c r="E55" s="33"/>
      <c r="F55" s="33"/>
      <c r="G55" s="32"/>
      <c r="H55" s="32" t="s">
        <v>820</v>
      </c>
      <c r="I55" s="33"/>
      <c r="J55" s="14"/>
      <c r="K55" s="76"/>
      <c r="L55" s="77"/>
      <c r="M55" s="76"/>
      <c r="N55" s="78"/>
      <c r="O55" s="76"/>
      <c r="P55" s="4"/>
      <c r="Q55" s="389"/>
      <c r="R55" s="402"/>
      <c r="S55" s="389"/>
      <c r="T55" s="389"/>
      <c r="U55" s="389"/>
      <c r="V55" s="389"/>
      <c r="W55" s="389"/>
      <c r="X55" s="389"/>
      <c r="Y55" s="389"/>
      <c r="Z55" s="37"/>
      <c r="AA55" s="37"/>
      <c r="AB55" s="37"/>
    </row>
    <row r="56" spans="1:34" s="3" customFormat="1">
      <c r="A56" s="26" t="s">
        <v>561</v>
      </c>
      <c r="B56" s="20"/>
      <c r="C56" s="20"/>
      <c r="D56" s="20"/>
      <c r="E56" s="2"/>
      <c r="F56" s="27" t="s">
        <v>562</v>
      </c>
      <c r="G56" s="38"/>
      <c r="H56" s="39"/>
      <c r="I56" s="79"/>
      <c r="J56" s="14"/>
      <c r="K56" s="80"/>
      <c r="L56" s="81"/>
      <c r="M56" s="82"/>
      <c r="N56" s="83"/>
      <c r="O56" s="84"/>
      <c r="P56" s="2"/>
      <c r="Q56" s="1"/>
      <c r="R56" s="9"/>
      <c r="Z56" s="6"/>
      <c r="AA56" s="6"/>
      <c r="AB56" s="6"/>
      <c r="AC56" s="6"/>
      <c r="AD56" s="6"/>
      <c r="AE56" s="6"/>
      <c r="AF56" s="6"/>
      <c r="AG56" s="6"/>
      <c r="AH56" s="6"/>
    </row>
    <row r="57" spans="1:34" s="6" customFormat="1" ht="14.25" customHeight="1">
      <c r="A57" s="26"/>
      <c r="B57" s="20"/>
      <c r="C57" s="20"/>
      <c r="D57" s="20"/>
      <c r="E57" s="29"/>
      <c r="F57" s="27" t="s">
        <v>564</v>
      </c>
      <c r="G57" s="38"/>
      <c r="H57" s="39"/>
      <c r="I57" s="79"/>
      <c r="J57" s="14"/>
      <c r="K57" s="80"/>
      <c r="L57" s="81"/>
      <c r="M57" s="82"/>
      <c r="N57" s="83"/>
      <c r="O57" s="84"/>
      <c r="P57" s="2"/>
      <c r="Q57" s="1"/>
      <c r="R57" s="9"/>
      <c r="S57" s="3"/>
      <c r="Y57" s="3"/>
      <c r="Z57" s="3"/>
    </row>
    <row r="58" spans="1:34" s="6" customFormat="1" ht="14.25" customHeight="1">
      <c r="A58" s="20"/>
      <c r="B58" s="20"/>
      <c r="C58" s="20"/>
      <c r="D58" s="20"/>
      <c r="E58" s="29"/>
      <c r="F58" s="14"/>
      <c r="G58" s="14"/>
      <c r="H58" s="28"/>
      <c r="I58" s="33"/>
      <c r="J58" s="68"/>
      <c r="K58" s="65"/>
      <c r="L58" s="66"/>
      <c r="M58" s="14"/>
      <c r="N58" s="69"/>
      <c r="O58" s="54"/>
      <c r="P58" s="5"/>
      <c r="Q58" s="1"/>
      <c r="R58" s="9"/>
      <c r="S58" s="3"/>
      <c r="Y58" s="3"/>
      <c r="Z58" s="3"/>
    </row>
    <row r="59" spans="1:34" s="6" customFormat="1" ht="15">
      <c r="A59" s="40" t="s">
        <v>571</v>
      </c>
      <c r="B59" s="40"/>
      <c r="C59" s="40"/>
      <c r="D59" s="40"/>
      <c r="E59" s="29"/>
      <c r="F59" s="14"/>
      <c r="G59" s="9"/>
      <c r="H59" s="14"/>
      <c r="I59" s="9"/>
      <c r="J59" s="85"/>
      <c r="K59" s="9"/>
      <c r="L59" s="9"/>
      <c r="M59" s="9"/>
      <c r="N59" s="9"/>
      <c r="O59" s="86"/>
      <c r="P59"/>
      <c r="Q59" s="1"/>
      <c r="R59" s="9"/>
      <c r="S59" s="3"/>
      <c r="Y59" s="3"/>
      <c r="Z59" s="3"/>
    </row>
    <row r="60" spans="1:34" s="6" customFormat="1" ht="38.25">
      <c r="A60" s="18" t="s">
        <v>16</v>
      </c>
      <c r="B60" s="18" t="s">
        <v>534</v>
      </c>
      <c r="C60" s="18"/>
      <c r="D60" s="19" t="s">
        <v>545</v>
      </c>
      <c r="E60" s="18" t="s">
        <v>546</v>
      </c>
      <c r="F60" s="18" t="s">
        <v>547</v>
      </c>
      <c r="G60" s="18" t="s">
        <v>566</v>
      </c>
      <c r="H60" s="18" t="s">
        <v>549</v>
      </c>
      <c r="I60" s="18" t="s">
        <v>550</v>
      </c>
      <c r="J60" s="17" t="s">
        <v>551</v>
      </c>
      <c r="K60" s="74" t="s">
        <v>572</v>
      </c>
      <c r="L60" s="60" t="s">
        <v>818</v>
      </c>
      <c r="M60" s="74" t="s">
        <v>568</v>
      </c>
      <c r="N60" s="18" t="s">
        <v>569</v>
      </c>
      <c r="O60" s="17" t="s">
        <v>554</v>
      </c>
      <c r="P60" s="87" t="s">
        <v>555</v>
      </c>
      <c r="Q60" s="1"/>
      <c r="R60" s="14"/>
      <c r="S60" s="3"/>
      <c r="Y60" s="3"/>
      <c r="Z60" s="3"/>
    </row>
    <row r="61" spans="1:34" s="350" customFormat="1" ht="13.9" customHeight="1">
      <c r="A61" s="491">
        <v>1</v>
      </c>
      <c r="B61" s="442">
        <v>44321</v>
      </c>
      <c r="C61" s="471"/>
      <c r="D61" s="424" t="s">
        <v>876</v>
      </c>
      <c r="E61" s="472" t="s">
        <v>557</v>
      </c>
      <c r="F61" s="422">
        <v>893</v>
      </c>
      <c r="G61" s="422">
        <v>871</v>
      </c>
      <c r="H61" s="422">
        <v>908.5</v>
      </c>
      <c r="I61" s="423">
        <v>730</v>
      </c>
      <c r="J61" s="423" t="s">
        <v>882</v>
      </c>
      <c r="K61" s="473">
        <f t="shared" ref="K61" si="33">H61-F61</f>
        <v>15.5</v>
      </c>
      <c r="L61" s="490">
        <f>(H61*N61)*0.07%</f>
        <v>413.36750000000006</v>
      </c>
      <c r="M61" s="474">
        <f t="shared" ref="M61" si="34">(K61*N61)-L61</f>
        <v>9661.6324999999997</v>
      </c>
      <c r="N61" s="423">
        <v>650</v>
      </c>
      <c r="O61" s="475" t="s">
        <v>556</v>
      </c>
      <c r="P61" s="489">
        <v>44322</v>
      </c>
      <c r="Q61" s="344"/>
      <c r="R61" s="314" t="s">
        <v>792</v>
      </c>
      <c r="S61" s="37"/>
      <c r="Y61" s="37"/>
      <c r="Z61" s="37"/>
    </row>
    <row r="62" spans="1:34" s="350" customFormat="1" ht="13.9" customHeight="1">
      <c r="A62" s="491">
        <v>2</v>
      </c>
      <c r="B62" s="442">
        <v>44322</v>
      </c>
      <c r="C62" s="471"/>
      <c r="D62" s="424" t="s">
        <v>878</v>
      </c>
      <c r="E62" s="472" t="s">
        <v>557</v>
      </c>
      <c r="F62" s="422">
        <v>683</v>
      </c>
      <c r="G62" s="422">
        <v>674</v>
      </c>
      <c r="H62" s="422">
        <v>692.5</v>
      </c>
      <c r="I62" s="423">
        <v>705</v>
      </c>
      <c r="J62" s="423" t="s">
        <v>883</v>
      </c>
      <c r="K62" s="473">
        <f t="shared" ref="K62:K63" si="35">H62-F62</f>
        <v>9.5</v>
      </c>
      <c r="L62" s="490">
        <f>(H62*N62)*0.07%</f>
        <v>678.65000000000009</v>
      </c>
      <c r="M62" s="474">
        <f t="shared" ref="M62:M63" si="36">(K62*N62)-L62</f>
        <v>12621.35</v>
      </c>
      <c r="N62" s="423">
        <v>1400</v>
      </c>
      <c r="O62" s="475" t="s">
        <v>556</v>
      </c>
      <c r="P62" s="476">
        <v>44322</v>
      </c>
      <c r="Q62" s="344"/>
      <c r="R62" s="314" t="s">
        <v>559</v>
      </c>
      <c r="S62" s="37"/>
      <c r="Y62" s="37"/>
      <c r="Z62" s="37"/>
    </row>
    <row r="63" spans="1:34" s="350" customFormat="1" ht="13.9" customHeight="1">
      <c r="A63" s="491">
        <v>3</v>
      </c>
      <c r="B63" s="442">
        <v>44322</v>
      </c>
      <c r="C63" s="471"/>
      <c r="D63" s="424" t="s">
        <v>876</v>
      </c>
      <c r="E63" s="472" t="s">
        <v>557</v>
      </c>
      <c r="F63" s="422">
        <v>895</v>
      </c>
      <c r="G63" s="422">
        <v>874</v>
      </c>
      <c r="H63" s="422">
        <v>906</v>
      </c>
      <c r="I63" s="423">
        <v>935</v>
      </c>
      <c r="J63" s="423" t="s">
        <v>900</v>
      </c>
      <c r="K63" s="473">
        <f t="shared" si="35"/>
        <v>11</v>
      </c>
      <c r="L63" s="490">
        <f>(H63*N63)*0.07%</f>
        <v>412.23000000000008</v>
      </c>
      <c r="M63" s="474">
        <f t="shared" si="36"/>
        <v>6737.7699999999995</v>
      </c>
      <c r="N63" s="423">
        <v>650</v>
      </c>
      <c r="O63" s="475" t="s">
        <v>556</v>
      </c>
      <c r="P63" s="489">
        <v>44326</v>
      </c>
      <c r="Q63" s="344"/>
      <c r="R63" s="314" t="s">
        <v>559</v>
      </c>
      <c r="S63" s="37"/>
      <c r="Y63" s="37"/>
      <c r="Z63" s="37"/>
    </row>
    <row r="64" spans="1:34" s="350" customFormat="1" ht="13.9" customHeight="1">
      <c r="A64" s="491">
        <v>4</v>
      </c>
      <c r="B64" s="442">
        <v>44328</v>
      </c>
      <c r="C64" s="471"/>
      <c r="D64" s="424" t="s">
        <v>876</v>
      </c>
      <c r="E64" s="472" t="s">
        <v>557</v>
      </c>
      <c r="F64" s="422">
        <v>895</v>
      </c>
      <c r="G64" s="422">
        <v>874</v>
      </c>
      <c r="H64" s="422">
        <v>908.5</v>
      </c>
      <c r="I64" s="423">
        <v>935</v>
      </c>
      <c r="J64" s="423" t="s">
        <v>915</v>
      </c>
      <c r="K64" s="473">
        <f t="shared" ref="K64:K65" si="37">H64-F64</f>
        <v>13.5</v>
      </c>
      <c r="L64" s="490">
        <f>(H64*N64)*0.07%</f>
        <v>413.36750000000006</v>
      </c>
      <c r="M64" s="474">
        <f t="shared" ref="M64:M65" si="38">(K64*N64)-L64</f>
        <v>8361.6324999999997</v>
      </c>
      <c r="N64" s="423">
        <v>650</v>
      </c>
      <c r="O64" s="475" t="s">
        <v>556</v>
      </c>
      <c r="P64" s="476">
        <v>44328</v>
      </c>
      <c r="Q64" s="344"/>
      <c r="R64" s="314" t="s">
        <v>792</v>
      </c>
      <c r="S64" s="37"/>
      <c r="Y64" s="37"/>
      <c r="Z64" s="37"/>
    </row>
    <row r="65" spans="1:34" s="350" customFormat="1" ht="13.9" customHeight="1">
      <c r="A65" s="534">
        <v>5</v>
      </c>
      <c r="B65" s="493">
        <v>44330</v>
      </c>
      <c r="C65" s="526"/>
      <c r="D65" s="527" t="s">
        <v>934</v>
      </c>
      <c r="E65" s="528" t="s">
        <v>557</v>
      </c>
      <c r="F65" s="496">
        <v>826</v>
      </c>
      <c r="G65" s="496">
        <v>805</v>
      </c>
      <c r="H65" s="496">
        <v>805</v>
      </c>
      <c r="I65" s="498" t="s">
        <v>935</v>
      </c>
      <c r="J65" s="498" t="s">
        <v>947</v>
      </c>
      <c r="K65" s="529">
        <f t="shared" si="37"/>
        <v>-21</v>
      </c>
      <c r="L65" s="535">
        <f>(H65*N65)*0.07%</f>
        <v>338.1</v>
      </c>
      <c r="M65" s="530">
        <f t="shared" si="38"/>
        <v>-12938.1</v>
      </c>
      <c r="N65" s="498">
        <v>600</v>
      </c>
      <c r="O65" s="531" t="s">
        <v>620</v>
      </c>
      <c r="P65" s="501">
        <v>44333</v>
      </c>
      <c r="Q65" s="344"/>
      <c r="R65" s="314" t="s">
        <v>792</v>
      </c>
      <c r="S65" s="37"/>
      <c r="Y65" s="37"/>
      <c r="Z65" s="37"/>
    </row>
    <row r="66" spans="1:34" s="350" customFormat="1" ht="13.9" customHeight="1">
      <c r="A66" s="469"/>
      <c r="B66" s="397"/>
      <c r="C66" s="398"/>
      <c r="D66" s="391"/>
      <c r="E66" s="392"/>
      <c r="F66" s="368"/>
      <c r="G66" s="368"/>
      <c r="H66" s="368"/>
      <c r="I66" s="334"/>
      <c r="J66" s="334"/>
      <c r="K66" s="470"/>
      <c r="L66" s="385"/>
      <c r="M66" s="462"/>
      <c r="N66" s="334"/>
      <c r="O66" s="361"/>
      <c r="P66" s="374"/>
      <c r="Q66" s="344"/>
      <c r="R66" s="314"/>
      <c r="S66" s="37"/>
      <c r="Y66" s="37"/>
      <c r="Z66" s="37"/>
    </row>
    <row r="67" spans="1:34" s="350" customFormat="1" ht="13.9" customHeight="1">
      <c r="A67" s="469"/>
      <c r="B67" s="397"/>
      <c r="C67" s="398"/>
      <c r="D67" s="391"/>
      <c r="E67" s="392"/>
      <c r="F67" s="368"/>
      <c r="G67" s="368"/>
      <c r="H67" s="368"/>
      <c r="I67" s="334"/>
      <c r="J67" s="334"/>
      <c r="K67" s="470"/>
      <c r="L67" s="385"/>
      <c r="M67" s="462"/>
      <c r="N67" s="334"/>
      <c r="O67" s="361"/>
      <c r="P67" s="374"/>
      <c r="Q67" s="344"/>
      <c r="R67" s="314"/>
      <c r="S67" s="37"/>
      <c r="Y67" s="37"/>
      <c r="Z67" s="37"/>
    </row>
    <row r="68" spans="1:34" s="350" customFormat="1" ht="13.9" customHeight="1">
      <c r="A68" s="399"/>
      <c r="B68" s="397"/>
      <c r="C68" s="398"/>
      <c r="D68" s="391"/>
      <c r="E68" s="392"/>
      <c r="F68" s="368"/>
      <c r="G68" s="368"/>
      <c r="H68" s="368"/>
      <c r="I68" s="334"/>
      <c r="J68" s="334"/>
      <c r="K68" s="334"/>
      <c r="L68" s="334"/>
      <c r="M68" s="334"/>
      <c r="N68" s="334"/>
      <c r="O68" s="334"/>
      <c r="P68" s="334"/>
      <c r="Q68" s="344"/>
      <c r="R68" s="314"/>
      <c r="S68" s="37"/>
      <c r="Y68" s="37"/>
      <c r="Z68" s="37"/>
    </row>
    <row r="69" spans="1:34" s="350" customFormat="1" ht="13.9" customHeight="1">
      <c r="A69" s="409"/>
      <c r="B69" s="403"/>
      <c r="C69" s="410"/>
      <c r="D69" s="411"/>
      <c r="E69" s="335"/>
      <c r="F69" s="378"/>
      <c r="G69" s="378"/>
      <c r="H69" s="378"/>
      <c r="I69" s="376"/>
      <c r="J69" s="376"/>
      <c r="K69" s="376"/>
      <c r="L69" s="376"/>
      <c r="M69" s="376"/>
      <c r="N69" s="376"/>
      <c r="O69" s="376"/>
      <c r="P69" s="376"/>
      <c r="Q69" s="344"/>
      <c r="R69" s="314"/>
      <c r="S69" s="37"/>
      <c r="Y69" s="37"/>
      <c r="Z69" s="37"/>
    </row>
    <row r="70" spans="1:34" s="3" customFormat="1">
      <c r="A70" s="41"/>
      <c r="B70" s="42"/>
      <c r="C70" s="43"/>
      <c r="D70" s="44"/>
      <c r="E70" s="45"/>
      <c r="F70" s="46"/>
      <c r="G70" s="46"/>
      <c r="H70" s="46"/>
      <c r="I70" s="46"/>
      <c r="J70" s="14"/>
      <c r="K70" s="88"/>
      <c r="L70" s="88"/>
      <c r="M70" s="14"/>
      <c r="N70" s="13"/>
      <c r="O70" s="89"/>
      <c r="P70" s="2"/>
      <c r="Q70" s="1"/>
      <c r="R70" s="14"/>
      <c r="Z70" s="6"/>
      <c r="AA70" s="6"/>
      <c r="AB70" s="6"/>
      <c r="AC70" s="6"/>
      <c r="AD70" s="6"/>
      <c r="AE70" s="6"/>
      <c r="AF70" s="6"/>
      <c r="AG70" s="6"/>
      <c r="AH70" s="6"/>
    </row>
    <row r="71" spans="1:34" s="3" customFormat="1" ht="15">
      <c r="A71" s="47" t="s">
        <v>573</v>
      </c>
      <c r="B71" s="47"/>
      <c r="C71" s="47"/>
      <c r="D71" s="47"/>
      <c r="E71" s="48"/>
      <c r="F71" s="46"/>
      <c r="G71" s="46"/>
      <c r="H71" s="46"/>
      <c r="I71" s="46"/>
      <c r="J71" s="50"/>
      <c r="K71" s="9"/>
      <c r="L71" s="9"/>
      <c r="M71" s="9"/>
      <c r="N71" s="8"/>
      <c r="O71" s="50"/>
      <c r="P71" s="2"/>
      <c r="Q71" s="1"/>
      <c r="R71" s="14"/>
      <c r="Z71" s="6"/>
      <c r="AA71" s="6"/>
      <c r="AB71" s="6"/>
      <c r="AC71" s="6"/>
      <c r="AD71" s="6"/>
      <c r="AE71" s="6"/>
      <c r="AF71" s="6"/>
      <c r="AG71" s="6"/>
      <c r="AH71" s="6"/>
    </row>
    <row r="72" spans="1:34" s="3" customFormat="1" ht="38.25">
      <c r="A72" s="18" t="s">
        <v>16</v>
      </c>
      <c r="B72" s="18" t="s">
        <v>534</v>
      </c>
      <c r="C72" s="18"/>
      <c r="D72" s="19" t="s">
        <v>545</v>
      </c>
      <c r="E72" s="18" t="s">
        <v>546</v>
      </c>
      <c r="F72" s="18" t="s">
        <v>547</v>
      </c>
      <c r="G72" s="49" t="s">
        <v>566</v>
      </c>
      <c r="H72" s="18" t="s">
        <v>549</v>
      </c>
      <c r="I72" s="18" t="s">
        <v>550</v>
      </c>
      <c r="J72" s="17" t="s">
        <v>551</v>
      </c>
      <c r="K72" s="17" t="s">
        <v>574</v>
      </c>
      <c r="L72" s="60" t="s">
        <v>818</v>
      </c>
      <c r="M72" s="74" t="s">
        <v>568</v>
      </c>
      <c r="N72" s="18" t="s">
        <v>569</v>
      </c>
      <c r="O72" s="18" t="s">
        <v>554</v>
      </c>
      <c r="P72" s="19" t="s">
        <v>555</v>
      </c>
      <c r="Q72" s="1"/>
      <c r="R72" s="14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37" customFormat="1" ht="14.25">
      <c r="A73" s="477">
        <v>1</v>
      </c>
      <c r="B73" s="442">
        <v>44319</v>
      </c>
      <c r="C73" s="471"/>
      <c r="D73" s="424" t="s">
        <v>859</v>
      </c>
      <c r="E73" s="472" t="s">
        <v>557</v>
      </c>
      <c r="F73" s="422">
        <v>12</v>
      </c>
      <c r="G73" s="422">
        <v>8</v>
      </c>
      <c r="H73" s="422">
        <v>13.25</v>
      </c>
      <c r="I73" s="423">
        <v>20</v>
      </c>
      <c r="J73" s="423" t="s">
        <v>860</v>
      </c>
      <c r="K73" s="473">
        <f t="shared" ref="K73:K78" si="39">H73-F73</f>
        <v>1.25</v>
      </c>
      <c r="L73" s="423">
        <v>100</v>
      </c>
      <c r="M73" s="474">
        <f t="shared" ref="M73:M78" si="40">(K73*N73)-L73</f>
        <v>1618.75</v>
      </c>
      <c r="N73" s="423">
        <v>1375</v>
      </c>
      <c r="O73" s="475" t="s">
        <v>556</v>
      </c>
      <c r="P73" s="476">
        <v>44319</v>
      </c>
      <c r="Q73" s="344"/>
      <c r="R73" s="314" t="s">
        <v>559</v>
      </c>
      <c r="Z73" s="350"/>
      <c r="AA73" s="350"/>
      <c r="AB73" s="350"/>
      <c r="AC73" s="350"/>
      <c r="AD73" s="350"/>
      <c r="AE73" s="350"/>
      <c r="AF73" s="350"/>
      <c r="AG73" s="350"/>
      <c r="AH73" s="350"/>
    </row>
    <row r="74" spans="1:34" s="37" customFormat="1" ht="14.25">
      <c r="A74" s="477">
        <v>2</v>
      </c>
      <c r="B74" s="442">
        <v>44320</v>
      </c>
      <c r="C74" s="471"/>
      <c r="D74" s="424" t="s">
        <v>865</v>
      </c>
      <c r="E74" s="472" t="s">
        <v>557</v>
      </c>
      <c r="F74" s="422">
        <v>37</v>
      </c>
      <c r="G74" s="422">
        <v>19</v>
      </c>
      <c r="H74" s="422">
        <v>45</v>
      </c>
      <c r="I74" s="423" t="s">
        <v>866</v>
      </c>
      <c r="J74" s="423" t="s">
        <v>868</v>
      </c>
      <c r="K74" s="473">
        <f t="shared" si="39"/>
        <v>8</v>
      </c>
      <c r="L74" s="423">
        <v>100</v>
      </c>
      <c r="M74" s="474">
        <f t="shared" si="40"/>
        <v>2300</v>
      </c>
      <c r="N74" s="423">
        <v>300</v>
      </c>
      <c r="O74" s="475" t="s">
        <v>556</v>
      </c>
      <c r="P74" s="476">
        <v>44320</v>
      </c>
      <c r="Q74" s="344"/>
      <c r="R74" s="314" t="s">
        <v>559</v>
      </c>
      <c r="Z74" s="350"/>
      <c r="AA74" s="350"/>
      <c r="AB74" s="350"/>
      <c r="AC74" s="350"/>
      <c r="AD74" s="350"/>
      <c r="AE74" s="350"/>
      <c r="AF74" s="350"/>
      <c r="AG74" s="350"/>
      <c r="AH74" s="350"/>
    </row>
    <row r="75" spans="1:34" s="37" customFormat="1" ht="14.25">
      <c r="A75" s="477">
        <v>3</v>
      </c>
      <c r="B75" s="442">
        <v>44320</v>
      </c>
      <c r="C75" s="471"/>
      <c r="D75" s="424" t="s">
        <v>867</v>
      </c>
      <c r="E75" s="472" t="s">
        <v>557</v>
      </c>
      <c r="F75" s="422">
        <v>36</v>
      </c>
      <c r="G75" s="422">
        <v>19</v>
      </c>
      <c r="H75" s="422">
        <v>40.5</v>
      </c>
      <c r="I75" s="423" t="s">
        <v>866</v>
      </c>
      <c r="J75" s="423" t="s">
        <v>869</v>
      </c>
      <c r="K75" s="473">
        <f t="shared" si="39"/>
        <v>4.5</v>
      </c>
      <c r="L75" s="423">
        <v>100</v>
      </c>
      <c r="M75" s="474">
        <f t="shared" si="40"/>
        <v>1250</v>
      </c>
      <c r="N75" s="423">
        <v>300</v>
      </c>
      <c r="O75" s="475" t="s">
        <v>556</v>
      </c>
      <c r="P75" s="476">
        <v>44320</v>
      </c>
      <c r="Q75" s="344"/>
      <c r="R75" s="314" t="s">
        <v>559</v>
      </c>
      <c r="Z75" s="350"/>
      <c r="AA75" s="350"/>
      <c r="AB75" s="350"/>
      <c r="AC75" s="350"/>
      <c r="AD75" s="350"/>
      <c r="AE75" s="350"/>
      <c r="AF75" s="350"/>
      <c r="AG75" s="350"/>
      <c r="AH75" s="350"/>
    </row>
    <row r="76" spans="1:34" s="37" customFormat="1" ht="14.25">
      <c r="A76" s="477">
        <v>4</v>
      </c>
      <c r="B76" s="442">
        <v>44320</v>
      </c>
      <c r="C76" s="471"/>
      <c r="D76" s="424" t="s">
        <v>870</v>
      </c>
      <c r="E76" s="472" t="s">
        <v>557</v>
      </c>
      <c r="F76" s="422">
        <v>57.5</v>
      </c>
      <c r="G76" s="422">
        <v>19</v>
      </c>
      <c r="H76" s="422">
        <v>74</v>
      </c>
      <c r="I76" s="423">
        <v>120</v>
      </c>
      <c r="J76" s="423" t="s">
        <v>871</v>
      </c>
      <c r="K76" s="473">
        <f t="shared" si="39"/>
        <v>16.5</v>
      </c>
      <c r="L76" s="423">
        <v>100</v>
      </c>
      <c r="M76" s="474">
        <f t="shared" si="40"/>
        <v>1137.5</v>
      </c>
      <c r="N76" s="423">
        <v>75</v>
      </c>
      <c r="O76" s="475" t="s">
        <v>556</v>
      </c>
      <c r="P76" s="476">
        <v>44320</v>
      </c>
      <c r="Q76" s="344"/>
      <c r="R76" s="314" t="s">
        <v>792</v>
      </c>
      <c r="Z76" s="350"/>
      <c r="AA76" s="350"/>
      <c r="AB76" s="350"/>
      <c r="AC76" s="350"/>
      <c r="AD76" s="350"/>
      <c r="AE76" s="350"/>
      <c r="AF76" s="350"/>
      <c r="AG76" s="350"/>
      <c r="AH76" s="350"/>
    </row>
    <row r="77" spans="1:34" s="37" customFormat="1" ht="14.25">
      <c r="A77" s="477">
        <v>5</v>
      </c>
      <c r="B77" s="442">
        <v>44321</v>
      </c>
      <c r="C77" s="471"/>
      <c r="D77" s="424" t="s">
        <v>874</v>
      </c>
      <c r="E77" s="472" t="s">
        <v>557</v>
      </c>
      <c r="F77" s="422">
        <v>41</v>
      </c>
      <c r="G77" s="422">
        <v>25</v>
      </c>
      <c r="H77" s="422">
        <v>47.5</v>
      </c>
      <c r="I77" s="423" t="s">
        <v>866</v>
      </c>
      <c r="J77" s="423" t="s">
        <v>875</v>
      </c>
      <c r="K77" s="473">
        <f t="shared" si="39"/>
        <v>6.5</v>
      </c>
      <c r="L77" s="423">
        <v>100</v>
      </c>
      <c r="M77" s="474">
        <f t="shared" si="40"/>
        <v>1850</v>
      </c>
      <c r="N77" s="423">
        <v>300</v>
      </c>
      <c r="O77" s="475" t="s">
        <v>556</v>
      </c>
      <c r="P77" s="476">
        <v>44321</v>
      </c>
      <c r="Q77" s="344"/>
      <c r="R77" s="314" t="s">
        <v>559</v>
      </c>
      <c r="Z77" s="350"/>
      <c r="AA77" s="350"/>
      <c r="AB77" s="350"/>
      <c r="AC77" s="350"/>
      <c r="AD77" s="350"/>
      <c r="AE77" s="350"/>
      <c r="AF77" s="350"/>
      <c r="AG77" s="350"/>
      <c r="AH77" s="350"/>
    </row>
    <row r="78" spans="1:34" s="37" customFormat="1" ht="14.25">
      <c r="A78" s="477">
        <v>6</v>
      </c>
      <c r="B78" s="442">
        <v>44321</v>
      </c>
      <c r="C78" s="471"/>
      <c r="D78" s="424" t="s">
        <v>874</v>
      </c>
      <c r="E78" s="472" t="s">
        <v>557</v>
      </c>
      <c r="F78" s="422">
        <v>39</v>
      </c>
      <c r="G78" s="422">
        <v>24</v>
      </c>
      <c r="H78" s="422">
        <v>45</v>
      </c>
      <c r="I78" s="423" t="s">
        <v>866</v>
      </c>
      <c r="J78" s="423" t="s">
        <v>894</v>
      </c>
      <c r="K78" s="473">
        <f t="shared" si="39"/>
        <v>6</v>
      </c>
      <c r="L78" s="423">
        <v>100</v>
      </c>
      <c r="M78" s="474">
        <f t="shared" si="40"/>
        <v>1700</v>
      </c>
      <c r="N78" s="423">
        <v>300</v>
      </c>
      <c r="O78" s="475" t="s">
        <v>556</v>
      </c>
      <c r="P78" s="489">
        <v>44322</v>
      </c>
      <c r="Q78" s="344"/>
      <c r="R78" s="314" t="s">
        <v>559</v>
      </c>
      <c r="Z78" s="350"/>
      <c r="AA78" s="350"/>
      <c r="AB78" s="350"/>
      <c r="AC78" s="350"/>
      <c r="AD78" s="350"/>
      <c r="AE78" s="350"/>
      <c r="AF78" s="350"/>
      <c r="AG78" s="350"/>
      <c r="AH78" s="350"/>
    </row>
    <row r="79" spans="1:34" s="37" customFormat="1" ht="14.25">
      <c r="A79" s="477">
        <v>7</v>
      </c>
      <c r="B79" s="442">
        <v>44321</v>
      </c>
      <c r="C79" s="471"/>
      <c r="D79" s="424" t="s">
        <v>867</v>
      </c>
      <c r="E79" s="472" t="s">
        <v>557</v>
      </c>
      <c r="F79" s="422">
        <v>36</v>
      </c>
      <c r="G79" s="422">
        <v>19</v>
      </c>
      <c r="H79" s="422">
        <v>39.5</v>
      </c>
      <c r="I79" s="423" t="s">
        <v>866</v>
      </c>
      <c r="J79" s="423" t="s">
        <v>885</v>
      </c>
      <c r="K79" s="473">
        <f t="shared" ref="K79" si="41">H79-F79</f>
        <v>3.5</v>
      </c>
      <c r="L79" s="423">
        <v>100</v>
      </c>
      <c r="M79" s="474">
        <f t="shared" ref="M79" si="42">(K79*N79)-L79</f>
        <v>950</v>
      </c>
      <c r="N79" s="423">
        <v>300</v>
      </c>
      <c r="O79" s="475" t="s">
        <v>556</v>
      </c>
      <c r="P79" s="489">
        <v>44326</v>
      </c>
      <c r="Q79" s="344"/>
      <c r="R79" s="314" t="s">
        <v>559</v>
      </c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4.25">
      <c r="A80" s="477">
        <v>8</v>
      </c>
      <c r="B80" s="442">
        <v>44322</v>
      </c>
      <c r="C80" s="471"/>
      <c r="D80" s="424" t="s">
        <v>879</v>
      </c>
      <c r="E80" s="472" t="s">
        <v>557</v>
      </c>
      <c r="F80" s="422">
        <v>35</v>
      </c>
      <c r="G80" s="422"/>
      <c r="H80" s="422">
        <v>49</v>
      </c>
      <c r="I80" s="423">
        <v>90</v>
      </c>
      <c r="J80" s="423" t="s">
        <v>880</v>
      </c>
      <c r="K80" s="473">
        <f>H80-F80</f>
        <v>14</v>
      </c>
      <c r="L80" s="423">
        <v>100</v>
      </c>
      <c r="M80" s="474">
        <f>(K80*N80)-L80</f>
        <v>950</v>
      </c>
      <c r="N80" s="423">
        <v>75</v>
      </c>
      <c r="O80" s="475" t="s">
        <v>556</v>
      </c>
      <c r="P80" s="476">
        <v>44322</v>
      </c>
      <c r="Q80" s="344"/>
      <c r="R80" s="314" t="s">
        <v>792</v>
      </c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4" s="37" customFormat="1" ht="14.25">
      <c r="A81" s="477">
        <v>9</v>
      </c>
      <c r="B81" s="442">
        <v>44322</v>
      </c>
      <c r="C81" s="471"/>
      <c r="D81" s="424" t="s">
        <v>881</v>
      </c>
      <c r="E81" s="472" t="s">
        <v>557</v>
      </c>
      <c r="F81" s="422">
        <v>37</v>
      </c>
      <c r="G81" s="422">
        <v>27</v>
      </c>
      <c r="H81" s="422">
        <v>41</v>
      </c>
      <c r="I81" s="423">
        <v>55</v>
      </c>
      <c r="J81" s="423" t="s">
        <v>886</v>
      </c>
      <c r="K81" s="473">
        <f t="shared" ref="K81" si="43">H81-F81</f>
        <v>4</v>
      </c>
      <c r="L81" s="423">
        <v>100</v>
      </c>
      <c r="M81" s="474">
        <f t="shared" ref="M81" si="44">(K81*N81)-L81</f>
        <v>2100</v>
      </c>
      <c r="N81" s="423">
        <v>550</v>
      </c>
      <c r="O81" s="475" t="s">
        <v>556</v>
      </c>
      <c r="P81" s="489">
        <v>44323</v>
      </c>
      <c r="Q81" s="344"/>
      <c r="R81" s="314" t="s">
        <v>792</v>
      </c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4" s="37" customFormat="1" ht="14.25">
      <c r="A82" s="477">
        <v>10</v>
      </c>
      <c r="B82" s="442">
        <v>44322</v>
      </c>
      <c r="C82" s="471"/>
      <c r="D82" s="424" t="s">
        <v>859</v>
      </c>
      <c r="E82" s="472" t="s">
        <v>557</v>
      </c>
      <c r="F82" s="422">
        <v>12.5</v>
      </c>
      <c r="G82" s="422">
        <v>7.5</v>
      </c>
      <c r="H82" s="422">
        <v>16</v>
      </c>
      <c r="I82" s="423">
        <v>20</v>
      </c>
      <c r="J82" s="423" t="s">
        <v>885</v>
      </c>
      <c r="K82" s="473">
        <f t="shared" ref="K82:K83" si="45">H82-F82</f>
        <v>3.5</v>
      </c>
      <c r="L82" s="423">
        <v>100</v>
      </c>
      <c r="M82" s="474">
        <f t="shared" ref="M82:M83" si="46">(K82*N82)-L82</f>
        <v>4712.5</v>
      </c>
      <c r="N82" s="423">
        <v>1375</v>
      </c>
      <c r="O82" s="475" t="s">
        <v>556</v>
      </c>
      <c r="P82" s="489">
        <v>44323</v>
      </c>
      <c r="Q82" s="344"/>
      <c r="R82" s="314" t="s">
        <v>559</v>
      </c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4" s="37" customFormat="1" ht="14.25">
      <c r="A83" s="477">
        <v>11</v>
      </c>
      <c r="B83" s="442">
        <v>44323</v>
      </c>
      <c r="C83" s="471"/>
      <c r="D83" s="424" t="s">
        <v>888</v>
      </c>
      <c r="E83" s="472" t="s">
        <v>557</v>
      </c>
      <c r="F83" s="422">
        <v>96</v>
      </c>
      <c r="G83" s="422">
        <v>58</v>
      </c>
      <c r="H83" s="422">
        <v>110</v>
      </c>
      <c r="I83" s="423">
        <v>170</v>
      </c>
      <c r="J83" s="423" t="s">
        <v>880</v>
      </c>
      <c r="K83" s="473">
        <f t="shared" si="45"/>
        <v>14</v>
      </c>
      <c r="L83" s="423">
        <v>100</v>
      </c>
      <c r="M83" s="474">
        <f t="shared" si="46"/>
        <v>950</v>
      </c>
      <c r="N83" s="423">
        <v>75</v>
      </c>
      <c r="O83" s="475" t="s">
        <v>556</v>
      </c>
      <c r="P83" s="476">
        <v>44323</v>
      </c>
      <c r="Q83" s="344"/>
      <c r="R83" s="314" t="s">
        <v>792</v>
      </c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4" s="37" customFormat="1" ht="14.25">
      <c r="A84" s="477">
        <v>12</v>
      </c>
      <c r="B84" s="442">
        <v>44323</v>
      </c>
      <c r="C84" s="471"/>
      <c r="D84" s="424" t="s">
        <v>890</v>
      </c>
      <c r="E84" s="472" t="s">
        <v>557</v>
      </c>
      <c r="F84" s="422">
        <v>12</v>
      </c>
      <c r="G84" s="422">
        <v>7</v>
      </c>
      <c r="H84" s="422">
        <v>13</v>
      </c>
      <c r="I84" s="423" t="s">
        <v>891</v>
      </c>
      <c r="J84" s="423" t="s">
        <v>893</v>
      </c>
      <c r="K84" s="473">
        <f t="shared" ref="K84" si="47">H84-F84</f>
        <v>1</v>
      </c>
      <c r="L84" s="423">
        <v>100</v>
      </c>
      <c r="M84" s="474">
        <f t="shared" ref="M84" si="48">(K84*N84)-L84</f>
        <v>1150</v>
      </c>
      <c r="N84" s="423">
        <v>1250</v>
      </c>
      <c r="O84" s="475" t="s">
        <v>556</v>
      </c>
      <c r="P84" s="476">
        <v>44323</v>
      </c>
      <c r="Q84" s="344"/>
      <c r="R84" s="314" t="s">
        <v>559</v>
      </c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4.25">
      <c r="A85" s="477">
        <v>13</v>
      </c>
      <c r="B85" s="442">
        <v>44326</v>
      </c>
      <c r="C85" s="471"/>
      <c r="D85" s="424" t="s">
        <v>899</v>
      </c>
      <c r="E85" s="472" t="s">
        <v>557</v>
      </c>
      <c r="F85" s="422">
        <v>69</v>
      </c>
      <c r="G85" s="422">
        <v>38</v>
      </c>
      <c r="H85" s="422">
        <v>78</v>
      </c>
      <c r="I85" s="423">
        <v>130</v>
      </c>
      <c r="J85" s="423" t="s">
        <v>799</v>
      </c>
      <c r="K85" s="473">
        <f>H85-F85</f>
        <v>9</v>
      </c>
      <c r="L85" s="423">
        <v>100</v>
      </c>
      <c r="M85" s="474">
        <f>(K85*N85)-L85</f>
        <v>575</v>
      </c>
      <c r="N85" s="423">
        <v>75</v>
      </c>
      <c r="O85" s="475" t="s">
        <v>556</v>
      </c>
      <c r="P85" s="476">
        <v>44326</v>
      </c>
      <c r="Q85" s="344"/>
      <c r="R85" s="314" t="s">
        <v>792</v>
      </c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4.25">
      <c r="A86" s="477">
        <v>14</v>
      </c>
      <c r="B86" s="442">
        <v>44327</v>
      </c>
      <c r="C86" s="471"/>
      <c r="D86" s="424" t="s">
        <v>859</v>
      </c>
      <c r="E86" s="472" t="s">
        <v>557</v>
      </c>
      <c r="F86" s="422">
        <v>9.75</v>
      </c>
      <c r="G86" s="422">
        <v>5.5</v>
      </c>
      <c r="H86" s="422">
        <v>11.75</v>
      </c>
      <c r="I86" s="423" t="s">
        <v>908</v>
      </c>
      <c r="J86" s="423" t="s">
        <v>909</v>
      </c>
      <c r="K86" s="473">
        <f t="shared" ref="K86" si="49">H86-F86</f>
        <v>2</v>
      </c>
      <c r="L86" s="423">
        <v>100</v>
      </c>
      <c r="M86" s="474">
        <f t="shared" ref="M86" si="50">(K86*N86)-L86</f>
        <v>2650</v>
      </c>
      <c r="N86" s="423">
        <v>1375</v>
      </c>
      <c r="O86" s="475" t="s">
        <v>556</v>
      </c>
      <c r="P86" s="476">
        <v>44327</v>
      </c>
      <c r="Q86" s="344"/>
      <c r="R86" s="314" t="s">
        <v>792</v>
      </c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 ht="14.25">
      <c r="A87" s="477">
        <v>15</v>
      </c>
      <c r="B87" s="442">
        <v>44327</v>
      </c>
      <c r="C87" s="471"/>
      <c r="D87" s="424" t="s">
        <v>910</v>
      </c>
      <c r="E87" s="472" t="s">
        <v>557</v>
      </c>
      <c r="F87" s="422">
        <v>61</v>
      </c>
      <c r="G87" s="422">
        <v>25</v>
      </c>
      <c r="H87" s="422">
        <v>77</v>
      </c>
      <c r="I87" s="423">
        <v>120</v>
      </c>
      <c r="J87" s="423" t="s">
        <v>887</v>
      </c>
      <c r="K87" s="473">
        <f>H87-F87</f>
        <v>16</v>
      </c>
      <c r="L87" s="423">
        <v>100</v>
      </c>
      <c r="M87" s="474">
        <f>(K87*N87)-L87</f>
        <v>1100</v>
      </c>
      <c r="N87" s="423">
        <v>75</v>
      </c>
      <c r="O87" s="475" t="s">
        <v>556</v>
      </c>
      <c r="P87" s="476">
        <v>44327</v>
      </c>
      <c r="Q87" s="344"/>
      <c r="R87" s="314" t="s">
        <v>792</v>
      </c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4" s="37" customFormat="1" ht="14.25">
      <c r="A88" s="477">
        <v>16</v>
      </c>
      <c r="B88" s="442">
        <v>44327</v>
      </c>
      <c r="C88" s="471"/>
      <c r="D88" s="424" t="s">
        <v>906</v>
      </c>
      <c r="E88" s="472" t="s">
        <v>557</v>
      </c>
      <c r="F88" s="422">
        <v>26.5</v>
      </c>
      <c r="G88" s="422">
        <v>17</v>
      </c>
      <c r="H88" s="422">
        <v>32</v>
      </c>
      <c r="I88" s="423" t="s">
        <v>907</v>
      </c>
      <c r="J88" s="423" t="s">
        <v>920</v>
      </c>
      <c r="K88" s="473">
        <f t="shared" ref="K88" si="51">H88-F88</f>
        <v>5.5</v>
      </c>
      <c r="L88" s="423">
        <v>100</v>
      </c>
      <c r="M88" s="474">
        <f t="shared" ref="M88" si="52">(K88*N88)-L88</f>
        <v>3475</v>
      </c>
      <c r="N88" s="423">
        <v>650</v>
      </c>
      <c r="O88" s="475" t="s">
        <v>556</v>
      </c>
      <c r="P88" s="489">
        <v>44330</v>
      </c>
      <c r="Q88" s="344"/>
      <c r="R88" s="314" t="s">
        <v>559</v>
      </c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4" s="37" customFormat="1" ht="14.25">
      <c r="A89" s="477">
        <v>17</v>
      </c>
      <c r="B89" s="442">
        <v>44328</v>
      </c>
      <c r="C89" s="471"/>
      <c r="D89" s="424" t="s">
        <v>918</v>
      </c>
      <c r="E89" s="472" t="s">
        <v>557</v>
      </c>
      <c r="F89" s="422">
        <v>34</v>
      </c>
      <c r="G89" s="422">
        <v>24</v>
      </c>
      <c r="H89" s="422">
        <v>39.5</v>
      </c>
      <c r="I89" s="423" t="s">
        <v>919</v>
      </c>
      <c r="J89" s="423" t="s">
        <v>920</v>
      </c>
      <c r="K89" s="473">
        <f t="shared" ref="K89" si="53">H89-F89</f>
        <v>5.5</v>
      </c>
      <c r="L89" s="423">
        <v>100</v>
      </c>
      <c r="M89" s="474">
        <f t="shared" ref="M89" si="54">(K89*N89)-L89</f>
        <v>2650</v>
      </c>
      <c r="N89" s="423">
        <v>500</v>
      </c>
      <c r="O89" s="475" t="s">
        <v>556</v>
      </c>
      <c r="P89" s="476">
        <v>44328</v>
      </c>
      <c r="Q89" s="344"/>
      <c r="R89" s="314" t="s">
        <v>559</v>
      </c>
      <c r="Z89" s="350"/>
      <c r="AA89" s="350"/>
      <c r="AB89" s="350"/>
      <c r="AC89" s="350"/>
      <c r="AD89" s="350"/>
      <c r="AE89" s="350"/>
      <c r="AF89" s="350"/>
      <c r="AG89" s="350"/>
      <c r="AH89" s="350"/>
    </row>
    <row r="90" spans="1:34" s="37" customFormat="1" ht="14.25">
      <c r="A90" s="399">
        <v>18</v>
      </c>
      <c r="B90" s="397">
        <v>44328</v>
      </c>
      <c r="C90" s="398"/>
      <c r="D90" s="391" t="s">
        <v>923</v>
      </c>
      <c r="E90" s="392" t="s">
        <v>924</v>
      </c>
      <c r="F90" s="368" t="s">
        <v>925</v>
      </c>
      <c r="G90" s="368">
        <v>10.5</v>
      </c>
      <c r="H90" s="368"/>
      <c r="I90" s="334">
        <v>0.1</v>
      </c>
      <c r="J90" s="334" t="s">
        <v>558</v>
      </c>
      <c r="K90" s="470"/>
      <c r="L90" s="334"/>
      <c r="M90" s="462"/>
      <c r="N90" s="334"/>
      <c r="O90" s="361"/>
      <c r="P90" s="374"/>
      <c r="Q90" s="344"/>
      <c r="R90" s="314" t="s">
        <v>559</v>
      </c>
      <c r="Z90" s="350"/>
      <c r="AA90" s="350"/>
      <c r="AB90" s="350"/>
      <c r="AC90" s="350"/>
      <c r="AD90" s="350"/>
      <c r="AE90" s="350"/>
      <c r="AF90" s="350"/>
      <c r="AG90" s="350"/>
      <c r="AH90" s="350"/>
    </row>
    <row r="91" spans="1:34" s="37" customFormat="1" ht="14.25">
      <c r="A91" s="477">
        <v>19</v>
      </c>
      <c r="B91" s="442">
        <v>44328</v>
      </c>
      <c r="C91" s="471"/>
      <c r="D91" s="424" t="s">
        <v>881</v>
      </c>
      <c r="E91" s="472" t="s">
        <v>557</v>
      </c>
      <c r="F91" s="422">
        <v>25</v>
      </c>
      <c r="G91" s="422">
        <v>15</v>
      </c>
      <c r="H91" s="422">
        <v>28</v>
      </c>
      <c r="I91" s="423" t="s">
        <v>926</v>
      </c>
      <c r="J91" s="423" t="s">
        <v>953</v>
      </c>
      <c r="K91" s="473">
        <f t="shared" ref="K91" si="55">H91-F91</f>
        <v>3</v>
      </c>
      <c r="L91" s="423">
        <v>100</v>
      </c>
      <c r="M91" s="474">
        <f t="shared" ref="M91" si="56">(K91*N91)-L91</f>
        <v>1550</v>
      </c>
      <c r="N91" s="423">
        <v>550</v>
      </c>
      <c r="O91" s="475" t="s">
        <v>556</v>
      </c>
      <c r="P91" s="489">
        <v>44333</v>
      </c>
      <c r="Q91" s="344"/>
      <c r="R91" s="314" t="s">
        <v>792</v>
      </c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4" s="37" customFormat="1" ht="14.25">
      <c r="A92" s="477">
        <v>20</v>
      </c>
      <c r="B92" s="442">
        <v>44328</v>
      </c>
      <c r="C92" s="471"/>
      <c r="D92" s="424" t="s">
        <v>859</v>
      </c>
      <c r="E92" s="472" t="s">
        <v>557</v>
      </c>
      <c r="F92" s="422">
        <v>7.5</v>
      </c>
      <c r="G92" s="422">
        <v>4</v>
      </c>
      <c r="H92" s="422">
        <v>9.25</v>
      </c>
      <c r="I92" s="423" t="s">
        <v>927</v>
      </c>
      <c r="J92" s="423" t="s">
        <v>952</v>
      </c>
      <c r="K92" s="473">
        <f t="shared" ref="K92:K93" si="57">H92-F92</f>
        <v>1.75</v>
      </c>
      <c r="L92" s="423">
        <v>100</v>
      </c>
      <c r="M92" s="474">
        <f t="shared" ref="M92" si="58">(K92*N92)-L92</f>
        <v>2306.25</v>
      </c>
      <c r="N92" s="423">
        <v>1375</v>
      </c>
      <c r="O92" s="475" t="s">
        <v>556</v>
      </c>
      <c r="P92" s="489">
        <v>44333</v>
      </c>
      <c r="Q92" s="344"/>
      <c r="R92" s="314" t="s">
        <v>559</v>
      </c>
      <c r="Z92" s="350"/>
      <c r="AA92" s="350"/>
      <c r="AB92" s="350"/>
      <c r="AC92" s="350"/>
      <c r="AD92" s="350"/>
      <c r="AE92" s="350"/>
      <c r="AF92" s="350"/>
      <c r="AG92" s="350"/>
      <c r="AH92" s="350"/>
    </row>
    <row r="93" spans="1:34" s="37" customFormat="1" ht="14.25">
      <c r="A93" s="525">
        <v>21</v>
      </c>
      <c r="B93" s="493">
        <v>44330</v>
      </c>
      <c r="C93" s="526"/>
      <c r="D93" s="527" t="s">
        <v>906</v>
      </c>
      <c r="E93" s="528" t="s">
        <v>557</v>
      </c>
      <c r="F93" s="496">
        <v>28.5</v>
      </c>
      <c r="G93" s="496">
        <v>19</v>
      </c>
      <c r="H93" s="496">
        <v>21</v>
      </c>
      <c r="I93" s="498" t="s">
        <v>907</v>
      </c>
      <c r="J93" s="498" t="s">
        <v>954</v>
      </c>
      <c r="K93" s="529">
        <f t="shared" si="57"/>
        <v>-7.5</v>
      </c>
      <c r="L93" s="498">
        <v>100</v>
      </c>
      <c r="M93" s="530">
        <f t="shared" ref="M93" si="59">(K93*N93)-L93</f>
        <v>-4975</v>
      </c>
      <c r="N93" s="498">
        <v>650</v>
      </c>
      <c r="O93" s="531" t="s">
        <v>620</v>
      </c>
      <c r="P93" s="501">
        <v>44333</v>
      </c>
      <c r="Q93" s="344"/>
      <c r="R93" s="314" t="s">
        <v>559</v>
      </c>
      <c r="Z93" s="350"/>
      <c r="AA93" s="350"/>
      <c r="AB93" s="350"/>
      <c r="AC93" s="350"/>
      <c r="AD93" s="350"/>
      <c r="AE93" s="350"/>
      <c r="AF93" s="350"/>
      <c r="AG93" s="350"/>
      <c r="AH93" s="350"/>
    </row>
    <row r="94" spans="1:34" s="37" customFormat="1" ht="14.25">
      <c r="A94" s="477">
        <v>22</v>
      </c>
      <c r="B94" s="442">
        <v>44330</v>
      </c>
      <c r="C94" s="471"/>
      <c r="D94" s="424" t="s">
        <v>936</v>
      </c>
      <c r="E94" s="472" t="s">
        <v>557</v>
      </c>
      <c r="F94" s="422">
        <v>86.5</v>
      </c>
      <c r="G94" s="422">
        <v>40</v>
      </c>
      <c r="H94" s="422">
        <v>101.5</v>
      </c>
      <c r="I94" s="423" t="s">
        <v>937</v>
      </c>
      <c r="J94" s="423" t="s">
        <v>884</v>
      </c>
      <c r="K94" s="473">
        <f>H94-F94</f>
        <v>15</v>
      </c>
      <c r="L94" s="423">
        <v>100</v>
      </c>
      <c r="M94" s="474">
        <f>(K94*N94)-L94</f>
        <v>1025</v>
      </c>
      <c r="N94" s="423">
        <v>75</v>
      </c>
      <c r="O94" s="475" t="s">
        <v>556</v>
      </c>
      <c r="P94" s="476">
        <v>44330</v>
      </c>
      <c r="Q94" s="344"/>
      <c r="R94" s="314" t="s">
        <v>792</v>
      </c>
      <c r="Z94" s="350"/>
      <c r="AA94" s="350"/>
      <c r="AB94" s="350"/>
      <c r="AC94" s="350"/>
      <c r="AD94" s="350"/>
      <c r="AE94" s="350"/>
      <c r="AF94" s="350"/>
      <c r="AG94" s="350"/>
      <c r="AH94" s="350"/>
    </row>
    <row r="95" spans="1:34" s="37" customFormat="1" ht="14.25">
      <c r="A95" s="525">
        <v>23</v>
      </c>
      <c r="B95" s="493">
        <v>44330</v>
      </c>
      <c r="C95" s="526"/>
      <c r="D95" s="527" t="s">
        <v>938</v>
      </c>
      <c r="E95" s="528" t="s">
        <v>557</v>
      </c>
      <c r="F95" s="496">
        <v>9</v>
      </c>
      <c r="G95" s="496">
        <v>6</v>
      </c>
      <c r="H95" s="496">
        <v>6</v>
      </c>
      <c r="I95" s="498" t="s">
        <v>908</v>
      </c>
      <c r="J95" s="498" t="s">
        <v>968</v>
      </c>
      <c r="K95" s="529">
        <f t="shared" ref="K95" si="60">H95-F95</f>
        <v>-3</v>
      </c>
      <c r="L95" s="498">
        <v>100</v>
      </c>
      <c r="M95" s="530">
        <f t="shared" ref="M95" si="61">(K95*N95)-L95</f>
        <v>-5653</v>
      </c>
      <c r="N95" s="498">
        <v>1851</v>
      </c>
      <c r="O95" s="531" t="s">
        <v>620</v>
      </c>
      <c r="P95" s="501">
        <v>44334</v>
      </c>
      <c r="Q95" s="344"/>
      <c r="R95" s="314" t="s">
        <v>559</v>
      </c>
      <c r="Z95" s="350"/>
      <c r="AA95" s="350"/>
      <c r="AB95" s="350"/>
      <c r="AC95" s="350"/>
      <c r="AD95" s="350"/>
      <c r="AE95" s="350"/>
      <c r="AF95" s="350"/>
      <c r="AG95" s="350"/>
      <c r="AH95" s="350"/>
    </row>
    <row r="96" spans="1:34" s="37" customFormat="1" ht="14.25">
      <c r="A96" s="525">
        <v>24</v>
      </c>
      <c r="B96" s="532">
        <v>44333</v>
      </c>
      <c r="C96" s="526"/>
      <c r="D96" s="527" t="s">
        <v>946</v>
      </c>
      <c r="E96" s="528" t="s">
        <v>557</v>
      </c>
      <c r="F96" s="496">
        <v>79</v>
      </c>
      <c r="G96" s="496">
        <v>35</v>
      </c>
      <c r="H96" s="496">
        <v>39</v>
      </c>
      <c r="I96" s="498">
        <v>150</v>
      </c>
      <c r="J96" s="498" t="s">
        <v>951</v>
      </c>
      <c r="K96" s="529">
        <f>H96-F96</f>
        <v>-40</v>
      </c>
      <c r="L96" s="498">
        <v>100</v>
      </c>
      <c r="M96" s="530">
        <f>(K96*N96)-L96</f>
        <v>-3100</v>
      </c>
      <c r="N96" s="498">
        <v>75</v>
      </c>
      <c r="O96" s="531" t="s">
        <v>620</v>
      </c>
      <c r="P96" s="533">
        <v>44333</v>
      </c>
      <c r="Q96" s="344"/>
      <c r="R96" s="314" t="s">
        <v>792</v>
      </c>
      <c r="Z96" s="350"/>
      <c r="AA96" s="350"/>
      <c r="AB96" s="350"/>
      <c r="AC96" s="350"/>
      <c r="AD96" s="350"/>
      <c r="AE96" s="350"/>
      <c r="AF96" s="350"/>
      <c r="AG96" s="350"/>
      <c r="AH96" s="350"/>
    </row>
    <row r="97" spans="1:34" s="37" customFormat="1" ht="14.25">
      <c r="A97" s="399">
        <v>25</v>
      </c>
      <c r="B97" s="354">
        <v>44333</v>
      </c>
      <c r="C97" s="398"/>
      <c r="D97" s="391" t="s">
        <v>948</v>
      </c>
      <c r="E97" s="392" t="s">
        <v>924</v>
      </c>
      <c r="F97" s="512" t="s">
        <v>949</v>
      </c>
      <c r="G97" s="368">
        <v>3.75</v>
      </c>
      <c r="H97" s="368"/>
      <c r="I97" s="334">
        <v>0.1</v>
      </c>
      <c r="J97" s="334" t="s">
        <v>558</v>
      </c>
      <c r="K97" s="470"/>
      <c r="L97" s="334"/>
      <c r="M97" s="462"/>
      <c r="N97" s="334"/>
      <c r="O97" s="361"/>
      <c r="P97" s="374"/>
      <c r="Q97" s="344"/>
      <c r="R97" s="314" t="s">
        <v>792</v>
      </c>
      <c r="Z97" s="350"/>
      <c r="AA97" s="350"/>
      <c r="AB97" s="350"/>
      <c r="AC97" s="350"/>
      <c r="AD97" s="350"/>
      <c r="AE97" s="350"/>
      <c r="AF97" s="350"/>
      <c r="AG97" s="350"/>
      <c r="AH97" s="350"/>
    </row>
    <row r="98" spans="1:34" s="37" customFormat="1" ht="14.25">
      <c r="A98" s="477">
        <v>26</v>
      </c>
      <c r="B98" s="524">
        <v>44333</v>
      </c>
      <c r="C98" s="471"/>
      <c r="D98" s="424" t="s">
        <v>950</v>
      </c>
      <c r="E98" s="472" t="s">
        <v>557</v>
      </c>
      <c r="F98" s="422">
        <v>27</v>
      </c>
      <c r="G98" s="422">
        <v>17</v>
      </c>
      <c r="H98" s="422">
        <v>31</v>
      </c>
      <c r="I98" s="423" t="s">
        <v>926</v>
      </c>
      <c r="J98" s="423" t="s">
        <v>886</v>
      </c>
      <c r="K98" s="473">
        <f t="shared" ref="K98:K99" si="62">H98-F98</f>
        <v>4</v>
      </c>
      <c r="L98" s="423">
        <v>100</v>
      </c>
      <c r="M98" s="474">
        <f t="shared" ref="M98:M99" si="63">(K98*N98)-L98</f>
        <v>2100</v>
      </c>
      <c r="N98" s="423">
        <v>550</v>
      </c>
      <c r="O98" s="475" t="s">
        <v>556</v>
      </c>
      <c r="P98" s="476">
        <v>44333</v>
      </c>
      <c r="Q98" s="344"/>
      <c r="R98" s="314" t="s">
        <v>792</v>
      </c>
      <c r="Z98" s="350"/>
      <c r="AA98" s="350"/>
      <c r="AB98" s="350"/>
      <c r="AC98" s="350"/>
      <c r="AD98" s="350"/>
      <c r="AE98" s="350"/>
      <c r="AF98" s="350"/>
      <c r="AG98" s="350"/>
      <c r="AH98" s="350"/>
    </row>
    <row r="99" spans="1:34" s="37" customFormat="1" ht="14.25">
      <c r="A99" s="477">
        <v>27</v>
      </c>
      <c r="B99" s="524">
        <v>44334</v>
      </c>
      <c r="C99" s="471"/>
      <c r="D99" s="424" t="s">
        <v>973</v>
      </c>
      <c r="E99" s="472" t="s">
        <v>557</v>
      </c>
      <c r="F99" s="422">
        <v>16</v>
      </c>
      <c r="G99" s="422">
        <v>6.5</v>
      </c>
      <c r="H99" s="422">
        <v>20.5</v>
      </c>
      <c r="I99" s="423" t="s">
        <v>974</v>
      </c>
      <c r="J99" s="423" t="s">
        <v>869</v>
      </c>
      <c r="K99" s="473">
        <f t="shared" si="62"/>
        <v>4.5</v>
      </c>
      <c r="L99" s="423">
        <v>100</v>
      </c>
      <c r="M99" s="474">
        <f t="shared" si="63"/>
        <v>2375</v>
      </c>
      <c r="N99" s="423">
        <v>550</v>
      </c>
      <c r="O99" s="475" t="s">
        <v>556</v>
      </c>
      <c r="P99" s="476">
        <v>44334</v>
      </c>
      <c r="Q99" s="344"/>
      <c r="R99" s="314" t="s">
        <v>792</v>
      </c>
      <c r="Z99" s="350"/>
      <c r="AA99" s="350"/>
      <c r="AB99" s="350"/>
      <c r="AC99" s="350"/>
      <c r="AD99" s="350"/>
      <c r="AE99" s="350"/>
      <c r="AF99" s="350"/>
      <c r="AG99" s="350"/>
      <c r="AH99" s="350"/>
    </row>
    <row r="100" spans="1:34" s="37" customFormat="1" ht="14.25">
      <c r="A100" s="477">
        <v>28</v>
      </c>
      <c r="B100" s="524">
        <v>44334</v>
      </c>
      <c r="C100" s="471"/>
      <c r="D100" s="424" t="s">
        <v>975</v>
      </c>
      <c r="E100" s="472" t="s">
        <v>557</v>
      </c>
      <c r="F100" s="422">
        <v>15.5</v>
      </c>
      <c r="G100" s="422">
        <v>7</v>
      </c>
      <c r="H100" s="422">
        <v>19.5</v>
      </c>
      <c r="I100" s="423" t="s">
        <v>976</v>
      </c>
      <c r="J100" s="423" t="s">
        <v>886</v>
      </c>
      <c r="K100" s="473">
        <f t="shared" ref="K100" si="64">H100-F100</f>
        <v>4</v>
      </c>
      <c r="L100" s="423">
        <v>100</v>
      </c>
      <c r="M100" s="474">
        <f t="shared" ref="M100" si="65">(K100*N100)-L100</f>
        <v>2700</v>
      </c>
      <c r="N100" s="423">
        <v>700</v>
      </c>
      <c r="O100" s="475" t="s">
        <v>556</v>
      </c>
      <c r="P100" s="476">
        <v>44334</v>
      </c>
      <c r="Q100" s="344"/>
      <c r="R100" s="314" t="s">
        <v>559</v>
      </c>
      <c r="Z100" s="350"/>
      <c r="AA100" s="350"/>
      <c r="AB100" s="350"/>
      <c r="AC100" s="350"/>
      <c r="AD100" s="350"/>
      <c r="AE100" s="350"/>
      <c r="AF100" s="350"/>
      <c r="AG100" s="350"/>
      <c r="AH100" s="350"/>
    </row>
    <row r="101" spans="1:34" s="37" customFormat="1" ht="14.25">
      <c r="A101" s="399">
        <v>29</v>
      </c>
      <c r="B101" s="397">
        <v>44334</v>
      </c>
      <c r="C101" s="398"/>
      <c r="D101" s="391" t="s">
        <v>977</v>
      </c>
      <c r="E101" s="392" t="s">
        <v>557</v>
      </c>
      <c r="F101" s="368" t="s">
        <v>978</v>
      </c>
      <c r="G101" s="368">
        <v>49</v>
      </c>
      <c r="H101" s="368"/>
      <c r="I101" s="334" t="s">
        <v>979</v>
      </c>
      <c r="J101" s="334" t="s">
        <v>558</v>
      </c>
      <c r="K101" s="470"/>
      <c r="L101" s="334"/>
      <c r="M101" s="462"/>
      <c r="N101" s="334"/>
      <c r="O101" s="361"/>
      <c r="P101" s="374"/>
      <c r="Q101" s="344"/>
      <c r="R101" s="314" t="s">
        <v>792</v>
      </c>
      <c r="Z101" s="350"/>
      <c r="AA101" s="350"/>
      <c r="AB101" s="350"/>
      <c r="AC101" s="350"/>
      <c r="AD101" s="350"/>
      <c r="AE101" s="350"/>
      <c r="AF101" s="350"/>
      <c r="AG101" s="350"/>
      <c r="AH101" s="350"/>
    </row>
    <row r="102" spans="1:34" s="37" customFormat="1" ht="14.25">
      <c r="A102" s="399">
        <v>30</v>
      </c>
      <c r="B102" s="397">
        <v>44334</v>
      </c>
      <c r="C102" s="398"/>
      <c r="D102" s="391" t="s">
        <v>975</v>
      </c>
      <c r="E102" s="392" t="s">
        <v>557</v>
      </c>
      <c r="F102" s="368" t="s">
        <v>980</v>
      </c>
      <c r="G102" s="368">
        <v>7</v>
      </c>
      <c r="H102" s="368"/>
      <c r="I102" s="334" t="s">
        <v>976</v>
      </c>
      <c r="J102" s="334" t="s">
        <v>558</v>
      </c>
      <c r="K102" s="470"/>
      <c r="L102" s="334"/>
      <c r="M102" s="462"/>
      <c r="N102" s="334"/>
      <c r="O102" s="361"/>
      <c r="P102" s="374"/>
      <c r="Q102" s="344"/>
      <c r="R102" s="314" t="s">
        <v>559</v>
      </c>
      <c r="Z102" s="350"/>
      <c r="AA102" s="350"/>
      <c r="AB102" s="350"/>
      <c r="AC102" s="350"/>
      <c r="AD102" s="350"/>
      <c r="AE102" s="350"/>
      <c r="AF102" s="350"/>
      <c r="AG102" s="350"/>
      <c r="AH102" s="350"/>
    </row>
    <row r="103" spans="1:34" s="37" customFormat="1" ht="14.25">
      <c r="A103" s="399"/>
      <c r="B103" s="397"/>
      <c r="C103" s="398"/>
      <c r="D103" s="391"/>
      <c r="E103" s="392"/>
      <c r="F103" s="368"/>
      <c r="G103" s="368"/>
      <c r="H103" s="368"/>
      <c r="I103" s="334"/>
      <c r="J103" s="334"/>
      <c r="K103" s="470"/>
      <c r="L103" s="334"/>
      <c r="M103" s="462"/>
      <c r="N103" s="334"/>
      <c r="O103" s="361"/>
      <c r="P103" s="374"/>
      <c r="Q103" s="344"/>
      <c r="R103" s="314"/>
      <c r="Z103" s="350"/>
      <c r="AA103" s="350"/>
      <c r="AB103" s="350"/>
      <c r="AC103" s="350"/>
      <c r="AD103" s="350"/>
      <c r="AE103" s="350"/>
      <c r="AF103" s="350"/>
      <c r="AG103" s="350"/>
      <c r="AH103" s="350"/>
    </row>
    <row r="104" spans="1:34" s="37" customFormat="1" ht="14.25">
      <c r="A104" s="399"/>
      <c r="B104" s="397"/>
      <c r="C104" s="398"/>
      <c r="D104" s="391"/>
      <c r="E104" s="392"/>
      <c r="F104" s="368"/>
      <c r="G104" s="368"/>
      <c r="H104" s="368"/>
      <c r="I104" s="334"/>
      <c r="J104" s="334"/>
      <c r="K104" s="470"/>
      <c r="L104" s="334"/>
      <c r="M104" s="462"/>
      <c r="N104" s="334"/>
      <c r="O104" s="361"/>
      <c r="P104" s="374"/>
      <c r="Q104" s="344"/>
      <c r="R104" s="314"/>
      <c r="Z104" s="350"/>
      <c r="AA104" s="350"/>
      <c r="AB104" s="350"/>
      <c r="AC104" s="350"/>
      <c r="AD104" s="350"/>
      <c r="AE104" s="350"/>
      <c r="AF104" s="350"/>
      <c r="AG104" s="350"/>
      <c r="AH104" s="350"/>
    </row>
    <row r="105" spans="1:34" s="37" customFormat="1" ht="14.25">
      <c r="A105" s="399"/>
      <c r="B105" s="397"/>
      <c r="C105" s="398"/>
      <c r="D105" s="391"/>
      <c r="E105" s="392"/>
      <c r="F105" s="368"/>
      <c r="G105" s="368"/>
      <c r="H105" s="368"/>
      <c r="I105" s="334"/>
      <c r="J105" s="334"/>
      <c r="K105" s="470"/>
      <c r="L105" s="334"/>
      <c r="M105" s="462"/>
      <c r="N105" s="334"/>
      <c r="O105" s="361"/>
      <c r="P105" s="374"/>
      <c r="Q105" s="344"/>
      <c r="R105" s="314"/>
      <c r="Z105" s="350"/>
      <c r="AA105" s="350"/>
      <c r="AB105" s="350"/>
      <c r="AC105" s="350"/>
      <c r="AD105" s="350"/>
      <c r="AE105" s="350"/>
      <c r="AF105" s="350"/>
      <c r="AG105" s="350"/>
      <c r="AH105" s="350"/>
    </row>
    <row r="106" spans="1:34" s="37" customFormat="1" ht="14.25">
      <c r="A106" s="399"/>
      <c r="B106" s="397"/>
      <c r="C106" s="398"/>
      <c r="D106" s="391"/>
      <c r="E106" s="392"/>
      <c r="F106" s="368"/>
      <c r="G106" s="368"/>
      <c r="H106" s="368"/>
      <c r="I106" s="334"/>
      <c r="J106" s="334"/>
      <c r="K106" s="334"/>
      <c r="L106" s="334"/>
      <c r="M106" s="462"/>
      <c r="N106" s="334"/>
      <c r="O106" s="361"/>
      <c r="P106" s="374"/>
      <c r="Q106" s="344"/>
      <c r="R106" s="314"/>
      <c r="Z106" s="350"/>
      <c r="AA106" s="350"/>
      <c r="AB106" s="350"/>
      <c r="AC106" s="350"/>
      <c r="AD106" s="350"/>
      <c r="AE106" s="350"/>
      <c r="AF106" s="350"/>
      <c r="AG106" s="350"/>
      <c r="AH106" s="350"/>
    </row>
    <row r="107" spans="1:34" s="37" customFormat="1" ht="14.25">
      <c r="A107" s="335"/>
      <c r="B107" s="336"/>
      <c r="C107" s="336"/>
      <c r="D107" s="337"/>
      <c r="E107" s="335"/>
      <c r="F107" s="351"/>
      <c r="G107" s="335"/>
      <c r="H107" s="335"/>
      <c r="I107" s="335"/>
      <c r="J107" s="336"/>
      <c r="K107" s="352"/>
      <c r="L107" s="335"/>
      <c r="M107" s="335"/>
      <c r="N107" s="335"/>
      <c r="O107" s="353"/>
      <c r="P107" s="344"/>
      <c r="Q107" s="344"/>
      <c r="R107" s="314"/>
      <c r="Z107" s="350"/>
      <c r="AA107" s="350"/>
      <c r="AB107" s="350"/>
      <c r="AC107" s="350"/>
      <c r="AD107" s="350"/>
      <c r="AE107" s="350"/>
      <c r="AF107" s="350"/>
      <c r="AG107" s="350"/>
      <c r="AH107" s="350"/>
    </row>
    <row r="108" spans="1:34" ht="15">
      <c r="A108" s="96" t="s">
        <v>575</v>
      </c>
      <c r="B108" s="97"/>
      <c r="C108" s="97"/>
      <c r="D108" s="98"/>
      <c r="E108" s="31"/>
      <c r="F108" s="29"/>
      <c r="G108" s="29"/>
      <c r="H108" s="70"/>
      <c r="I108" s="116"/>
      <c r="J108" s="117"/>
      <c r="K108" s="14"/>
      <c r="L108" s="14"/>
      <c r="M108" s="14"/>
      <c r="N108" s="8"/>
      <c r="O108" s="50"/>
      <c r="Q108" s="92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34" ht="38.25">
      <c r="A109" s="17" t="s">
        <v>16</v>
      </c>
      <c r="B109" s="18" t="s">
        <v>534</v>
      </c>
      <c r="C109" s="18"/>
      <c r="D109" s="19" t="s">
        <v>545</v>
      </c>
      <c r="E109" s="18" t="s">
        <v>546</v>
      </c>
      <c r="F109" s="18" t="s">
        <v>547</v>
      </c>
      <c r="G109" s="18" t="s">
        <v>548</v>
      </c>
      <c r="H109" s="18" t="s">
        <v>549</v>
      </c>
      <c r="I109" s="18" t="s">
        <v>550</v>
      </c>
      <c r="J109" s="17" t="s">
        <v>551</v>
      </c>
      <c r="K109" s="59" t="s">
        <v>567</v>
      </c>
      <c r="L109" s="373" t="s">
        <v>818</v>
      </c>
      <c r="M109" s="60" t="s">
        <v>817</v>
      </c>
      <c r="N109" s="18" t="s">
        <v>554</v>
      </c>
      <c r="O109" s="75" t="s">
        <v>555</v>
      </c>
      <c r="P109" s="94"/>
      <c r="Q109" s="8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34" s="350" customFormat="1" ht="14.25">
      <c r="A110" s="447">
        <v>1</v>
      </c>
      <c r="B110" s="448">
        <v>44238</v>
      </c>
      <c r="C110" s="449"/>
      <c r="D110" s="450" t="s">
        <v>445</v>
      </c>
      <c r="E110" s="451" t="s">
        <v>557</v>
      </c>
      <c r="F110" s="452">
        <v>1515</v>
      </c>
      <c r="G110" s="453">
        <v>1390</v>
      </c>
      <c r="H110" s="452">
        <v>1595</v>
      </c>
      <c r="I110" s="454" t="s">
        <v>835</v>
      </c>
      <c r="J110" s="455" t="s">
        <v>841</v>
      </c>
      <c r="K110" s="455">
        <f t="shared" ref="K110" si="66">H110-F110</f>
        <v>80</v>
      </c>
      <c r="L110" s="456">
        <f>(F110*-0.8)/100</f>
        <v>-12.12</v>
      </c>
      <c r="M110" s="457">
        <f t="shared" ref="M110" si="67">(K110+L110)/F110</f>
        <v>4.4805280528052799E-2</v>
      </c>
      <c r="N110" s="458" t="s">
        <v>556</v>
      </c>
      <c r="O110" s="459">
        <v>44271</v>
      </c>
      <c r="P110" s="95"/>
      <c r="Q110" s="395"/>
      <c r="R110" s="431" t="s">
        <v>559</v>
      </c>
      <c r="S110" s="389"/>
      <c r="T110" s="389"/>
      <c r="U110" s="389"/>
      <c r="V110" s="389"/>
      <c r="W110" s="389"/>
      <c r="X110" s="389"/>
      <c r="Y110" s="389"/>
      <c r="Z110" s="389"/>
    </row>
    <row r="111" spans="1:34" s="350" customFormat="1" ht="14.25">
      <c r="A111" s="345">
        <v>2</v>
      </c>
      <c r="B111" s="354">
        <v>44327</v>
      </c>
      <c r="C111" s="414"/>
      <c r="D111" s="366" t="s">
        <v>465</v>
      </c>
      <c r="E111" s="359" t="s">
        <v>557</v>
      </c>
      <c r="F111" s="368" t="s">
        <v>912</v>
      </c>
      <c r="G111" s="364">
        <v>218</v>
      </c>
      <c r="H111" s="368"/>
      <c r="I111" s="356" t="s">
        <v>913</v>
      </c>
      <c r="J111" s="393" t="s">
        <v>558</v>
      </c>
      <c r="K111" s="393"/>
      <c r="L111" s="394"/>
      <c r="M111" s="381"/>
      <c r="N111" s="360"/>
      <c r="O111" s="388"/>
      <c r="P111" s="95"/>
      <c r="Q111" s="395"/>
      <c r="R111" s="431" t="s">
        <v>559</v>
      </c>
      <c r="S111" s="389"/>
      <c r="T111" s="389"/>
      <c r="U111" s="389"/>
      <c r="V111" s="389"/>
      <c r="W111" s="389"/>
      <c r="X111" s="389"/>
      <c r="Y111" s="389"/>
      <c r="Z111" s="389"/>
    </row>
    <row r="112" spans="1:34" s="350" customFormat="1" ht="14.25">
      <c r="A112" s="345">
        <v>3</v>
      </c>
      <c r="B112" s="354">
        <v>44328</v>
      </c>
      <c r="C112" s="414"/>
      <c r="D112" s="366" t="s">
        <v>426</v>
      </c>
      <c r="E112" s="359" t="s">
        <v>557</v>
      </c>
      <c r="F112" s="368" t="s">
        <v>921</v>
      </c>
      <c r="G112" s="364">
        <v>348</v>
      </c>
      <c r="H112" s="368"/>
      <c r="I112" s="356" t="s">
        <v>922</v>
      </c>
      <c r="J112" s="470" t="s">
        <v>558</v>
      </c>
      <c r="K112" s="470"/>
      <c r="L112" s="385"/>
      <c r="M112" s="381"/>
      <c r="N112" s="386"/>
      <c r="O112" s="388"/>
      <c r="P112" s="95"/>
      <c r="Q112" s="395"/>
      <c r="R112" s="431" t="s">
        <v>559</v>
      </c>
      <c r="S112" s="389"/>
      <c r="T112" s="389"/>
      <c r="U112" s="389"/>
      <c r="V112" s="389"/>
      <c r="W112" s="389"/>
      <c r="X112" s="389"/>
      <c r="Y112" s="389"/>
      <c r="Z112" s="389"/>
    </row>
    <row r="113" spans="1:29" s="5" customFormat="1">
      <c r="A113" s="345"/>
      <c r="B113" s="346"/>
      <c r="C113" s="347"/>
      <c r="D113" s="348"/>
      <c r="E113" s="377"/>
      <c r="F113" s="377"/>
      <c r="G113" s="429"/>
      <c r="H113" s="429"/>
      <c r="I113" s="377"/>
      <c r="J113" s="430"/>
      <c r="K113" s="425"/>
      <c r="L113" s="426"/>
      <c r="M113" s="427"/>
      <c r="N113" s="428"/>
      <c r="O113" s="349"/>
      <c r="P113" s="120"/>
      <c r="Q113"/>
      <c r="R113" s="91"/>
      <c r="T113" s="54"/>
      <c r="U113" s="54"/>
      <c r="V113" s="54"/>
      <c r="W113" s="54"/>
      <c r="X113" s="54"/>
      <c r="Y113" s="54"/>
      <c r="Z113" s="54"/>
    </row>
    <row r="114" spans="1:29">
      <c r="A114" s="20" t="s">
        <v>560</v>
      </c>
      <c r="B114" s="20"/>
      <c r="C114" s="20"/>
      <c r="D114" s="20"/>
      <c r="E114" s="2"/>
      <c r="F114" s="27" t="s">
        <v>562</v>
      </c>
      <c r="G114" s="79"/>
      <c r="H114" s="79"/>
      <c r="I114" s="35"/>
      <c r="J114" s="82"/>
      <c r="K114" s="80"/>
      <c r="L114" s="81"/>
      <c r="M114" s="82"/>
      <c r="N114" s="83"/>
      <c r="O114" s="121"/>
      <c r="P114" s="8"/>
      <c r="Q114" s="13"/>
      <c r="R114" s="93"/>
      <c r="S114" s="13"/>
      <c r="T114" s="13"/>
      <c r="U114" s="13"/>
      <c r="V114" s="13"/>
      <c r="W114" s="13"/>
      <c r="X114" s="13"/>
      <c r="Y114" s="13"/>
    </row>
    <row r="115" spans="1:29">
      <c r="A115" s="26" t="s">
        <v>561</v>
      </c>
      <c r="B115" s="20"/>
      <c r="C115" s="20"/>
      <c r="D115" s="20"/>
      <c r="E115" s="29"/>
      <c r="F115" s="27" t="s">
        <v>564</v>
      </c>
      <c r="G115" s="9"/>
      <c r="H115" s="9"/>
      <c r="I115" s="9"/>
      <c r="J115" s="50"/>
      <c r="K115" s="9"/>
      <c r="L115" s="9"/>
      <c r="M115" s="9"/>
      <c r="N115" s="8"/>
      <c r="O115" s="50"/>
      <c r="Q115" s="4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9">
      <c r="A116" s="26"/>
      <c r="B116" s="20"/>
      <c r="C116" s="20"/>
      <c r="D116" s="20"/>
      <c r="E116" s="29"/>
      <c r="F116" s="27"/>
      <c r="G116" s="9"/>
      <c r="H116" s="9"/>
      <c r="I116" s="9"/>
      <c r="J116" s="50"/>
      <c r="K116" s="9"/>
      <c r="L116" s="9"/>
      <c r="M116" s="9"/>
      <c r="N116" s="8"/>
      <c r="O116" s="50"/>
      <c r="Q116" s="4"/>
      <c r="R116" s="79"/>
      <c r="S116" s="13"/>
      <c r="T116" s="13"/>
      <c r="U116" s="13"/>
      <c r="V116" s="13"/>
      <c r="W116" s="13"/>
      <c r="X116" s="13"/>
      <c r="Y116" s="13"/>
      <c r="Z116" s="13"/>
    </row>
    <row r="117" spans="1:29" ht="15">
      <c r="A117" s="8"/>
      <c r="B117" s="30" t="s">
        <v>822</v>
      </c>
      <c r="C117" s="30"/>
      <c r="D117" s="30"/>
      <c r="E117" s="30"/>
      <c r="F117" s="31"/>
      <c r="G117" s="29"/>
      <c r="H117" s="29"/>
      <c r="I117" s="70"/>
      <c r="J117" s="71"/>
      <c r="K117" s="72"/>
      <c r="L117" s="372"/>
      <c r="M117" s="9"/>
      <c r="N117" s="8"/>
      <c r="O117" s="50"/>
      <c r="Q117" s="4"/>
      <c r="R117" s="79"/>
      <c r="S117" s="13"/>
      <c r="T117" s="13"/>
      <c r="U117" s="13"/>
      <c r="V117" s="13"/>
      <c r="W117" s="13"/>
      <c r="X117" s="13"/>
      <c r="Y117" s="13"/>
      <c r="Z117" s="13"/>
    </row>
    <row r="118" spans="1:29" ht="38.25">
      <c r="A118" s="17" t="s">
        <v>16</v>
      </c>
      <c r="B118" s="18" t="s">
        <v>534</v>
      </c>
      <c r="C118" s="18"/>
      <c r="D118" s="19" t="s">
        <v>545</v>
      </c>
      <c r="E118" s="18" t="s">
        <v>546</v>
      </c>
      <c r="F118" s="18" t="s">
        <v>547</v>
      </c>
      <c r="G118" s="18" t="s">
        <v>566</v>
      </c>
      <c r="H118" s="18" t="s">
        <v>549</v>
      </c>
      <c r="I118" s="18" t="s">
        <v>550</v>
      </c>
      <c r="J118" s="73" t="s">
        <v>551</v>
      </c>
      <c r="K118" s="59" t="s">
        <v>567</v>
      </c>
      <c r="L118" s="74" t="s">
        <v>568</v>
      </c>
      <c r="M118" s="18" t="s">
        <v>569</v>
      </c>
      <c r="N118" s="373" t="s">
        <v>818</v>
      </c>
      <c r="O118" s="60" t="s">
        <v>817</v>
      </c>
      <c r="P118" s="18" t="s">
        <v>554</v>
      </c>
      <c r="Q118" s="75" t="s">
        <v>555</v>
      </c>
      <c r="R118" s="79"/>
      <c r="S118" s="13"/>
      <c r="T118" s="13"/>
      <c r="U118" s="13"/>
      <c r="V118" s="13"/>
      <c r="W118" s="13"/>
      <c r="X118" s="13"/>
      <c r="Y118" s="13"/>
      <c r="Z118" s="13"/>
    </row>
    <row r="119" spans="1:29" ht="14.25">
      <c r="A119" s="340"/>
      <c r="B119" s="354"/>
      <c r="C119" s="358"/>
      <c r="D119" s="366"/>
      <c r="E119" s="359"/>
      <c r="F119" s="382"/>
      <c r="G119" s="364"/>
      <c r="H119" s="359"/>
      <c r="I119" s="356"/>
      <c r="J119" s="393"/>
      <c r="K119" s="393"/>
      <c r="L119" s="394"/>
      <c r="M119" s="392"/>
      <c r="N119" s="394"/>
      <c r="O119" s="381"/>
      <c r="P119" s="360"/>
      <c r="Q119" s="374"/>
      <c r="R119" s="390"/>
      <c r="S119" s="380"/>
      <c r="T119" s="13"/>
      <c r="U119" s="389"/>
      <c r="V119" s="389"/>
      <c r="W119" s="389"/>
      <c r="X119" s="389"/>
      <c r="Y119" s="389"/>
      <c r="Z119" s="389"/>
      <c r="AA119" s="350"/>
      <c r="AB119" s="350"/>
      <c r="AC119" s="350"/>
    </row>
    <row r="120" spans="1:29" ht="14.25">
      <c r="A120" s="340"/>
      <c r="B120" s="354"/>
      <c r="C120" s="358"/>
      <c r="D120" s="366"/>
      <c r="E120" s="359"/>
      <c r="F120" s="382"/>
      <c r="G120" s="364"/>
      <c r="H120" s="359"/>
      <c r="I120" s="356"/>
      <c r="J120" s="393"/>
      <c r="K120" s="393"/>
      <c r="L120" s="394"/>
      <c r="M120" s="392"/>
      <c r="N120" s="394"/>
      <c r="O120" s="381"/>
      <c r="P120" s="360"/>
      <c r="Q120" s="374"/>
      <c r="R120" s="390"/>
      <c r="S120" s="380"/>
      <c r="T120" s="13"/>
      <c r="U120" s="389"/>
      <c r="V120" s="389"/>
      <c r="W120" s="389"/>
      <c r="X120" s="389"/>
      <c r="Y120" s="389"/>
      <c r="Z120" s="389"/>
      <c r="AA120" s="350"/>
      <c r="AB120" s="350"/>
      <c r="AC120" s="350"/>
    </row>
    <row r="121" spans="1:29" s="350" customFormat="1" ht="14.25">
      <c r="A121" s="340"/>
      <c r="B121" s="354"/>
      <c r="C121" s="358"/>
      <c r="D121" s="366"/>
      <c r="E121" s="359"/>
      <c r="F121" s="382"/>
      <c r="G121" s="364"/>
      <c r="H121" s="359"/>
      <c r="I121" s="356"/>
      <c r="J121" s="393"/>
      <c r="K121" s="393"/>
      <c r="L121" s="394"/>
      <c r="M121" s="392"/>
      <c r="N121" s="394"/>
      <c r="O121" s="381"/>
      <c r="P121" s="360"/>
      <c r="Q121" s="374"/>
      <c r="R121" s="387"/>
      <c r="S121" s="389"/>
      <c r="T121" s="389"/>
      <c r="U121" s="389"/>
      <c r="V121" s="389"/>
      <c r="W121" s="389"/>
      <c r="X121" s="389"/>
      <c r="Y121" s="389"/>
      <c r="Z121" s="389"/>
    </row>
    <row r="122" spans="1:29" s="350" customFormat="1" ht="14.25">
      <c r="A122" s="340"/>
      <c r="B122" s="354"/>
      <c r="C122" s="358"/>
      <c r="D122" s="366"/>
      <c r="E122" s="359"/>
      <c r="F122" s="393"/>
      <c r="G122" s="368"/>
      <c r="H122" s="359"/>
      <c r="I122" s="356"/>
      <c r="J122" s="393"/>
      <c r="K122" s="393"/>
      <c r="L122" s="394"/>
      <c r="M122" s="392"/>
      <c r="N122" s="394"/>
      <c r="O122" s="381"/>
      <c r="P122" s="360"/>
      <c r="Q122" s="374"/>
      <c r="R122" s="387"/>
      <c r="S122" s="389"/>
      <c r="T122" s="389"/>
      <c r="U122" s="389"/>
      <c r="V122" s="389"/>
      <c r="W122" s="389"/>
      <c r="X122" s="389"/>
      <c r="Y122" s="389"/>
      <c r="Z122" s="389"/>
    </row>
    <row r="123" spans="1:29" s="350" customFormat="1" ht="14.25">
      <c r="A123" s="340"/>
      <c r="B123" s="354"/>
      <c r="C123" s="358"/>
      <c r="D123" s="366"/>
      <c r="E123" s="359"/>
      <c r="F123" s="393"/>
      <c r="G123" s="368"/>
      <c r="H123" s="359"/>
      <c r="I123" s="356"/>
      <c r="J123" s="393"/>
      <c r="K123" s="393"/>
      <c r="L123" s="394"/>
      <c r="M123" s="392"/>
      <c r="N123" s="394"/>
      <c r="O123" s="381"/>
      <c r="P123" s="360"/>
      <c r="Q123" s="374"/>
      <c r="R123" s="387"/>
      <c r="S123" s="389"/>
      <c r="T123" s="389"/>
      <c r="U123" s="389"/>
      <c r="V123" s="389"/>
      <c r="W123" s="389"/>
      <c r="X123" s="389"/>
      <c r="Y123" s="389"/>
      <c r="Z123" s="389"/>
    </row>
    <row r="124" spans="1:29" s="350" customFormat="1" ht="14.25">
      <c r="A124" s="340"/>
      <c r="B124" s="354"/>
      <c r="C124" s="358"/>
      <c r="D124" s="366"/>
      <c r="E124" s="359"/>
      <c r="F124" s="382"/>
      <c r="G124" s="364"/>
      <c r="H124" s="359"/>
      <c r="I124" s="356"/>
      <c r="J124" s="393"/>
      <c r="K124" s="384"/>
      <c r="L124" s="394"/>
      <c r="M124" s="392"/>
      <c r="N124" s="394"/>
      <c r="O124" s="381"/>
      <c r="P124" s="386"/>
      <c r="Q124" s="374"/>
      <c r="R124" s="387"/>
      <c r="S124" s="389"/>
      <c r="T124" s="389"/>
      <c r="U124" s="389"/>
      <c r="V124" s="389"/>
      <c r="W124" s="389"/>
      <c r="X124" s="389"/>
      <c r="Y124" s="389"/>
      <c r="Z124" s="389"/>
    </row>
    <row r="125" spans="1:29" s="350" customFormat="1" ht="14.25">
      <c r="A125" s="340"/>
      <c r="B125" s="354"/>
      <c r="C125" s="358"/>
      <c r="D125" s="366"/>
      <c r="E125" s="359"/>
      <c r="F125" s="382"/>
      <c r="G125" s="364"/>
      <c r="H125" s="359"/>
      <c r="I125" s="356"/>
      <c r="J125" s="384"/>
      <c r="K125" s="384"/>
      <c r="L125" s="384"/>
      <c r="M125" s="384"/>
      <c r="N125" s="385"/>
      <c r="O125" s="396"/>
      <c r="P125" s="386"/>
      <c r="Q125" s="374"/>
      <c r="R125" s="387"/>
      <c r="S125" s="389"/>
      <c r="T125" s="389"/>
      <c r="U125" s="389"/>
      <c r="V125" s="389"/>
      <c r="W125" s="389"/>
      <c r="X125" s="389"/>
      <c r="Y125" s="389"/>
      <c r="Z125" s="389"/>
    </row>
    <row r="126" spans="1:29" s="350" customFormat="1" ht="14.25">
      <c r="A126" s="340"/>
      <c r="B126" s="354"/>
      <c r="C126" s="358"/>
      <c r="D126" s="366"/>
      <c r="E126" s="359"/>
      <c r="F126" s="393"/>
      <c r="G126" s="368"/>
      <c r="H126" s="359"/>
      <c r="I126" s="356"/>
      <c r="J126" s="393"/>
      <c r="K126" s="393"/>
      <c r="L126" s="394"/>
      <c r="M126" s="392"/>
      <c r="N126" s="394"/>
      <c r="O126" s="381"/>
      <c r="P126" s="360"/>
      <c r="Q126" s="374"/>
      <c r="R126" s="390"/>
      <c r="S126" s="380"/>
      <c r="T126" s="389"/>
      <c r="U126" s="389"/>
      <c r="V126" s="389"/>
      <c r="W126" s="389"/>
      <c r="X126" s="389"/>
      <c r="Y126" s="389"/>
      <c r="Z126" s="389"/>
    </row>
    <row r="127" spans="1:29" s="350" customFormat="1" ht="14.25">
      <c r="A127" s="340"/>
      <c r="B127" s="354"/>
      <c r="C127" s="358"/>
      <c r="D127" s="366"/>
      <c r="E127" s="359"/>
      <c r="F127" s="382"/>
      <c r="G127" s="364"/>
      <c r="H127" s="359"/>
      <c r="I127" s="356"/>
      <c r="J127" s="334"/>
      <c r="K127" s="334"/>
      <c r="L127" s="334"/>
      <c r="M127" s="334"/>
      <c r="N127" s="383"/>
      <c r="O127" s="381"/>
      <c r="P127" s="361"/>
      <c r="Q127" s="374"/>
      <c r="R127" s="390"/>
      <c r="S127" s="380"/>
      <c r="T127" s="389"/>
      <c r="U127" s="389"/>
      <c r="V127" s="389"/>
      <c r="W127" s="389"/>
      <c r="X127" s="389"/>
      <c r="Y127" s="389"/>
      <c r="Z127" s="389"/>
    </row>
    <row r="128" spans="1:29">
      <c r="A128" s="26"/>
      <c r="B128" s="20"/>
      <c r="C128" s="20"/>
      <c r="D128" s="20"/>
      <c r="E128" s="29"/>
      <c r="F128" s="27"/>
      <c r="G128" s="9"/>
      <c r="H128" s="9"/>
      <c r="I128" s="9"/>
      <c r="J128" s="50"/>
      <c r="K128" s="9"/>
      <c r="L128" s="9"/>
      <c r="M128" s="9"/>
      <c r="N128" s="8"/>
      <c r="O128" s="50"/>
      <c r="P128" s="4"/>
      <c r="Q128" s="8"/>
      <c r="R128" s="138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26"/>
      <c r="B129" s="20"/>
      <c r="C129" s="20"/>
      <c r="D129" s="20"/>
      <c r="E129" s="29"/>
      <c r="F129" s="27"/>
      <c r="G129" s="38"/>
      <c r="H129" s="39"/>
      <c r="I129" s="79"/>
      <c r="J129" s="14"/>
      <c r="K129" s="80"/>
      <c r="L129" s="81"/>
      <c r="M129" s="82"/>
      <c r="N129" s="83"/>
      <c r="O129" s="84"/>
      <c r="P129" s="8"/>
      <c r="Q129" s="13"/>
      <c r="R129" s="138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34"/>
      <c r="B130" s="42"/>
      <c r="C130" s="99"/>
      <c r="D130" s="3"/>
      <c r="E130" s="35"/>
      <c r="F130" s="79"/>
      <c r="G130" s="38"/>
      <c r="H130" s="39"/>
      <c r="I130" s="79"/>
      <c r="J130" s="14"/>
      <c r="K130" s="80"/>
      <c r="L130" s="81"/>
      <c r="M130" s="82"/>
      <c r="N130" s="83"/>
      <c r="O130" s="84"/>
      <c r="P130" s="8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 ht="15">
      <c r="A131" s="2"/>
      <c r="B131" s="100" t="s">
        <v>576</v>
      </c>
      <c r="C131" s="100"/>
      <c r="D131" s="100"/>
      <c r="E131" s="100"/>
      <c r="F131" s="14"/>
      <c r="G131" s="14"/>
      <c r="H131" s="101"/>
      <c r="I131" s="14"/>
      <c r="J131" s="71"/>
      <c r="K131" s="72"/>
      <c r="L131" s="14"/>
      <c r="M131" s="14"/>
      <c r="N131" s="13"/>
      <c r="O131" s="95"/>
      <c r="P131" s="8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 ht="38.25">
      <c r="A132" s="17" t="s">
        <v>16</v>
      </c>
      <c r="B132" s="18" t="s">
        <v>534</v>
      </c>
      <c r="C132" s="18"/>
      <c r="D132" s="19" t="s">
        <v>545</v>
      </c>
      <c r="E132" s="18" t="s">
        <v>546</v>
      </c>
      <c r="F132" s="18" t="s">
        <v>547</v>
      </c>
      <c r="G132" s="18" t="s">
        <v>577</v>
      </c>
      <c r="H132" s="18" t="s">
        <v>578</v>
      </c>
      <c r="I132" s="18" t="s">
        <v>550</v>
      </c>
      <c r="J132" s="58" t="s">
        <v>551</v>
      </c>
      <c r="K132" s="18" t="s">
        <v>552</v>
      </c>
      <c r="L132" s="18" t="s">
        <v>553</v>
      </c>
      <c r="M132" s="18" t="s">
        <v>554</v>
      </c>
      <c r="N132" s="19" t="s">
        <v>555</v>
      </c>
      <c r="O132" s="95"/>
      <c r="P132" s="8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1</v>
      </c>
      <c r="B133" s="102">
        <v>41579</v>
      </c>
      <c r="C133" s="102"/>
      <c r="D133" s="103" t="s">
        <v>579</v>
      </c>
      <c r="E133" s="104" t="s">
        <v>580</v>
      </c>
      <c r="F133" s="105">
        <v>82</v>
      </c>
      <c r="G133" s="104" t="s">
        <v>581</v>
      </c>
      <c r="H133" s="104">
        <v>100</v>
      </c>
      <c r="I133" s="122">
        <v>100</v>
      </c>
      <c r="J133" s="123" t="s">
        <v>582</v>
      </c>
      <c r="K133" s="124">
        <f t="shared" ref="K133:K164" si="68">H133-F133</f>
        <v>18</v>
      </c>
      <c r="L133" s="125">
        <f t="shared" ref="L133:L164" si="69">K133/F133</f>
        <v>0.21951219512195122</v>
      </c>
      <c r="M133" s="126" t="s">
        <v>556</v>
      </c>
      <c r="N133" s="127">
        <v>42657</v>
      </c>
      <c r="O133" s="50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2</v>
      </c>
      <c r="B134" s="102">
        <v>41794</v>
      </c>
      <c r="C134" s="102"/>
      <c r="D134" s="103" t="s">
        <v>583</v>
      </c>
      <c r="E134" s="104" t="s">
        <v>557</v>
      </c>
      <c r="F134" s="105">
        <v>257</v>
      </c>
      <c r="G134" s="104" t="s">
        <v>581</v>
      </c>
      <c r="H134" s="104">
        <v>300</v>
      </c>
      <c r="I134" s="122">
        <v>300</v>
      </c>
      <c r="J134" s="123" t="s">
        <v>582</v>
      </c>
      <c r="K134" s="124">
        <f t="shared" si="68"/>
        <v>43</v>
      </c>
      <c r="L134" s="125">
        <f t="shared" si="69"/>
        <v>0.16731517509727625</v>
      </c>
      <c r="M134" s="126" t="s">
        <v>556</v>
      </c>
      <c r="N134" s="127">
        <v>41822</v>
      </c>
      <c r="O134" s="50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3</v>
      </c>
      <c r="B135" s="102">
        <v>41828</v>
      </c>
      <c r="C135" s="102"/>
      <c r="D135" s="103" t="s">
        <v>584</v>
      </c>
      <c r="E135" s="104" t="s">
        <v>557</v>
      </c>
      <c r="F135" s="105">
        <v>393</v>
      </c>
      <c r="G135" s="104" t="s">
        <v>581</v>
      </c>
      <c r="H135" s="104">
        <v>468</v>
      </c>
      <c r="I135" s="122">
        <v>468</v>
      </c>
      <c r="J135" s="123" t="s">
        <v>582</v>
      </c>
      <c r="K135" s="124">
        <f t="shared" si="68"/>
        <v>75</v>
      </c>
      <c r="L135" s="125">
        <f t="shared" si="69"/>
        <v>0.19083969465648856</v>
      </c>
      <c r="M135" s="126" t="s">
        <v>556</v>
      </c>
      <c r="N135" s="127">
        <v>41863</v>
      </c>
      <c r="O135" s="50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4</v>
      </c>
      <c r="B136" s="102">
        <v>41857</v>
      </c>
      <c r="C136" s="102"/>
      <c r="D136" s="103" t="s">
        <v>585</v>
      </c>
      <c r="E136" s="104" t="s">
        <v>557</v>
      </c>
      <c r="F136" s="105">
        <v>205</v>
      </c>
      <c r="G136" s="104" t="s">
        <v>581</v>
      </c>
      <c r="H136" s="104">
        <v>275</v>
      </c>
      <c r="I136" s="122">
        <v>250</v>
      </c>
      <c r="J136" s="123" t="s">
        <v>582</v>
      </c>
      <c r="K136" s="124">
        <f t="shared" si="68"/>
        <v>70</v>
      </c>
      <c r="L136" s="125">
        <f t="shared" si="69"/>
        <v>0.34146341463414637</v>
      </c>
      <c r="M136" s="126" t="s">
        <v>556</v>
      </c>
      <c r="N136" s="127">
        <v>41962</v>
      </c>
      <c r="O136" s="50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5</v>
      </c>
      <c r="B137" s="102">
        <v>41886</v>
      </c>
      <c r="C137" s="102"/>
      <c r="D137" s="103" t="s">
        <v>586</v>
      </c>
      <c r="E137" s="104" t="s">
        <v>557</v>
      </c>
      <c r="F137" s="105">
        <v>162</v>
      </c>
      <c r="G137" s="104" t="s">
        <v>581</v>
      </c>
      <c r="H137" s="104">
        <v>190</v>
      </c>
      <c r="I137" s="122">
        <v>190</v>
      </c>
      <c r="J137" s="123" t="s">
        <v>582</v>
      </c>
      <c r="K137" s="124">
        <f t="shared" si="68"/>
        <v>28</v>
      </c>
      <c r="L137" s="125">
        <f t="shared" si="69"/>
        <v>0.1728395061728395</v>
      </c>
      <c r="M137" s="126" t="s">
        <v>556</v>
      </c>
      <c r="N137" s="127">
        <v>42006</v>
      </c>
      <c r="O137" s="50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6</v>
      </c>
      <c r="B138" s="102">
        <v>41886</v>
      </c>
      <c r="C138" s="102"/>
      <c r="D138" s="103" t="s">
        <v>587</v>
      </c>
      <c r="E138" s="104" t="s">
        <v>557</v>
      </c>
      <c r="F138" s="105">
        <v>75</v>
      </c>
      <c r="G138" s="104" t="s">
        <v>581</v>
      </c>
      <c r="H138" s="104">
        <v>91.5</v>
      </c>
      <c r="I138" s="122" t="s">
        <v>588</v>
      </c>
      <c r="J138" s="123" t="s">
        <v>589</v>
      </c>
      <c r="K138" s="124">
        <f t="shared" si="68"/>
        <v>16.5</v>
      </c>
      <c r="L138" s="125">
        <f t="shared" si="69"/>
        <v>0.22</v>
      </c>
      <c r="M138" s="126" t="s">
        <v>556</v>
      </c>
      <c r="N138" s="127">
        <v>41954</v>
      </c>
      <c r="O138" s="50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7</v>
      </c>
      <c r="B139" s="102">
        <v>41913</v>
      </c>
      <c r="C139" s="102"/>
      <c r="D139" s="103" t="s">
        <v>590</v>
      </c>
      <c r="E139" s="104" t="s">
        <v>557</v>
      </c>
      <c r="F139" s="105">
        <v>850</v>
      </c>
      <c r="G139" s="104" t="s">
        <v>581</v>
      </c>
      <c r="H139" s="104">
        <v>982.5</v>
      </c>
      <c r="I139" s="122">
        <v>1050</v>
      </c>
      <c r="J139" s="123" t="s">
        <v>591</v>
      </c>
      <c r="K139" s="124">
        <f t="shared" si="68"/>
        <v>132.5</v>
      </c>
      <c r="L139" s="125">
        <f t="shared" si="69"/>
        <v>0.15588235294117647</v>
      </c>
      <c r="M139" s="126" t="s">
        <v>556</v>
      </c>
      <c r="N139" s="127">
        <v>42039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8</v>
      </c>
      <c r="B140" s="102">
        <v>41913</v>
      </c>
      <c r="C140" s="102"/>
      <c r="D140" s="103" t="s">
        <v>592</v>
      </c>
      <c r="E140" s="104" t="s">
        <v>557</v>
      </c>
      <c r="F140" s="105">
        <v>475</v>
      </c>
      <c r="G140" s="104" t="s">
        <v>581</v>
      </c>
      <c r="H140" s="104">
        <v>515</v>
      </c>
      <c r="I140" s="122">
        <v>600</v>
      </c>
      <c r="J140" s="123" t="s">
        <v>593</v>
      </c>
      <c r="K140" s="124">
        <f t="shared" si="68"/>
        <v>40</v>
      </c>
      <c r="L140" s="125">
        <f t="shared" si="69"/>
        <v>8.4210526315789472E-2</v>
      </c>
      <c r="M140" s="126" t="s">
        <v>556</v>
      </c>
      <c r="N140" s="127">
        <v>41939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9</v>
      </c>
      <c r="B141" s="102">
        <v>41913</v>
      </c>
      <c r="C141" s="102"/>
      <c r="D141" s="103" t="s">
        <v>594</v>
      </c>
      <c r="E141" s="104" t="s">
        <v>557</v>
      </c>
      <c r="F141" s="105">
        <v>86</v>
      </c>
      <c r="G141" s="104" t="s">
        <v>581</v>
      </c>
      <c r="H141" s="104">
        <v>99</v>
      </c>
      <c r="I141" s="122">
        <v>140</v>
      </c>
      <c r="J141" s="123" t="s">
        <v>595</v>
      </c>
      <c r="K141" s="124">
        <f t="shared" si="68"/>
        <v>13</v>
      </c>
      <c r="L141" s="125">
        <f t="shared" si="69"/>
        <v>0.15116279069767441</v>
      </c>
      <c r="M141" s="126" t="s">
        <v>556</v>
      </c>
      <c r="N141" s="127">
        <v>41939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10</v>
      </c>
      <c r="B142" s="102">
        <v>41926</v>
      </c>
      <c r="C142" s="102"/>
      <c r="D142" s="103" t="s">
        <v>596</v>
      </c>
      <c r="E142" s="104" t="s">
        <v>557</v>
      </c>
      <c r="F142" s="105">
        <v>496.6</v>
      </c>
      <c r="G142" s="104" t="s">
        <v>581</v>
      </c>
      <c r="H142" s="104">
        <v>621</v>
      </c>
      <c r="I142" s="122">
        <v>580</v>
      </c>
      <c r="J142" s="123" t="s">
        <v>582</v>
      </c>
      <c r="K142" s="124">
        <f t="shared" si="68"/>
        <v>124.39999999999998</v>
      </c>
      <c r="L142" s="125">
        <f t="shared" si="69"/>
        <v>0.25050342327829234</v>
      </c>
      <c r="M142" s="126" t="s">
        <v>556</v>
      </c>
      <c r="N142" s="127">
        <v>42605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11</v>
      </c>
      <c r="B143" s="102">
        <v>41926</v>
      </c>
      <c r="C143" s="102"/>
      <c r="D143" s="103" t="s">
        <v>597</v>
      </c>
      <c r="E143" s="104" t="s">
        <v>557</v>
      </c>
      <c r="F143" s="105">
        <v>2481.9</v>
      </c>
      <c r="G143" s="104" t="s">
        <v>581</v>
      </c>
      <c r="H143" s="104">
        <v>2840</v>
      </c>
      <c r="I143" s="122">
        <v>2870</v>
      </c>
      <c r="J143" s="123" t="s">
        <v>598</v>
      </c>
      <c r="K143" s="124">
        <f t="shared" si="68"/>
        <v>358.09999999999991</v>
      </c>
      <c r="L143" s="125">
        <f t="shared" si="69"/>
        <v>0.14428462065353154</v>
      </c>
      <c r="M143" s="126" t="s">
        <v>556</v>
      </c>
      <c r="N143" s="127">
        <v>42017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12</v>
      </c>
      <c r="B144" s="102">
        <v>41928</v>
      </c>
      <c r="C144" s="102"/>
      <c r="D144" s="103" t="s">
        <v>599</v>
      </c>
      <c r="E144" s="104" t="s">
        <v>557</v>
      </c>
      <c r="F144" s="105">
        <v>84.5</v>
      </c>
      <c r="G144" s="104" t="s">
        <v>581</v>
      </c>
      <c r="H144" s="104">
        <v>93</v>
      </c>
      <c r="I144" s="122">
        <v>110</v>
      </c>
      <c r="J144" s="123" t="s">
        <v>600</v>
      </c>
      <c r="K144" s="124">
        <f t="shared" si="68"/>
        <v>8.5</v>
      </c>
      <c r="L144" s="125">
        <f t="shared" si="69"/>
        <v>0.10059171597633136</v>
      </c>
      <c r="M144" s="126" t="s">
        <v>556</v>
      </c>
      <c r="N144" s="127">
        <v>41939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13</v>
      </c>
      <c r="B145" s="102">
        <v>41928</v>
      </c>
      <c r="C145" s="102"/>
      <c r="D145" s="103" t="s">
        <v>601</v>
      </c>
      <c r="E145" s="104" t="s">
        <v>557</v>
      </c>
      <c r="F145" s="105">
        <v>401</v>
      </c>
      <c r="G145" s="104" t="s">
        <v>581</v>
      </c>
      <c r="H145" s="104">
        <v>428</v>
      </c>
      <c r="I145" s="122">
        <v>450</v>
      </c>
      <c r="J145" s="123" t="s">
        <v>602</v>
      </c>
      <c r="K145" s="124">
        <f t="shared" si="68"/>
        <v>27</v>
      </c>
      <c r="L145" s="125">
        <f t="shared" si="69"/>
        <v>6.7331670822942641E-2</v>
      </c>
      <c r="M145" s="126" t="s">
        <v>556</v>
      </c>
      <c r="N145" s="127">
        <v>42020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14</v>
      </c>
      <c r="B146" s="102">
        <v>41928</v>
      </c>
      <c r="C146" s="102"/>
      <c r="D146" s="103" t="s">
        <v>603</v>
      </c>
      <c r="E146" s="104" t="s">
        <v>557</v>
      </c>
      <c r="F146" s="105">
        <v>101</v>
      </c>
      <c r="G146" s="104" t="s">
        <v>581</v>
      </c>
      <c r="H146" s="104">
        <v>112</v>
      </c>
      <c r="I146" s="122">
        <v>120</v>
      </c>
      <c r="J146" s="123" t="s">
        <v>604</v>
      </c>
      <c r="K146" s="124">
        <f t="shared" si="68"/>
        <v>11</v>
      </c>
      <c r="L146" s="125">
        <f t="shared" si="69"/>
        <v>0.10891089108910891</v>
      </c>
      <c r="M146" s="126" t="s">
        <v>556</v>
      </c>
      <c r="N146" s="127">
        <v>41939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15</v>
      </c>
      <c r="B147" s="102">
        <v>41954</v>
      </c>
      <c r="C147" s="102"/>
      <c r="D147" s="103" t="s">
        <v>605</v>
      </c>
      <c r="E147" s="104" t="s">
        <v>557</v>
      </c>
      <c r="F147" s="105">
        <v>59</v>
      </c>
      <c r="G147" s="104" t="s">
        <v>581</v>
      </c>
      <c r="H147" s="104">
        <v>76</v>
      </c>
      <c r="I147" s="122">
        <v>76</v>
      </c>
      <c r="J147" s="123" t="s">
        <v>582</v>
      </c>
      <c r="K147" s="124">
        <f t="shared" si="68"/>
        <v>17</v>
      </c>
      <c r="L147" s="125">
        <f t="shared" si="69"/>
        <v>0.28813559322033899</v>
      </c>
      <c r="M147" s="126" t="s">
        <v>556</v>
      </c>
      <c r="N147" s="127">
        <v>43032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16</v>
      </c>
      <c r="B148" s="102">
        <v>41954</v>
      </c>
      <c r="C148" s="102"/>
      <c r="D148" s="103" t="s">
        <v>594</v>
      </c>
      <c r="E148" s="104" t="s">
        <v>557</v>
      </c>
      <c r="F148" s="105">
        <v>99</v>
      </c>
      <c r="G148" s="104" t="s">
        <v>581</v>
      </c>
      <c r="H148" s="104">
        <v>120</v>
      </c>
      <c r="I148" s="122">
        <v>120</v>
      </c>
      <c r="J148" s="123" t="s">
        <v>606</v>
      </c>
      <c r="K148" s="124">
        <f t="shared" si="68"/>
        <v>21</v>
      </c>
      <c r="L148" s="125">
        <f t="shared" si="69"/>
        <v>0.21212121212121213</v>
      </c>
      <c r="M148" s="126" t="s">
        <v>556</v>
      </c>
      <c r="N148" s="127">
        <v>41960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17</v>
      </c>
      <c r="B149" s="102">
        <v>41956</v>
      </c>
      <c r="C149" s="102"/>
      <c r="D149" s="103" t="s">
        <v>607</v>
      </c>
      <c r="E149" s="104" t="s">
        <v>557</v>
      </c>
      <c r="F149" s="105">
        <v>22</v>
      </c>
      <c r="G149" s="104" t="s">
        <v>581</v>
      </c>
      <c r="H149" s="104">
        <v>33.549999999999997</v>
      </c>
      <c r="I149" s="122">
        <v>32</v>
      </c>
      <c r="J149" s="123" t="s">
        <v>608</v>
      </c>
      <c r="K149" s="124">
        <f t="shared" si="68"/>
        <v>11.549999999999997</v>
      </c>
      <c r="L149" s="125">
        <f t="shared" si="69"/>
        <v>0.52499999999999991</v>
      </c>
      <c r="M149" s="126" t="s">
        <v>556</v>
      </c>
      <c r="N149" s="127">
        <v>42188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18</v>
      </c>
      <c r="B150" s="102">
        <v>41976</v>
      </c>
      <c r="C150" s="102"/>
      <c r="D150" s="103" t="s">
        <v>609</v>
      </c>
      <c r="E150" s="104" t="s">
        <v>557</v>
      </c>
      <c r="F150" s="105">
        <v>440</v>
      </c>
      <c r="G150" s="104" t="s">
        <v>581</v>
      </c>
      <c r="H150" s="104">
        <v>520</v>
      </c>
      <c r="I150" s="122">
        <v>520</v>
      </c>
      <c r="J150" s="123" t="s">
        <v>610</v>
      </c>
      <c r="K150" s="124">
        <f t="shared" si="68"/>
        <v>80</v>
      </c>
      <c r="L150" s="125">
        <f t="shared" si="69"/>
        <v>0.18181818181818182</v>
      </c>
      <c r="M150" s="126" t="s">
        <v>556</v>
      </c>
      <c r="N150" s="127">
        <v>42208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19</v>
      </c>
      <c r="B151" s="102">
        <v>41976</v>
      </c>
      <c r="C151" s="102"/>
      <c r="D151" s="103" t="s">
        <v>611</v>
      </c>
      <c r="E151" s="104" t="s">
        <v>557</v>
      </c>
      <c r="F151" s="105">
        <v>360</v>
      </c>
      <c r="G151" s="104" t="s">
        <v>581</v>
      </c>
      <c r="H151" s="104">
        <v>427</v>
      </c>
      <c r="I151" s="122">
        <v>425</v>
      </c>
      <c r="J151" s="123" t="s">
        <v>612</v>
      </c>
      <c r="K151" s="124">
        <f t="shared" si="68"/>
        <v>67</v>
      </c>
      <c r="L151" s="125">
        <f t="shared" si="69"/>
        <v>0.18611111111111112</v>
      </c>
      <c r="M151" s="126" t="s">
        <v>556</v>
      </c>
      <c r="N151" s="127">
        <v>42058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20</v>
      </c>
      <c r="B152" s="102">
        <v>42012</v>
      </c>
      <c r="C152" s="102"/>
      <c r="D152" s="103" t="s">
        <v>613</v>
      </c>
      <c r="E152" s="104" t="s">
        <v>557</v>
      </c>
      <c r="F152" s="105">
        <v>360</v>
      </c>
      <c r="G152" s="104" t="s">
        <v>581</v>
      </c>
      <c r="H152" s="104">
        <v>455</v>
      </c>
      <c r="I152" s="122">
        <v>420</v>
      </c>
      <c r="J152" s="123" t="s">
        <v>614</v>
      </c>
      <c r="K152" s="124">
        <f t="shared" si="68"/>
        <v>95</v>
      </c>
      <c r="L152" s="125">
        <f t="shared" si="69"/>
        <v>0.2638888888888889</v>
      </c>
      <c r="M152" s="126" t="s">
        <v>556</v>
      </c>
      <c r="N152" s="127">
        <v>42024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21</v>
      </c>
      <c r="B153" s="102">
        <v>42012</v>
      </c>
      <c r="C153" s="102"/>
      <c r="D153" s="103" t="s">
        <v>615</v>
      </c>
      <c r="E153" s="104" t="s">
        <v>557</v>
      </c>
      <c r="F153" s="105">
        <v>130</v>
      </c>
      <c r="G153" s="104"/>
      <c r="H153" s="104">
        <v>175.5</v>
      </c>
      <c r="I153" s="122">
        <v>165</v>
      </c>
      <c r="J153" s="123" t="s">
        <v>616</v>
      </c>
      <c r="K153" s="124">
        <f t="shared" si="68"/>
        <v>45.5</v>
      </c>
      <c r="L153" s="125">
        <f t="shared" si="69"/>
        <v>0.35</v>
      </c>
      <c r="M153" s="126" t="s">
        <v>556</v>
      </c>
      <c r="N153" s="127">
        <v>43088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22</v>
      </c>
      <c r="B154" s="102">
        <v>42040</v>
      </c>
      <c r="C154" s="102"/>
      <c r="D154" s="103" t="s">
        <v>376</v>
      </c>
      <c r="E154" s="104" t="s">
        <v>580</v>
      </c>
      <c r="F154" s="105">
        <v>98</v>
      </c>
      <c r="G154" s="104"/>
      <c r="H154" s="104">
        <v>120</v>
      </c>
      <c r="I154" s="122">
        <v>120</v>
      </c>
      <c r="J154" s="123" t="s">
        <v>582</v>
      </c>
      <c r="K154" s="124">
        <f t="shared" si="68"/>
        <v>22</v>
      </c>
      <c r="L154" s="125">
        <f t="shared" si="69"/>
        <v>0.22448979591836735</v>
      </c>
      <c r="M154" s="126" t="s">
        <v>556</v>
      </c>
      <c r="N154" s="127">
        <v>42753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23</v>
      </c>
      <c r="B155" s="102">
        <v>42040</v>
      </c>
      <c r="C155" s="102"/>
      <c r="D155" s="103" t="s">
        <v>617</v>
      </c>
      <c r="E155" s="104" t="s">
        <v>580</v>
      </c>
      <c r="F155" s="105">
        <v>196</v>
      </c>
      <c r="G155" s="104"/>
      <c r="H155" s="104">
        <v>262</v>
      </c>
      <c r="I155" s="122">
        <v>255</v>
      </c>
      <c r="J155" s="123" t="s">
        <v>582</v>
      </c>
      <c r="K155" s="124">
        <f t="shared" si="68"/>
        <v>66</v>
      </c>
      <c r="L155" s="125">
        <f t="shared" si="69"/>
        <v>0.33673469387755101</v>
      </c>
      <c r="M155" s="126" t="s">
        <v>556</v>
      </c>
      <c r="N155" s="127">
        <v>42599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7">
        <v>24</v>
      </c>
      <c r="B156" s="106">
        <v>42067</v>
      </c>
      <c r="C156" s="106"/>
      <c r="D156" s="107" t="s">
        <v>375</v>
      </c>
      <c r="E156" s="108" t="s">
        <v>580</v>
      </c>
      <c r="F156" s="109">
        <v>235</v>
      </c>
      <c r="G156" s="109"/>
      <c r="H156" s="110">
        <v>77</v>
      </c>
      <c r="I156" s="128" t="s">
        <v>618</v>
      </c>
      <c r="J156" s="129" t="s">
        <v>619</v>
      </c>
      <c r="K156" s="130">
        <f t="shared" si="68"/>
        <v>-158</v>
      </c>
      <c r="L156" s="131">
        <f t="shared" si="69"/>
        <v>-0.67234042553191486</v>
      </c>
      <c r="M156" s="132" t="s">
        <v>620</v>
      </c>
      <c r="N156" s="133">
        <v>43522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25</v>
      </c>
      <c r="B157" s="102">
        <v>42067</v>
      </c>
      <c r="C157" s="102"/>
      <c r="D157" s="103" t="s">
        <v>453</v>
      </c>
      <c r="E157" s="104" t="s">
        <v>580</v>
      </c>
      <c r="F157" s="105">
        <v>185</v>
      </c>
      <c r="G157" s="104"/>
      <c r="H157" s="104">
        <v>224</v>
      </c>
      <c r="I157" s="122" t="s">
        <v>621</v>
      </c>
      <c r="J157" s="123" t="s">
        <v>582</v>
      </c>
      <c r="K157" s="124">
        <f t="shared" si="68"/>
        <v>39</v>
      </c>
      <c r="L157" s="125">
        <f t="shared" si="69"/>
        <v>0.21081081081081082</v>
      </c>
      <c r="M157" s="126" t="s">
        <v>556</v>
      </c>
      <c r="N157" s="127">
        <v>42647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323">
        <v>26</v>
      </c>
      <c r="B158" s="111">
        <v>42090</v>
      </c>
      <c r="C158" s="111"/>
      <c r="D158" s="112" t="s">
        <v>622</v>
      </c>
      <c r="E158" s="113" t="s">
        <v>580</v>
      </c>
      <c r="F158" s="114">
        <v>49.5</v>
      </c>
      <c r="G158" s="115"/>
      <c r="H158" s="115">
        <v>15.85</v>
      </c>
      <c r="I158" s="115">
        <v>67</v>
      </c>
      <c r="J158" s="134" t="s">
        <v>623</v>
      </c>
      <c r="K158" s="115">
        <f t="shared" si="68"/>
        <v>-33.65</v>
      </c>
      <c r="L158" s="135">
        <f t="shared" si="69"/>
        <v>-0.67979797979797973</v>
      </c>
      <c r="M158" s="132" t="s">
        <v>620</v>
      </c>
      <c r="N158" s="136">
        <v>43627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27</v>
      </c>
      <c r="B159" s="102">
        <v>42093</v>
      </c>
      <c r="C159" s="102"/>
      <c r="D159" s="103" t="s">
        <v>624</v>
      </c>
      <c r="E159" s="104" t="s">
        <v>580</v>
      </c>
      <c r="F159" s="105">
        <v>183.5</v>
      </c>
      <c r="G159" s="104"/>
      <c r="H159" s="104">
        <v>219</v>
      </c>
      <c r="I159" s="122">
        <v>218</v>
      </c>
      <c r="J159" s="123" t="s">
        <v>625</v>
      </c>
      <c r="K159" s="124">
        <f t="shared" si="68"/>
        <v>35.5</v>
      </c>
      <c r="L159" s="125">
        <f t="shared" si="69"/>
        <v>0.19346049046321526</v>
      </c>
      <c r="M159" s="126" t="s">
        <v>556</v>
      </c>
      <c r="N159" s="127">
        <v>42103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28</v>
      </c>
      <c r="B160" s="102">
        <v>42114</v>
      </c>
      <c r="C160" s="102"/>
      <c r="D160" s="103" t="s">
        <v>626</v>
      </c>
      <c r="E160" s="104" t="s">
        <v>580</v>
      </c>
      <c r="F160" s="105">
        <f>(227+237)/2</f>
        <v>232</v>
      </c>
      <c r="G160" s="104"/>
      <c r="H160" s="104">
        <v>298</v>
      </c>
      <c r="I160" s="122">
        <v>298</v>
      </c>
      <c r="J160" s="123" t="s">
        <v>582</v>
      </c>
      <c r="K160" s="124">
        <f t="shared" si="68"/>
        <v>66</v>
      </c>
      <c r="L160" s="125">
        <f t="shared" si="69"/>
        <v>0.28448275862068967</v>
      </c>
      <c r="M160" s="126" t="s">
        <v>556</v>
      </c>
      <c r="N160" s="127">
        <v>42823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29</v>
      </c>
      <c r="B161" s="102">
        <v>42128</v>
      </c>
      <c r="C161" s="102"/>
      <c r="D161" s="103" t="s">
        <v>627</v>
      </c>
      <c r="E161" s="104" t="s">
        <v>557</v>
      </c>
      <c r="F161" s="105">
        <v>385</v>
      </c>
      <c r="G161" s="104"/>
      <c r="H161" s="104">
        <f>212.5+331</f>
        <v>543.5</v>
      </c>
      <c r="I161" s="122">
        <v>510</v>
      </c>
      <c r="J161" s="123" t="s">
        <v>628</v>
      </c>
      <c r="K161" s="124">
        <f t="shared" si="68"/>
        <v>158.5</v>
      </c>
      <c r="L161" s="125">
        <f t="shared" si="69"/>
        <v>0.41168831168831171</v>
      </c>
      <c r="M161" s="126" t="s">
        <v>556</v>
      </c>
      <c r="N161" s="127">
        <v>42235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30</v>
      </c>
      <c r="B162" s="102">
        <v>42128</v>
      </c>
      <c r="C162" s="102"/>
      <c r="D162" s="103" t="s">
        <v>629</v>
      </c>
      <c r="E162" s="104" t="s">
        <v>557</v>
      </c>
      <c r="F162" s="105">
        <v>115.5</v>
      </c>
      <c r="G162" s="104"/>
      <c r="H162" s="104">
        <v>146</v>
      </c>
      <c r="I162" s="122">
        <v>142</v>
      </c>
      <c r="J162" s="123" t="s">
        <v>630</v>
      </c>
      <c r="K162" s="124">
        <f t="shared" si="68"/>
        <v>30.5</v>
      </c>
      <c r="L162" s="125">
        <f t="shared" si="69"/>
        <v>0.26406926406926406</v>
      </c>
      <c r="M162" s="126" t="s">
        <v>556</v>
      </c>
      <c r="N162" s="127">
        <v>42202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31</v>
      </c>
      <c r="B163" s="102">
        <v>42151</v>
      </c>
      <c r="C163" s="102"/>
      <c r="D163" s="103" t="s">
        <v>631</v>
      </c>
      <c r="E163" s="104" t="s">
        <v>557</v>
      </c>
      <c r="F163" s="105">
        <v>237.5</v>
      </c>
      <c r="G163" s="104"/>
      <c r="H163" s="104">
        <v>279.5</v>
      </c>
      <c r="I163" s="122">
        <v>278</v>
      </c>
      <c r="J163" s="123" t="s">
        <v>582</v>
      </c>
      <c r="K163" s="124">
        <f t="shared" si="68"/>
        <v>42</v>
      </c>
      <c r="L163" s="125">
        <f t="shared" si="69"/>
        <v>0.17684210526315788</v>
      </c>
      <c r="M163" s="126" t="s">
        <v>556</v>
      </c>
      <c r="N163" s="127">
        <v>42222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32</v>
      </c>
      <c r="B164" s="102">
        <v>42174</v>
      </c>
      <c r="C164" s="102"/>
      <c r="D164" s="103" t="s">
        <v>601</v>
      </c>
      <c r="E164" s="104" t="s">
        <v>580</v>
      </c>
      <c r="F164" s="105">
        <v>340</v>
      </c>
      <c r="G164" s="104"/>
      <c r="H164" s="104">
        <v>448</v>
      </c>
      <c r="I164" s="122">
        <v>448</v>
      </c>
      <c r="J164" s="123" t="s">
        <v>582</v>
      </c>
      <c r="K164" s="124">
        <f t="shared" si="68"/>
        <v>108</v>
      </c>
      <c r="L164" s="125">
        <f t="shared" si="69"/>
        <v>0.31764705882352939</v>
      </c>
      <c r="M164" s="126" t="s">
        <v>556</v>
      </c>
      <c r="N164" s="127">
        <v>43018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33</v>
      </c>
      <c r="B165" s="102">
        <v>42191</v>
      </c>
      <c r="C165" s="102"/>
      <c r="D165" s="103" t="s">
        <v>632</v>
      </c>
      <c r="E165" s="104" t="s">
        <v>580</v>
      </c>
      <c r="F165" s="105">
        <v>390</v>
      </c>
      <c r="G165" s="104"/>
      <c r="H165" s="104">
        <v>460</v>
      </c>
      <c r="I165" s="122">
        <v>460</v>
      </c>
      <c r="J165" s="123" t="s">
        <v>582</v>
      </c>
      <c r="K165" s="124">
        <f t="shared" ref="K165:K185" si="70">H165-F165</f>
        <v>70</v>
      </c>
      <c r="L165" s="125">
        <f t="shared" ref="L165:L185" si="71">K165/F165</f>
        <v>0.17948717948717949</v>
      </c>
      <c r="M165" s="126" t="s">
        <v>556</v>
      </c>
      <c r="N165" s="127">
        <v>42478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7">
        <v>34</v>
      </c>
      <c r="B166" s="106">
        <v>42195</v>
      </c>
      <c r="C166" s="106"/>
      <c r="D166" s="107" t="s">
        <v>633</v>
      </c>
      <c r="E166" s="108" t="s">
        <v>580</v>
      </c>
      <c r="F166" s="109">
        <v>122.5</v>
      </c>
      <c r="G166" s="109"/>
      <c r="H166" s="110">
        <v>61</v>
      </c>
      <c r="I166" s="128">
        <v>172</v>
      </c>
      <c r="J166" s="129" t="s">
        <v>634</v>
      </c>
      <c r="K166" s="130">
        <f t="shared" si="70"/>
        <v>-61.5</v>
      </c>
      <c r="L166" s="131">
        <f t="shared" si="71"/>
        <v>-0.50204081632653064</v>
      </c>
      <c r="M166" s="132" t="s">
        <v>620</v>
      </c>
      <c r="N166" s="133">
        <v>43333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35</v>
      </c>
      <c r="B167" s="102">
        <v>42219</v>
      </c>
      <c r="C167" s="102"/>
      <c r="D167" s="103" t="s">
        <v>635</v>
      </c>
      <c r="E167" s="104" t="s">
        <v>580</v>
      </c>
      <c r="F167" s="105">
        <v>297.5</v>
      </c>
      <c r="G167" s="104"/>
      <c r="H167" s="104">
        <v>350</v>
      </c>
      <c r="I167" s="122">
        <v>360</v>
      </c>
      <c r="J167" s="123" t="s">
        <v>636</v>
      </c>
      <c r="K167" s="124">
        <f t="shared" si="70"/>
        <v>52.5</v>
      </c>
      <c r="L167" s="125">
        <f t="shared" si="71"/>
        <v>0.17647058823529413</v>
      </c>
      <c r="M167" s="126" t="s">
        <v>556</v>
      </c>
      <c r="N167" s="127">
        <v>42232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36</v>
      </c>
      <c r="B168" s="102">
        <v>42219</v>
      </c>
      <c r="C168" s="102"/>
      <c r="D168" s="103" t="s">
        <v>637</v>
      </c>
      <c r="E168" s="104" t="s">
        <v>580</v>
      </c>
      <c r="F168" s="105">
        <v>115.5</v>
      </c>
      <c r="G168" s="104"/>
      <c r="H168" s="104">
        <v>149</v>
      </c>
      <c r="I168" s="122">
        <v>140</v>
      </c>
      <c r="J168" s="137" t="s">
        <v>638</v>
      </c>
      <c r="K168" s="124">
        <f t="shared" si="70"/>
        <v>33.5</v>
      </c>
      <c r="L168" s="125">
        <f t="shared" si="71"/>
        <v>0.29004329004329005</v>
      </c>
      <c r="M168" s="126" t="s">
        <v>556</v>
      </c>
      <c r="N168" s="127">
        <v>42740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37</v>
      </c>
      <c r="B169" s="102">
        <v>42251</v>
      </c>
      <c r="C169" s="102"/>
      <c r="D169" s="103" t="s">
        <v>631</v>
      </c>
      <c r="E169" s="104" t="s">
        <v>580</v>
      </c>
      <c r="F169" s="105">
        <v>226</v>
      </c>
      <c r="G169" s="104"/>
      <c r="H169" s="104">
        <v>292</v>
      </c>
      <c r="I169" s="122">
        <v>292</v>
      </c>
      <c r="J169" s="123" t="s">
        <v>639</v>
      </c>
      <c r="K169" s="124">
        <f t="shared" si="70"/>
        <v>66</v>
      </c>
      <c r="L169" s="125">
        <f t="shared" si="71"/>
        <v>0.29203539823008851</v>
      </c>
      <c r="M169" s="126" t="s">
        <v>556</v>
      </c>
      <c r="N169" s="127">
        <v>42286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38</v>
      </c>
      <c r="B170" s="102">
        <v>42254</v>
      </c>
      <c r="C170" s="102"/>
      <c r="D170" s="103" t="s">
        <v>626</v>
      </c>
      <c r="E170" s="104" t="s">
        <v>580</v>
      </c>
      <c r="F170" s="105">
        <v>232.5</v>
      </c>
      <c r="G170" s="104"/>
      <c r="H170" s="104">
        <v>312.5</v>
      </c>
      <c r="I170" s="122">
        <v>310</v>
      </c>
      <c r="J170" s="123" t="s">
        <v>582</v>
      </c>
      <c r="K170" s="124">
        <f t="shared" si="70"/>
        <v>80</v>
      </c>
      <c r="L170" s="125">
        <f t="shared" si="71"/>
        <v>0.34408602150537637</v>
      </c>
      <c r="M170" s="126" t="s">
        <v>556</v>
      </c>
      <c r="N170" s="127">
        <v>42823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39</v>
      </c>
      <c r="B171" s="102">
        <v>42268</v>
      </c>
      <c r="C171" s="102"/>
      <c r="D171" s="103" t="s">
        <v>640</v>
      </c>
      <c r="E171" s="104" t="s">
        <v>580</v>
      </c>
      <c r="F171" s="105">
        <v>196.5</v>
      </c>
      <c r="G171" s="104"/>
      <c r="H171" s="104">
        <v>238</v>
      </c>
      <c r="I171" s="122">
        <v>238</v>
      </c>
      <c r="J171" s="123" t="s">
        <v>639</v>
      </c>
      <c r="K171" s="124">
        <f t="shared" si="70"/>
        <v>41.5</v>
      </c>
      <c r="L171" s="125">
        <f t="shared" si="71"/>
        <v>0.21119592875318066</v>
      </c>
      <c r="M171" s="126" t="s">
        <v>556</v>
      </c>
      <c r="N171" s="127">
        <v>42291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40</v>
      </c>
      <c r="B172" s="102">
        <v>42271</v>
      </c>
      <c r="C172" s="102"/>
      <c r="D172" s="103" t="s">
        <v>579</v>
      </c>
      <c r="E172" s="104" t="s">
        <v>580</v>
      </c>
      <c r="F172" s="105">
        <v>65</v>
      </c>
      <c r="G172" s="104"/>
      <c r="H172" s="104">
        <v>82</v>
      </c>
      <c r="I172" s="122">
        <v>82</v>
      </c>
      <c r="J172" s="123" t="s">
        <v>639</v>
      </c>
      <c r="K172" s="124">
        <f t="shared" si="70"/>
        <v>17</v>
      </c>
      <c r="L172" s="125">
        <f t="shared" si="71"/>
        <v>0.26153846153846155</v>
      </c>
      <c r="M172" s="126" t="s">
        <v>556</v>
      </c>
      <c r="N172" s="127">
        <v>42578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41</v>
      </c>
      <c r="B173" s="102">
        <v>42291</v>
      </c>
      <c r="C173" s="102"/>
      <c r="D173" s="103" t="s">
        <v>641</v>
      </c>
      <c r="E173" s="104" t="s">
        <v>580</v>
      </c>
      <c r="F173" s="105">
        <v>144</v>
      </c>
      <c r="G173" s="104"/>
      <c r="H173" s="104">
        <v>182.5</v>
      </c>
      <c r="I173" s="122">
        <v>181</v>
      </c>
      <c r="J173" s="123" t="s">
        <v>639</v>
      </c>
      <c r="K173" s="124">
        <f t="shared" si="70"/>
        <v>38.5</v>
      </c>
      <c r="L173" s="125">
        <f t="shared" si="71"/>
        <v>0.2673611111111111</v>
      </c>
      <c r="M173" s="126" t="s">
        <v>556</v>
      </c>
      <c r="N173" s="127">
        <v>42817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42</v>
      </c>
      <c r="B174" s="102">
        <v>42291</v>
      </c>
      <c r="C174" s="102"/>
      <c r="D174" s="103" t="s">
        <v>642</v>
      </c>
      <c r="E174" s="104" t="s">
        <v>580</v>
      </c>
      <c r="F174" s="105">
        <v>264</v>
      </c>
      <c r="G174" s="104"/>
      <c r="H174" s="104">
        <v>311</v>
      </c>
      <c r="I174" s="122">
        <v>311</v>
      </c>
      <c r="J174" s="123" t="s">
        <v>639</v>
      </c>
      <c r="K174" s="124">
        <f t="shared" si="70"/>
        <v>47</v>
      </c>
      <c r="L174" s="125">
        <f t="shared" si="71"/>
        <v>0.17803030303030304</v>
      </c>
      <c r="M174" s="126" t="s">
        <v>556</v>
      </c>
      <c r="N174" s="127">
        <v>42604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43</v>
      </c>
      <c r="B175" s="102">
        <v>42318</v>
      </c>
      <c r="C175" s="102"/>
      <c r="D175" s="103" t="s">
        <v>643</v>
      </c>
      <c r="E175" s="104" t="s">
        <v>557</v>
      </c>
      <c r="F175" s="105">
        <v>549.5</v>
      </c>
      <c r="G175" s="104"/>
      <c r="H175" s="104">
        <v>630</v>
      </c>
      <c r="I175" s="122">
        <v>630</v>
      </c>
      <c r="J175" s="123" t="s">
        <v>639</v>
      </c>
      <c r="K175" s="124">
        <f t="shared" si="70"/>
        <v>80.5</v>
      </c>
      <c r="L175" s="125">
        <f t="shared" si="71"/>
        <v>0.1464968152866242</v>
      </c>
      <c r="M175" s="126" t="s">
        <v>556</v>
      </c>
      <c r="N175" s="127">
        <v>42419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44</v>
      </c>
      <c r="B176" s="102">
        <v>42342</v>
      </c>
      <c r="C176" s="102"/>
      <c r="D176" s="103" t="s">
        <v>644</v>
      </c>
      <c r="E176" s="104" t="s">
        <v>580</v>
      </c>
      <c r="F176" s="105">
        <v>1027.5</v>
      </c>
      <c r="G176" s="104"/>
      <c r="H176" s="104">
        <v>1315</v>
      </c>
      <c r="I176" s="122">
        <v>1250</v>
      </c>
      <c r="J176" s="123" t="s">
        <v>639</v>
      </c>
      <c r="K176" s="124">
        <f t="shared" si="70"/>
        <v>287.5</v>
      </c>
      <c r="L176" s="125">
        <f t="shared" si="71"/>
        <v>0.27980535279805352</v>
      </c>
      <c r="M176" s="126" t="s">
        <v>556</v>
      </c>
      <c r="N176" s="127">
        <v>43244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45</v>
      </c>
      <c r="B177" s="102">
        <v>42367</v>
      </c>
      <c r="C177" s="102"/>
      <c r="D177" s="103" t="s">
        <v>645</v>
      </c>
      <c r="E177" s="104" t="s">
        <v>580</v>
      </c>
      <c r="F177" s="105">
        <v>465</v>
      </c>
      <c r="G177" s="104"/>
      <c r="H177" s="104">
        <v>540</v>
      </c>
      <c r="I177" s="122">
        <v>540</v>
      </c>
      <c r="J177" s="123" t="s">
        <v>639</v>
      </c>
      <c r="K177" s="124">
        <f t="shared" si="70"/>
        <v>75</v>
      </c>
      <c r="L177" s="125">
        <f t="shared" si="71"/>
        <v>0.16129032258064516</v>
      </c>
      <c r="M177" s="126" t="s">
        <v>556</v>
      </c>
      <c r="N177" s="127">
        <v>42530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46</v>
      </c>
      <c r="B178" s="102">
        <v>42380</v>
      </c>
      <c r="C178" s="102"/>
      <c r="D178" s="103" t="s">
        <v>376</v>
      </c>
      <c r="E178" s="104" t="s">
        <v>557</v>
      </c>
      <c r="F178" s="105">
        <v>81</v>
      </c>
      <c r="G178" s="104"/>
      <c r="H178" s="104">
        <v>110</v>
      </c>
      <c r="I178" s="122">
        <v>110</v>
      </c>
      <c r="J178" s="123" t="s">
        <v>639</v>
      </c>
      <c r="K178" s="124">
        <f t="shared" si="70"/>
        <v>29</v>
      </c>
      <c r="L178" s="125">
        <f t="shared" si="71"/>
        <v>0.35802469135802467</v>
      </c>
      <c r="M178" s="126" t="s">
        <v>556</v>
      </c>
      <c r="N178" s="127">
        <v>42745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47</v>
      </c>
      <c r="B179" s="102">
        <v>42382</v>
      </c>
      <c r="C179" s="102"/>
      <c r="D179" s="103" t="s">
        <v>646</v>
      </c>
      <c r="E179" s="104" t="s">
        <v>557</v>
      </c>
      <c r="F179" s="105">
        <v>417.5</v>
      </c>
      <c r="G179" s="104"/>
      <c r="H179" s="104">
        <v>547</v>
      </c>
      <c r="I179" s="122">
        <v>535</v>
      </c>
      <c r="J179" s="123" t="s">
        <v>639</v>
      </c>
      <c r="K179" s="124">
        <f t="shared" si="70"/>
        <v>129.5</v>
      </c>
      <c r="L179" s="125">
        <f t="shared" si="71"/>
        <v>0.31017964071856285</v>
      </c>
      <c r="M179" s="126" t="s">
        <v>556</v>
      </c>
      <c r="N179" s="127">
        <v>42578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48</v>
      </c>
      <c r="B180" s="102">
        <v>42408</v>
      </c>
      <c r="C180" s="102"/>
      <c r="D180" s="103" t="s">
        <v>647</v>
      </c>
      <c r="E180" s="104" t="s">
        <v>580</v>
      </c>
      <c r="F180" s="105">
        <v>650</v>
      </c>
      <c r="G180" s="104"/>
      <c r="H180" s="104">
        <v>800</v>
      </c>
      <c r="I180" s="122">
        <v>800</v>
      </c>
      <c r="J180" s="123" t="s">
        <v>639</v>
      </c>
      <c r="K180" s="124">
        <f t="shared" si="70"/>
        <v>150</v>
      </c>
      <c r="L180" s="125">
        <f t="shared" si="71"/>
        <v>0.23076923076923078</v>
      </c>
      <c r="M180" s="126" t="s">
        <v>556</v>
      </c>
      <c r="N180" s="127">
        <v>43154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49</v>
      </c>
      <c r="B181" s="102">
        <v>42433</v>
      </c>
      <c r="C181" s="102"/>
      <c r="D181" s="103" t="s">
        <v>193</v>
      </c>
      <c r="E181" s="104" t="s">
        <v>580</v>
      </c>
      <c r="F181" s="105">
        <v>437.5</v>
      </c>
      <c r="G181" s="104"/>
      <c r="H181" s="104">
        <v>504.5</v>
      </c>
      <c r="I181" s="122">
        <v>522</v>
      </c>
      <c r="J181" s="123" t="s">
        <v>648</v>
      </c>
      <c r="K181" s="124">
        <f t="shared" si="70"/>
        <v>67</v>
      </c>
      <c r="L181" s="125">
        <f t="shared" si="71"/>
        <v>0.15314285714285714</v>
      </c>
      <c r="M181" s="126" t="s">
        <v>556</v>
      </c>
      <c r="N181" s="127">
        <v>42480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50</v>
      </c>
      <c r="B182" s="102">
        <v>42438</v>
      </c>
      <c r="C182" s="102"/>
      <c r="D182" s="103" t="s">
        <v>649</v>
      </c>
      <c r="E182" s="104" t="s">
        <v>580</v>
      </c>
      <c r="F182" s="105">
        <v>189.5</v>
      </c>
      <c r="G182" s="104"/>
      <c r="H182" s="104">
        <v>218</v>
      </c>
      <c r="I182" s="122">
        <v>218</v>
      </c>
      <c r="J182" s="123" t="s">
        <v>639</v>
      </c>
      <c r="K182" s="124">
        <f t="shared" si="70"/>
        <v>28.5</v>
      </c>
      <c r="L182" s="125">
        <f t="shared" si="71"/>
        <v>0.15039577836411611</v>
      </c>
      <c r="M182" s="126" t="s">
        <v>556</v>
      </c>
      <c r="N182" s="127">
        <v>43034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323">
        <v>51</v>
      </c>
      <c r="B183" s="111">
        <v>42471</v>
      </c>
      <c r="C183" s="111"/>
      <c r="D183" s="112" t="s">
        <v>650</v>
      </c>
      <c r="E183" s="113" t="s">
        <v>580</v>
      </c>
      <c r="F183" s="114">
        <v>36.5</v>
      </c>
      <c r="G183" s="115"/>
      <c r="H183" s="115">
        <v>15.85</v>
      </c>
      <c r="I183" s="115">
        <v>60</v>
      </c>
      <c r="J183" s="134" t="s">
        <v>651</v>
      </c>
      <c r="K183" s="130">
        <f t="shared" si="70"/>
        <v>-20.65</v>
      </c>
      <c r="L183" s="159">
        <f t="shared" si="71"/>
        <v>-0.5657534246575342</v>
      </c>
      <c r="M183" s="132" t="s">
        <v>620</v>
      </c>
      <c r="N183" s="160">
        <v>43627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52</v>
      </c>
      <c r="B184" s="102">
        <v>42472</v>
      </c>
      <c r="C184" s="102"/>
      <c r="D184" s="103" t="s">
        <v>652</v>
      </c>
      <c r="E184" s="104" t="s">
        <v>580</v>
      </c>
      <c r="F184" s="105">
        <v>93</v>
      </c>
      <c r="G184" s="104"/>
      <c r="H184" s="104">
        <v>149</v>
      </c>
      <c r="I184" s="122">
        <v>140</v>
      </c>
      <c r="J184" s="137" t="s">
        <v>653</v>
      </c>
      <c r="K184" s="124">
        <f t="shared" si="70"/>
        <v>56</v>
      </c>
      <c r="L184" s="125">
        <f t="shared" si="71"/>
        <v>0.60215053763440862</v>
      </c>
      <c r="M184" s="126" t="s">
        <v>556</v>
      </c>
      <c r="N184" s="127">
        <v>42740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53</v>
      </c>
      <c r="B185" s="102">
        <v>42472</v>
      </c>
      <c r="C185" s="102"/>
      <c r="D185" s="103" t="s">
        <v>654</v>
      </c>
      <c r="E185" s="104" t="s">
        <v>580</v>
      </c>
      <c r="F185" s="105">
        <v>130</v>
      </c>
      <c r="G185" s="104"/>
      <c r="H185" s="104">
        <v>150</v>
      </c>
      <c r="I185" s="122" t="s">
        <v>655</v>
      </c>
      <c r="J185" s="123" t="s">
        <v>639</v>
      </c>
      <c r="K185" s="124">
        <f t="shared" si="70"/>
        <v>20</v>
      </c>
      <c r="L185" s="125">
        <f t="shared" si="71"/>
        <v>0.15384615384615385</v>
      </c>
      <c r="M185" s="126" t="s">
        <v>556</v>
      </c>
      <c r="N185" s="127">
        <v>42564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54</v>
      </c>
      <c r="B186" s="102">
        <v>42473</v>
      </c>
      <c r="C186" s="102"/>
      <c r="D186" s="103" t="s">
        <v>344</v>
      </c>
      <c r="E186" s="104" t="s">
        <v>580</v>
      </c>
      <c r="F186" s="105">
        <v>196</v>
      </c>
      <c r="G186" s="104"/>
      <c r="H186" s="104">
        <v>299</v>
      </c>
      <c r="I186" s="122">
        <v>299</v>
      </c>
      <c r="J186" s="123" t="s">
        <v>639</v>
      </c>
      <c r="K186" s="124">
        <v>103</v>
      </c>
      <c r="L186" s="125">
        <v>0.52551020408163296</v>
      </c>
      <c r="M186" s="126" t="s">
        <v>556</v>
      </c>
      <c r="N186" s="127">
        <v>42620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55</v>
      </c>
      <c r="B187" s="102">
        <v>42473</v>
      </c>
      <c r="C187" s="102"/>
      <c r="D187" s="103" t="s">
        <v>713</v>
      </c>
      <c r="E187" s="104" t="s">
        <v>580</v>
      </c>
      <c r="F187" s="105">
        <v>88</v>
      </c>
      <c r="G187" s="104"/>
      <c r="H187" s="104">
        <v>103</v>
      </c>
      <c r="I187" s="122">
        <v>103</v>
      </c>
      <c r="J187" s="123" t="s">
        <v>639</v>
      </c>
      <c r="K187" s="124">
        <v>15</v>
      </c>
      <c r="L187" s="125">
        <v>0.170454545454545</v>
      </c>
      <c r="M187" s="126" t="s">
        <v>556</v>
      </c>
      <c r="N187" s="127">
        <v>42530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56</v>
      </c>
      <c r="B188" s="102">
        <v>42492</v>
      </c>
      <c r="C188" s="102"/>
      <c r="D188" s="103" t="s">
        <v>656</v>
      </c>
      <c r="E188" s="104" t="s">
        <v>580</v>
      </c>
      <c r="F188" s="105">
        <v>127.5</v>
      </c>
      <c r="G188" s="104"/>
      <c r="H188" s="104">
        <v>148</v>
      </c>
      <c r="I188" s="122" t="s">
        <v>657</v>
      </c>
      <c r="J188" s="123" t="s">
        <v>639</v>
      </c>
      <c r="K188" s="124">
        <f>H188-F188</f>
        <v>20.5</v>
      </c>
      <c r="L188" s="125">
        <f>K188/F188</f>
        <v>0.16078431372549021</v>
      </c>
      <c r="M188" s="126" t="s">
        <v>556</v>
      </c>
      <c r="N188" s="127">
        <v>42564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57</v>
      </c>
      <c r="B189" s="102">
        <v>42493</v>
      </c>
      <c r="C189" s="102"/>
      <c r="D189" s="103" t="s">
        <v>658</v>
      </c>
      <c r="E189" s="104" t="s">
        <v>580</v>
      </c>
      <c r="F189" s="105">
        <v>675</v>
      </c>
      <c r="G189" s="104"/>
      <c r="H189" s="104">
        <v>815</v>
      </c>
      <c r="I189" s="122" t="s">
        <v>659</v>
      </c>
      <c r="J189" s="123" t="s">
        <v>639</v>
      </c>
      <c r="K189" s="124">
        <f>H189-F189</f>
        <v>140</v>
      </c>
      <c r="L189" s="125">
        <f>K189/F189</f>
        <v>0.2074074074074074</v>
      </c>
      <c r="M189" s="126" t="s">
        <v>556</v>
      </c>
      <c r="N189" s="127">
        <v>43154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7">
        <v>58</v>
      </c>
      <c r="B190" s="106">
        <v>42522</v>
      </c>
      <c r="C190" s="106"/>
      <c r="D190" s="107" t="s">
        <v>714</v>
      </c>
      <c r="E190" s="108" t="s">
        <v>580</v>
      </c>
      <c r="F190" s="109">
        <v>500</v>
      </c>
      <c r="G190" s="109"/>
      <c r="H190" s="110">
        <v>232.5</v>
      </c>
      <c r="I190" s="128" t="s">
        <v>715</v>
      </c>
      <c r="J190" s="129" t="s">
        <v>716</v>
      </c>
      <c r="K190" s="130">
        <f>H190-F190</f>
        <v>-267.5</v>
      </c>
      <c r="L190" s="131">
        <f>K190/F190</f>
        <v>-0.53500000000000003</v>
      </c>
      <c r="M190" s="132" t="s">
        <v>620</v>
      </c>
      <c r="N190" s="133">
        <v>43735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59</v>
      </c>
      <c r="B191" s="102">
        <v>42527</v>
      </c>
      <c r="C191" s="102"/>
      <c r="D191" s="103" t="s">
        <v>660</v>
      </c>
      <c r="E191" s="104" t="s">
        <v>580</v>
      </c>
      <c r="F191" s="105">
        <v>110</v>
      </c>
      <c r="G191" s="104"/>
      <c r="H191" s="104">
        <v>126.5</v>
      </c>
      <c r="I191" s="122">
        <v>125</v>
      </c>
      <c r="J191" s="123" t="s">
        <v>589</v>
      </c>
      <c r="K191" s="124">
        <f>H191-F191</f>
        <v>16.5</v>
      </c>
      <c r="L191" s="125">
        <f>K191/F191</f>
        <v>0.15</v>
      </c>
      <c r="M191" s="126" t="s">
        <v>556</v>
      </c>
      <c r="N191" s="127">
        <v>42552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60</v>
      </c>
      <c r="B192" s="102">
        <v>42538</v>
      </c>
      <c r="C192" s="102"/>
      <c r="D192" s="103" t="s">
        <v>661</v>
      </c>
      <c r="E192" s="104" t="s">
        <v>580</v>
      </c>
      <c r="F192" s="105">
        <v>44</v>
      </c>
      <c r="G192" s="104"/>
      <c r="H192" s="104">
        <v>69.5</v>
      </c>
      <c r="I192" s="122">
        <v>69.5</v>
      </c>
      <c r="J192" s="123" t="s">
        <v>662</v>
      </c>
      <c r="K192" s="124">
        <f>H192-F192</f>
        <v>25.5</v>
      </c>
      <c r="L192" s="125">
        <f>K192/F192</f>
        <v>0.57954545454545459</v>
      </c>
      <c r="M192" s="126" t="s">
        <v>556</v>
      </c>
      <c r="N192" s="127">
        <v>42977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61</v>
      </c>
      <c r="B193" s="102">
        <v>42549</v>
      </c>
      <c r="C193" s="102"/>
      <c r="D193" s="144" t="s">
        <v>717</v>
      </c>
      <c r="E193" s="104" t="s">
        <v>580</v>
      </c>
      <c r="F193" s="105">
        <v>262.5</v>
      </c>
      <c r="G193" s="104"/>
      <c r="H193" s="104">
        <v>340</v>
      </c>
      <c r="I193" s="122">
        <v>333</v>
      </c>
      <c r="J193" s="123" t="s">
        <v>718</v>
      </c>
      <c r="K193" s="124">
        <v>77.5</v>
      </c>
      <c r="L193" s="125">
        <v>0.29523809523809502</v>
      </c>
      <c r="M193" s="126" t="s">
        <v>556</v>
      </c>
      <c r="N193" s="127">
        <v>43017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62</v>
      </c>
      <c r="B194" s="102">
        <v>42549</v>
      </c>
      <c r="C194" s="102"/>
      <c r="D194" s="144" t="s">
        <v>719</v>
      </c>
      <c r="E194" s="104" t="s">
        <v>580</v>
      </c>
      <c r="F194" s="105">
        <v>840</v>
      </c>
      <c r="G194" s="104"/>
      <c r="H194" s="104">
        <v>1230</v>
      </c>
      <c r="I194" s="122">
        <v>1230</v>
      </c>
      <c r="J194" s="123" t="s">
        <v>639</v>
      </c>
      <c r="K194" s="124">
        <v>390</v>
      </c>
      <c r="L194" s="125">
        <v>0.46428571428571402</v>
      </c>
      <c r="M194" s="126" t="s">
        <v>556</v>
      </c>
      <c r="N194" s="127">
        <v>42649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324">
        <v>63</v>
      </c>
      <c r="B195" s="139">
        <v>42556</v>
      </c>
      <c r="C195" s="139"/>
      <c r="D195" s="140" t="s">
        <v>663</v>
      </c>
      <c r="E195" s="141" t="s">
        <v>580</v>
      </c>
      <c r="F195" s="142">
        <v>395</v>
      </c>
      <c r="G195" s="143"/>
      <c r="H195" s="143">
        <f>(468.5+342.5)/2</f>
        <v>405.5</v>
      </c>
      <c r="I195" s="143">
        <v>510</v>
      </c>
      <c r="J195" s="161" t="s">
        <v>664</v>
      </c>
      <c r="K195" s="162">
        <f t="shared" ref="K195:K201" si="72">H195-F195</f>
        <v>10.5</v>
      </c>
      <c r="L195" s="163">
        <f t="shared" ref="L195:L201" si="73">K195/F195</f>
        <v>2.6582278481012658E-2</v>
      </c>
      <c r="M195" s="164" t="s">
        <v>665</v>
      </c>
      <c r="N195" s="165">
        <v>43606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7">
        <v>64</v>
      </c>
      <c r="B196" s="106">
        <v>42584</v>
      </c>
      <c r="C196" s="106"/>
      <c r="D196" s="107" t="s">
        <v>666</v>
      </c>
      <c r="E196" s="108" t="s">
        <v>557</v>
      </c>
      <c r="F196" s="109">
        <f>169.5-12.8</f>
        <v>156.69999999999999</v>
      </c>
      <c r="G196" s="109"/>
      <c r="H196" s="110">
        <v>77</v>
      </c>
      <c r="I196" s="128" t="s">
        <v>667</v>
      </c>
      <c r="J196" s="341" t="s">
        <v>795</v>
      </c>
      <c r="K196" s="130">
        <f t="shared" si="72"/>
        <v>-79.699999999999989</v>
      </c>
      <c r="L196" s="131">
        <f t="shared" si="73"/>
        <v>-0.50861518825781749</v>
      </c>
      <c r="M196" s="132" t="s">
        <v>620</v>
      </c>
      <c r="N196" s="133">
        <v>43522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7">
        <v>65</v>
      </c>
      <c r="B197" s="106">
        <v>42586</v>
      </c>
      <c r="C197" s="106"/>
      <c r="D197" s="107" t="s">
        <v>668</v>
      </c>
      <c r="E197" s="108" t="s">
        <v>580</v>
      </c>
      <c r="F197" s="109">
        <v>400</v>
      </c>
      <c r="G197" s="109"/>
      <c r="H197" s="110">
        <v>305</v>
      </c>
      <c r="I197" s="128">
        <v>475</v>
      </c>
      <c r="J197" s="129" t="s">
        <v>669</v>
      </c>
      <c r="K197" s="130">
        <f t="shared" si="72"/>
        <v>-95</v>
      </c>
      <c r="L197" s="131">
        <f t="shared" si="73"/>
        <v>-0.23749999999999999</v>
      </c>
      <c r="M197" s="132" t="s">
        <v>620</v>
      </c>
      <c r="N197" s="133">
        <v>43606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66</v>
      </c>
      <c r="B198" s="102">
        <v>42593</v>
      </c>
      <c r="C198" s="102"/>
      <c r="D198" s="103" t="s">
        <v>670</v>
      </c>
      <c r="E198" s="104" t="s">
        <v>580</v>
      </c>
      <c r="F198" s="105">
        <v>86.5</v>
      </c>
      <c r="G198" s="104"/>
      <c r="H198" s="104">
        <v>130</v>
      </c>
      <c r="I198" s="122">
        <v>130</v>
      </c>
      <c r="J198" s="137" t="s">
        <v>671</v>
      </c>
      <c r="K198" s="124">
        <f t="shared" si="72"/>
        <v>43.5</v>
      </c>
      <c r="L198" s="125">
        <f t="shared" si="73"/>
        <v>0.50289017341040465</v>
      </c>
      <c r="M198" s="126" t="s">
        <v>556</v>
      </c>
      <c r="N198" s="127">
        <v>43091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7">
        <v>67</v>
      </c>
      <c r="B199" s="106">
        <v>42600</v>
      </c>
      <c r="C199" s="106"/>
      <c r="D199" s="107" t="s">
        <v>367</v>
      </c>
      <c r="E199" s="108" t="s">
        <v>580</v>
      </c>
      <c r="F199" s="109">
        <v>133.5</v>
      </c>
      <c r="G199" s="109"/>
      <c r="H199" s="110">
        <v>126.5</v>
      </c>
      <c r="I199" s="128">
        <v>178</v>
      </c>
      <c r="J199" s="129" t="s">
        <v>672</v>
      </c>
      <c r="K199" s="130">
        <f t="shared" si="72"/>
        <v>-7</v>
      </c>
      <c r="L199" s="131">
        <f t="shared" si="73"/>
        <v>-5.2434456928838954E-2</v>
      </c>
      <c r="M199" s="132" t="s">
        <v>620</v>
      </c>
      <c r="N199" s="133">
        <v>42615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68</v>
      </c>
      <c r="B200" s="102">
        <v>42613</v>
      </c>
      <c r="C200" s="102"/>
      <c r="D200" s="103" t="s">
        <v>673</v>
      </c>
      <c r="E200" s="104" t="s">
        <v>580</v>
      </c>
      <c r="F200" s="105">
        <v>560</v>
      </c>
      <c r="G200" s="104"/>
      <c r="H200" s="104">
        <v>725</v>
      </c>
      <c r="I200" s="122">
        <v>725</v>
      </c>
      <c r="J200" s="123" t="s">
        <v>582</v>
      </c>
      <c r="K200" s="124">
        <f t="shared" si="72"/>
        <v>165</v>
      </c>
      <c r="L200" s="125">
        <f t="shared" si="73"/>
        <v>0.29464285714285715</v>
      </c>
      <c r="M200" s="126" t="s">
        <v>556</v>
      </c>
      <c r="N200" s="127">
        <v>42456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69</v>
      </c>
      <c r="B201" s="102">
        <v>42614</v>
      </c>
      <c r="C201" s="102"/>
      <c r="D201" s="103" t="s">
        <v>674</v>
      </c>
      <c r="E201" s="104" t="s">
        <v>580</v>
      </c>
      <c r="F201" s="105">
        <v>160.5</v>
      </c>
      <c r="G201" s="104"/>
      <c r="H201" s="104">
        <v>210</v>
      </c>
      <c r="I201" s="122">
        <v>210</v>
      </c>
      <c r="J201" s="123" t="s">
        <v>582</v>
      </c>
      <c r="K201" s="124">
        <f t="shared" si="72"/>
        <v>49.5</v>
      </c>
      <c r="L201" s="125">
        <f t="shared" si="73"/>
        <v>0.30841121495327101</v>
      </c>
      <c r="M201" s="126" t="s">
        <v>556</v>
      </c>
      <c r="N201" s="127">
        <v>42871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70</v>
      </c>
      <c r="B202" s="102">
        <v>42646</v>
      </c>
      <c r="C202" s="102"/>
      <c r="D202" s="144" t="s">
        <v>390</v>
      </c>
      <c r="E202" s="104" t="s">
        <v>580</v>
      </c>
      <c r="F202" s="105">
        <v>430</v>
      </c>
      <c r="G202" s="104"/>
      <c r="H202" s="104">
        <v>596</v>
      </c>
      <c r="I202" s="122">
        <v>575</v>
      </c>
      <c r="J202" s="123" t="s">
        <v>720</v>
      </c>
      <c r="K202" s="124">
        <v>166</v>
      </c>
      <c r="L202" s="125">
        <v>0.38604651162790699</v>
      </c>
      <c r="M202" s="126" t="s">
        <v>556</v>
      </c>
      <c r="N202" s="127">
        <v>42769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71</v>
      </c>
      <c r="B203" s="102">
        <v>42657</v>
      </c>
      <c r="C203" s="102"/>
      <c r="D203" s="103" t="s">
        <v>675</v>
      </c>
      <c r="E203" s="104" t="s">
        <v>580</v>
      </c>
      <c r="F203" s="105">
        <v>280</v>
      </c>
      <c r="G203" s="104"/>
      <c r="H203" s="104">
        <v>345</v>
      </c>
      <c r="I203" s="122">
        <v>345</v>
      </c>
      <c r="J203" s="123" t="s">
        <v>582</v>
      </c>
      <c r="K203" s="124">
        <f t="shared" ref="K203:K208" si="74">H203-F203</f>
        <v>65</v>
      </c>
      <c r="L203" s="125">
        <f>K203/F203</f>
        <v>0.23214285714285715</v>
      </c>
      <c r="M203" s="126" t="s">
        <v>556</v>
      </c>
      <c r="N203" s="127">
        <v>42814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72</v>
      </c>
      <c r="B204" s="102">
        <v>42657</v>
      </c>
      <c r="C204" s="102"/>
      <c r="D204" s="103" t="s">
        <v>676</v>
      </c>
      <c r="E204" s="104" t="s">
        <v>580</v>
      </c>
      <c r="F204" s="105">
        <v>245</v>
      </c>
      <c r="G204" s="104"/>
      <c r="H204" s="104">
        <v>325.5</v>
      </c>
      <c r="I204" s="122">
        <v>330</v>
      </c>
      <c r="J204" s="123" t="s">
        <v>677</v>
      </c>
      <c r="K204" s="124">
        <f t="shared" si="74"/>
        <v>80.5</v>
      </c>
      <c r="L204" s="125">
        <f>K204/F204</f>
        <v>0.32857142857142857</v>
      </c>
      <c r="M204" s="126" t="s">
        <v>556</v>
      </c>
      <c r="N204" s="127">
        <v>42769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73</v>
      </c>
      <c r="B205" s="102">
        <v>42660</v>
      </c>
      <c r="C205" s="102"/>
      <c r="D205" s="103" t="s">
        <v>340</v>
      </c>
      <c r="E205" s="104" t="s">
        <v>580</v>
      </c>
      <c r="F205" s="105">
        <v>125</v>
      </c>
      <c r="G205" s="104"/>
      <c r="H205" s="104">
        <v>160</v>
      </c>
      <c r="I205" s="122">
        <v>160</v>
      </c>
      <c r="J205" s="123" t="s">
        <v>639</v>
      </c>
      <c r="K205" s="124">
        <f t="shared" si="74"/>
        <v>35</v>
      </c>
      <c r="L205" s="125">
        <v>0.28000000000000003</v>
      </c>
      <c r="M205" s="126" t="s">
        <v>556</v>
      </c>
      <c r="N205" s="127">
        <v>42803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74</v>
      </c>
      <c r="B206" s="102">
        <v>42660</v>
      </c>
      <c r="C206" s="102"/>
      <c r="D206" s="103" t="s">
        <v>455</v>
      </c>
      <c r="E206" s="104" t="s">
        <v>580</v>
      </c>
      <c r="F206" s="105">
        <v>114</v>
      </c>
      <c r="G206" s="104"/>
      <c r="H206" s="104">
        <v>145</v>
      </c>
      <c r="I206" s="122">
        <v>145</v>
      </c>
      <c r="J206" s="123" t="s">
        <v>639</v>
      </c>
      <c r="K206" s="124">
        <f t="shared" si="74"/>
        <v>31</v>
      </c>
      <c r="L206" s="125">
        <f>K206/F206</f>
        <v>0.27192982456140352</v>
      </c>
      <c r="M206" s="126" t="s">
        <v>556</v>
      </c>
      <c r="N206" s="127">
        <v>42859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75</v>
      </c>
      <c r="B207" s="102">
        <v>42660</v>
      </c>
      <c r="C207" s="102"/>
      <c r="D207" s="103" t="s">
        <v>678</v>
      </c>
      <c r="E207" s="104" t="s">
        <v>580</v>
      </c>
      <c r="F207" s="105">
        <v>212</v>
      </c>
      <c r="G207" s="104"/>
      <c r="H207" s="104">
        <v>280</v>
      </c>
      <c r="I207" s="122">
        <v>276</v>
      </c>
      <c r="J207" s="123" t="s">
        <v>679</v>
      </c>
      <c r="K207" s="124">
        <f t="shared" si="74"/>
        <v>68</v>
      </c>
      <c r="L207" s="125">
        <f>K207/F207</f>
        <v>0.32075471698113206</v>
      </c>
      <c r="M207" s="126" t="s">
        <v>556</v>
      </c>
      <c r="N207" s="127">
        <v>42858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76</v>
      </c>
      <c r="B208" s="102">
        <v>42678</v>
      </c>
      <c r="C208" s="102"/>
      <c r="D208" s="103" t="s">
        <v>149</v>
      </c>
      <c r="E208" s="104" t="s">
        <v>580</v>
      </c>
      <c r="F208" s="105">
        <v>155</v>
      </c>
      <c r="G208" s="104"/>
      <c r="H208" s="104">
        <v>210</v>
      </c>
      <c r="I208" s="122">
        <v>210</v>
      </c>
      <c r="J208" s="123" t="s">
        <v>680</v>
      </c>
      <c r="K208" s="124">
        <f t="shared" si="74"/>
        <v>55</v>
      </c>
      <c r="L208" s="125">
        <f>K208/F208</f>
        <v>0.35483870967741937</v>
      </c>
      <c r="M208" s="126" t="s">
        <v>556</v>
      </c>
      <c r="N208" s="127">
        <v>42944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7">
        <v>77</v>
      </c>
      <c r="B209" s="106">
        <v>42710</v>
      </c>
      <c r="C209" s="106"/>
      <c r="D209" s="107" t="s">
        <v>721</v>
      </c>
      <c r="E209" s="108" t="s">
        <v>580</v>
      </c>
      <c r="F209" s="109">
        <v>150.5</v>
      </c>
      <c r="G209" s="109"/>
      <c r="H209" s="110">
        <v>72.5</v>
      </c>
      <c r="I209" s="128">
        <v>174</v>
      </c>
      <c r="J209" s="129" t="s">
        <v>722</v>
      </c>
      <c r="K209" s="130">
        <v>-78</v>
      </c>
      <c r="L209" s="131">
        <v>-0.51827242524916906</v>
      </c>
      <c r="M209" s="132" t="s">
        <v>620</v>
      </c>
      <c r="N209" s="133">
        <v>43333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78</v>
      </c>
      <c r="B210" s="102">
        <v>42712</v>
      </c>
      <c r="C210" s="102"/>
      <c r="D210" s="103" t="s">
        <v>123</v>
      </c>
      <c r="E210" s="104" t="s">
        <v>580</v>
      </c>
      <c r="F210" s="105">
        <v>380</v>
      </c>
      <c r="G210" s="104"/>
      <c r="H210" s="104">
        <v>478</v>
      </c>
      <c r="I210" s="122">
        <v>468</v>
      </c>
      <c r="J210" s="123" t="s">
        <v>639</v>
      </c>
      <c r="K210" s="124">
        <f>H210-F210</f>
        <v>98</v>
      </c>
      <c r="L210" s="125">
        <f>K210/F210</f>
        <v>0.25789473684210529</v>
      </c>
      <c r="M210" s="126" t="s">
        <v>556</v>
      </c>
      <c r="N210" s="127">
        <v>43025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79</v>
      </c>
      <c r="B211" s="102">
        <v>42734</v>
      </c>
      <c r="C211" s="102"/>
      <c r="D211" s="103" t="s">
        <v>244</v>
      </c>
      <c r="E211" s="104" t="s">
        <v>580</v>
      </c>
      <c r="F211" s="105">
        <v>305</v>
      </c>
      <c r="G211" s="104"/>
      <c r="H211" s="104">
        <v>375</v>
      </c>
      <c r="I211" s="122">
        <v>375</v>
      </c>
      <c r="J211" s="123" t="s">
        <v>639</v>
      </c>
      <c r="K211" s="124">
        <f>H211-F211</f>
        <v>70</v>
      </c>
      <c r="L211" s="125">
        <f>K211/F211</f>
        <v>0.22950819672131148</v>
      </c>
      <c r="M211" s="126" t="s">
        <v>556</v>
      </c>
      <c r="N211" s="127">
        <v>42768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80</v>
      </c>
      <c r="B212" s="102">
        <v>42739</v>
      </c>
      <c r="C212" s="102"/>
      <c r="D212" s="103" t="s">
        <v>342</v>
      </c>
      <c r="E212" s="104" t="s">
        <v>580</v>
      </c>
      <c r="F212" s="105">
        <v>99.5</v>
      </c>
      <c r="G212" s="104"/>
      <c r="H212" s="104">
        <v>158</v>
      </c>
      <c r="I212" s="122">
        <v>158</v>
      </c>
      <c r="J212" s="123" t="s">
        <v>639</v>
      </c>
      <c r="K212" s="124">
        <f>H212-F212</f>
        <v>58.5</v>
      </c>
      <c r="L212" s="125">
        <f>K212/F212</f>
        <v>0.5879396984924623</v>
      </c>
      <c r="M212" s="126" t="s">
        <v>556</v>
      </c>
      <c r="N212" s="127">
        <v>42898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81</v>
      </c>
      <c r="B213" s="102">
        <v>42739</v>
      </c>
      <c r="C213" s="102"/>
      <c r="D213" s="103" t="s">
        <v>342</v>
      </c>
      <c r="E213" s="104" t="s">
        <v>580</v>
      </c>
      <c r="F213" s="105">
        <v>99.5</v>
      </c>
      <c r="G213" s="104"/>
      <c r="H213" s="104">
        <v>158</v>
      </c>
      <c r="I213" s="122">
        <v>158</v>
      </c>
      <c r="J213" s="123" t="s">
        <v>639</v>
      </c>
      <c r="K213" s="124">
        <v>58.5</v>
      </c>
      <c r="L213" s="125">
        <v>0.58793969849246197</v>
      </c>
      <c r="M213" s="126" t="s">
        <v>556</v>
      </c>
      <c r="N213" s="127">
        <v>42898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82</v>
      </c>
      <c r="B214" s="102">
        <v>42786</v>
      </c>
      <c r="C214" s="102"/>
      <c r="D214" s="103" t="s">
        <v>166</v>
      </c>
      <c r="E214" s="104" t="s">
        <v>580</v>
      </c>
      <c r="F214" s="105">
        <v>140.5</v>
      </c>
      <c r="G214" s="104"/>
      <c r="H214" s="104">
        <v>220</v>
      </c>
      <c r="I214" s="122">
        <v>220</v>
      </c>
      <c r="J214" s="123" t="s">
        <v>639</v>
      </c>
      <c r="K214" s="124">
        <f>H214-F214</f>
        <v>79.5</v>
      </c>
      <c r="L214" s="125">
        <f>K214/F214</f>
        <v>0.5658362989323843</v>
      </c>
      <c r="M214" s="126" t="s">
        <v>556</v>
      </c>
      <c r="N214" s="127">
        <v>42864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83</v>
      </c>
      <c r="B215" s="102">
        <v>42786</v>
      </c>
      <c r="C215" s="102"/>
      <c r="D215" s="103" t="s">
        <v>723</v>
      </c>
      <c r="E215" s="104" t="s">
        <v>580</v>
      </c>
      <c r="F215" s="105">
        <v>202.5</v>
      </c>
      <c r="G215" s="104"/>
      <c r="H215" s="104">
        <v>234</v>
      </c>
      <c r="I215" s="122">
        <v>234</v>
      </c>
      <c r="J215" s="123" t="s">
        <v>639</v>
      </c>
      <c r="K215" s="124">
        <v>31.5</v>
      </c>
      <c r="L215" s="125">
        <v>0.155555555555556</v>
      </c>
      <c r="M215" s="126" t="s">
        <v>556</v>
      </c>
      <c r="N215" s="127">
        <v>42836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84</v>
      </c>
      <c r="B216" s="102">
        <v>42818</v>
      </c>
      <c r="C216" s="102"/>
      <c r="D216" s="103" t="s">
        <v>517</v>
      </c>
      <c r="E216" s="104" t="s">
        <v>580</v>
      </c>
      <c r="F216" s="105">
        <v>300.5</v>
      </c>
      <c r="G216" s="104"/>
      <c r="H216" s="104">
        <v>417.5</v>
      </c>
      <c r="I216" s="122">
        <v>420</v>
      </c>
      <c r="J216" s="123" t="s">
        <v>681</v>
      </c>
      <c r="K216" s="124">
        <f>H216-F216</f>
        <v>117</v>
      </c>
      <c r="L216" s="125">
        <f>K216/F216</f>
        <v>0.38935108153078202</v>
      </c>
      <c r="M216" s="126" t="s">
        <v>556</v>
      </c>
      <c r="N216" s="127">
        <v>43070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85</v>
      </c>
      <c r="B217" s="102">
        <v>42818</v>
      </c>
      <c r="C217" s="102"/>
      <c r="D217" s="103" t="s">
        <v>719</v>
      </c>
      <c r="E217" s="104" t="s">
        <v>580</v>
      </c>
      <c r="F217" s="105">
        <v>850</v>
      </c>
      <c r="G217" s="104"/>
      <c r="H217" s="104">
        <v>1042.5</v>
      </c>
      <c r="I217" s="122">
        <v>1023</v>
      </c>
      <c r="J217" s="123" t="s">
        <v>724</v>
      </c>
      <c r="K217" s="124">
        <v>192.5</v>
      </c>
      <c r="L217" s="125">
        <v>0.22647058823529401</v>
      </c>
      <c r="M217" s="126" t="s">
        <v>556</v>
      </c>
      <c r="N217" s="127">
        <v>42830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86</v>
      </c>
      <c r="B218" s="102">
        <v>42830</v>
      </c>
      <c r="C218" s="102"/>
      <c r="D218" s="103" t="s">
        <v>471</v>
      </c>
      <c r="E218" s="104" t="s">
        <v>580</v>
      </c>
      <c r="F218" s="105">
        <v>785</v>
      </c>
      <c r="G218" s="104"/>
      <c r="H218" s="104">
        <v>930</v>
      </c>
      <c r="I218" s="122">
        <v>920</v>
      </c>
      <c r="J218" s="123" t="s">
        <v>682</v>
      </c>
      <c r="K218" s="124">
        <f>H218-F218</f>
        <v>145</v>
      </c>
      <c r="L218" s="125">
        <f>K218/F218</f>
        <v>0.18471337579617833</v>
      </c>
      <c r="M218" s="126" t="s">
        <v>556</v>
      </c>
      <c r="N218" s="127">
        <v>42976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7">
        <v>87</v>
      </c>
      <c r="B219" s="106">
        <v>42831</v>
      </c>
      <c r="C219" s="106"/>
      <c r="D219" s="107" t="s">
        <v>725</v>
      </c>
      <c r="E219" s="108" t="s">
        <v>580</v>
      </c>
      <c r="F219" s="109">
        <v>40</v>
      </c>
      <c r="G219" s="109"/>
      <c r="H219" s="110">
        <v>13.1</v>
      </c>
      <c r="I219" s="128">
        <v>60</v>
      </c>
      <c r="J219" s="134" t="s">
        <v>726</v>
      </c>
      <c r="K219" s="130">
        <v>-26.9</v>
      </c>
      <c r="L219" s="131">
        <v>-0.67249999999999999</v>
      </c>
      <c r="M219" s="132" t="s">
        <v>620</v>
      </c>
      <c r="N219" s="133">
        <v>43138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88</v>
      </c>
      <c r="B220" s="102">
        <v>42837</v>
      </c>
      <c r="C220" s="102"/>
      <c r="D220" s="103" t="s">
        <v>87</v>
      </c>
      <c r="E220" s="104" t="s">
        <v>580</v>
      </c>
      <c r="F220" s="105">
        <v>289.5</v>
      </c>
      <c r="G220" s="104"/>
      <c r="H220" s="104">
        <v>354</v>
      </c>
      <c r="I220" s="122">
        <v>360</v>
      </c>
      <c r="J220" s="123" t="s">
        <v>683</v>
      </c>
      <c r="K220" s="124">
        <f t="shared" ref="K220:K228" si="75">H220-F220</f>
        <v>64.5</v>
      </c>
      <c r="L220" s="125">
        <f t="shared" ref="L220:L228" si="76">K220/F220</f>
        <v>0.22279792746113988</v>
      </c>
      <c r="M220" s="126" t="s">
        <v>556</v>
      </c>
      <c r="N220" s="127">
        <v>43040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89</v>
      </c>
      <c r="B221" s="102">
        <v>42845</v>
      </c>
      <c r="C221" s="102"/>
      <c r="D221" s="103" t="s">
        <v>416</v>
      </c>
      <c r="E221" s="104" t="s">
        <v>580</v>
      </c>
      <c r="F221" s="105">
        <v>700</v>
      </c>
      <c r="G221" s="104"/>
      <c r="H221" s="104">
        <v>840</v>
      </c>
      <c r="I221" s="122">
        <v>840</v>
      </c>
      <c r="J221" s="123" t="s">
        <v>684</v>
      </c>
      <c r="K221" s="124">
        <f t="shared" si="75"/>
        <v>140</v>
      </c>
      <c r="L221" s="125">
        <f t="shared" si="76"/>
        <v>0.2</v>
      </c>
      <c r="M221" s="126" t="s">
        <v>556</v>
      </c>
      <c r="N221" s="127">
        <v>42893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90</v>
      </c>
      <c r="B222" s="102">
        <v>42887</v>
      </c>
      <c r="C222" s="102"/>
      <c r="D222" s="144" t="s">
        <v>353</v>
      </c>
      <c r="E222" s="104" t="s">
        <v>580</v>
      </c>
      <c r="F222" s="105">
        <v>130</v>
      </c>
      <c r="G222" s="104"/>
      <c r="H222" s="104">
        <v>144.25</v>
      </c>
      <c r="I222" s="122">
        <v>170</v>
      </c>
      <c r="J222" s="123" t="s">
        <v>685</v>
      </c>
      <c r="K222" s="124">
        <f t="shared" si="75"/>
        <v>14.25</v>
      </c>
      <c r="L222" s="125">
        <f t="shared" si="76"/>
        <v>0.10961538461538461</v>
      </c>
      <c r="M222" s="126" t="s">
        <v>556</v>
      </c>
      <c r="N222" s="127">
        <v>43675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91</v>
      </c>
      <c r="B223" s="102">
        <v>42901</v>
      </c>
      <c r="C223" s="102"/>
      <c r="D223" s="144" t="s">
        <v>686</v>
      </c>
      <c r="E223" s="104" t="s">
        <v>580</v>
      </c>
      <c r="F223" s="105">
        <v>214.5</v>
      </c>
      <c r="G223" s="104"/>
      <c r="H223" s="104">
        <v>262</v>
      </c>
      <c r="I223" s="122">
        <v>262</v>
      </c>
      <c r="J223" s="123" t="s">
        <v>687</v>
      </c>
      <c r="K223" s="124">
        <f t="shared" si="75"/>
        <v>47.5</v>
      </c>
      <c r="L223" s="125">
        <f t="shared" si="76"/>
        <v>0.22144522144522144</v>
      </c>
      <c r="M223" s="126" t="s">
        <v>556</v>
      </c>
      <c r="N223" s="127">
        <v>42977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8">
        <v>92</v>
      </c>
      <c r="B224" s="150">
        <v>42933</v>
      </c>
      <c r="C224" s="150"/>
      <c r="D224" s="151" t="s">
        <v>688</v>
      </c>
      <c r="E224" s="152" t="s">
        <v>580</v>
      </c>
      <c r="F224" s="153">
        <v>370</v>
      </c>
      <c r="G224" s="152"/>
      <c r="H224" s="152">
        <v>447.5</v>
      </c>
      <c r="I224" s="169">
        <v>450</v>
      </c>
      <c r="J224" s="209" t="s">
        <v>639</v>
      </c>
      <c r="K224" s="124">
        <f t="shared" si="75"/>
        <v>77.5</v>
      </c>
      <c r="L224" s="171">
        <f t="shared" si="76"/>
        <v>0.20945945945945946</v>
      </c>
      <c r="M224" s="172" t="s">
        <v>556</v>
      </c>
      <c r="N224" s="173">
        <v>43035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8">
        <v>93</v>
      </c>
      <c r="B225" s="150">
        <v>42943</v>
      </c>
      <c r="C225" s="150"/>
      <c r="D225" s="151" t="s">
        <v>164</v>
      </c>
      <c r="E225" s="152" t="s">
        <v>580</v>
      </c>
      <c r="F225" s="153">
        <v>657.5</v>
      </c>
      <c r="G225" s="152"/>
      <c r="H225" s="152">
        <v>825</v>
      </c>
      <c r="I225" s="169">
        <v>820</v>
      </c>
      <c r="J225" s="209" t="s">
        <v>639</v>
      </c>
      <c r="K225" s="124">
        <f t="shared" si="75"/>
        <v>167.5</v>
      </c>
      <c r="L225" s="171">
        <f t="shared" si="76"/>
        <v>0.25475285171102663</v>
      </c>
      <c r="M225" s="172" t="s">
        <v>556</v>
      </c>
      <c r="N225" s="173">
        <v>43090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94</v>
      </c>
      <c r="B226" s="102">
        <v>42964</v>
      </c>
      <c r="C226" s="102"/>
      <c r="D226" s="103" t="s">
        <v>357</v>
      </c>
      <c r="E226" s="104" t="s">
        <v>580</v>
      </c>
      <c r="F226" s="105">
        <v>605</v>
      </c>
      <c r="G226" s="104"/>
      <c r="H226" s="104">
        <v>750</v>
      </c>
      <c r="I226" s="122">
        <v>750</v>
      </c>
      <c r="J226" s="123" t="s">
        <v>682</v>
      </c>
      <c r="K226" s="124">
        <f t="shared" si="75"/>
        <v>145</v>
      </c>
      <c r="L226" s="125">
        <f t="shared" si="76"/>
        <v>0.23966942148760331</v>
      </c>
      <c r="M226" s="126" t="s">
        <v>556</v>
      </c>
      <c r="N226" s="127">
        <v>43027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325">
        <v>95</v>
      </c>
      <c r="B227" s="145">
        <v>42979</v>
      </c>
      <c r="C227" s="145"/>
      <c r="D227" s="146" t="s">
        <v>475</v>
      </c>
      <c r="E227" s="147" t="s">
        <v>580</v>
      </c>
      <c r="F227" s="148">
        <v>255</v>
      </c>
      <c r="G227" s="149"/>
      <c r="H227" s="149">
        <v>217.25</v>
      </c>
      <c r="I227" s="149">
        <v>320</v>
      </c>
      <c r="J227" s="166" t="s">
        <v>689</v>
      </c>
      <c r="K227" s="130">
        <f t="shared" si="75"/>
        <v>-37.75</v>
      </c>
      <c r="L227" s="167">
        <f t="shared" si="76"/>
        <v>-0.14803921568627451</v>
      </c>
      <c r="M227" s="132" t="s">
        <v>620</v>
      </c>
      <c r="N227" s="168">
        <v>43661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96</v>
      </c>
      <c r="B228" s="102">
        <v>42997</v>
      </c>
      <c r="C228" s="102"/>
      <c r="D228" s="103" t="s">
        <v>690</v>
      </c>
      <c r="E228" s="104" t="s">
        <v>580</v>
      </c>
      <c r="F228" s="105">
        <v>215</v>
      </c>
      <c r="G228" s="104"/>
      <c r="H228" s="104">
        <v>258</v>
      </c>
      <c r="I228" s="122">
        <v>258</v>
      </c>
      <c r="J228" s="123" t="s">
        <v>639</v>
      </c>
      <c r="K228" s="124">
        <f t="shared" si="75"/>
        <v>43</v>
      </c>
      <c r="L228" s="125">
        <f t="shared" si="76"/>
        <v>0.2</v>
      </c>
      <c r="M228" s="126" t="s">
        <v>556</v>
      </c>
      <c r="N228" s="127">
        <v>43040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97</v>
      </c>
      <c r="B229" s="102">
        <v>42997</v>
      </c>
      <c r="C229" s="102"/>
      <c r="D229" s="103" t="s">
        <v>690</v>
      </c>
      <c r="E229" s="104" t="s">
        <v>580</v>
      </c>
      <c r="F229" s="105">
        <v>215</v>
      </c>
      <c r="G229" s="104"/>
      <c r="H229" s="104">
        <v>258</v>
      </c>
      <c r="I229" s="122">
        <v>258</v>
      </c>
      <c r="J229" s="209" t="s">
        <v>639</v>
      </c>
      <c r="K229" s="124">
        <v>43</v>
      </c>
      <c r="L229" s="125">
        <v>0.2</v>
      </c>
      <c r="M229" s="126" t="s">
        <v>556</v>
      </c>
      <c r="N229" s="127">
        <v>43040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9">
        <v>98</v>
      </c>
      <c r="B230" s="190">
        <v>42998</v>
      </c>
      <c r="C230" s="190"/>
      <c r="D230" s="332" t="s">
        <v>780</v>
      </c>
      <c r="E230" s="191" t="s">
        <v>580</v>
      </c>
      <c r="F230" s="192">
        <v>75</v>
      </c>
      <c r="G230" s="191"/>
      <c r="H230" s="191">
        <v>90</v>
      </c>
      <c r="I230" s="210">
        <v>90</v>
      </c>
      <c r="J230" s="123" t="s">
        <v>691</v>
      </c>
      <c r="K230" s="124">
        <f t="shared" ref="K230:K235" si="77">H230-F230</f>
        <v>15</v>
      </c>
      <c r="L230" s="125">
        <f t="shared" ref="L230:L235" si="78">K230/F230</f>
        <v>0.2</v>
      </c>
      <c r="M230" s="126" t="s">
        <v>556</v>
      </c>
      <c r="N230" s="127">
        <v>43019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8">
        <v>99</v>
      </c>
      <c r="B231" s="150">
        <v>43011</v>
      </c>
      <c r="C231" s="150"/>
      <c r="D231" s="151" t="s">
        <v>692</v>
      </c>
      <c r="E231" s="152" t="s">
        <v>580</v>
      </c>
      <c r="F231" s="153">
        <v>315</v>
      </c>
      <c r="G231" s="152"/>
      <c r="H231" s="152">
        <v>392</v>
      </c>
      <c r="I231" s="169">
        <v>384</v>
      </c>
      <c r="J231" s="209" t="s">
        <v>693</v>
      </c>
      <c r="K231" s="124">
        <f t="shared" si="77"/>
        <v>77</v>
      </c>
      <c r="L231" s="171">
        <f t="shared" si="78"/>
        <v>0.24444444444444444</v>
      </c>
      <c r="M231" s="172" t="s">
        <v>556</v>
      </c>
      <c r="N231" s="173">
        <v>43017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8">
        <v>100</v>
      </c>
      <c r="B232" s="150">
        <v>43013</v>
      </c>
      <c r="C232" s="150"/>
      <c r="D232" s="151" t="s">
        <v>694</v>
      </c>
      <c r="E232" s="152" t="s">
        <v>580</v>
      </c>
      <c r="F232" s="153">
        <v>145</v>
      </c>
      <c r="G232" s="152"/>
      <c r="H232" s="152">
        <v>179</v>
      </c>
      <c r="I232" s="169">
        <v>180</v>
      </c>
      <c r="J232" s="209" t="s">
        <v>570</v>
      </c>
      <c r="K232" s="124">
        <f t="shared" si="77"/>
        <v>34</v>
      </c>
      <c r="L232" s="171">
        <f t="shared" si="78"/>
        <v>0.23448275862068965</v>
      </c>
      <c r="M232" s="172" t="s">
        <v>556</v>
      </c>
      <c r="N232" s="173">
        <v>43025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8">
        <v>101</v>
      </c>
      <c r="B233" s="150">
        <v>43014</v>
      </c>
      <c r="C233" s="150"/>
      <c r="D233" s="151" t="s">
        <v>330</v>
      </c>
      <c r="E233" s="152" t="s">
        <v>580</v>
      </c>
      <c r="F233" s="153">
        <v>256</v>
      </c>
      <c r="G233" s="152"/>
      <c r="H233" s="152">
        <v>323</v>
      </c>
      <c r="I233" s="169">
        <v>320</v>
      </c>
      <c r="J233" s="209" t="s">
        <v>639</v>
      </c>
      <c r="K233" s="124">
        <f t="shared" si="77"/>
        <v>67</v>
      </c>
      <c r="L233" s="171">
        <f t="shared" si="78"/>
        <v>0.26171875</v>
      </c>
      <c r="M233" s="172" t="s">
        <v>556</v>
      </c>
      <c r="N233" s="173">
        <v>43067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102</v>
      </c>
      <c r="B234" s="150">
        <v>43017</v>
      </c>
      <c r="C234" s="150"/>
      <c r="D234" s="151" t="s">
        <v>350</v>
      </c>
      <c r="E234" s="152" t="s">
        <v>580</v>
      </c>
      <c r="F234" s="153">
        <v>137.5</v>
      </c>
      <c r="G234" s="152"/>
      <c r="H234" s="152">
        <v>184</v>
      </c>
      <c r="I234" s="169">
        <v>183</v>
      </c>
      <c r="J234" s="170" t="s">
        <v>695</v>
      </c>
      <c r="K234" s="124">
        <f t="shared" si="77"/>
        <v>46.5</v>
      </c>
      <c r="L234" s="171">
        <f t="shared" si="78"/>
        <v>0.33818181818181819</v>
      </c>
      <c r="M234" s="172" t="s">
        <v>556</v>
      </c>
      <c r="N234" s="173">
        <v>43108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8">
        <v>103</v>
      </c>
      <c r="B235" s="150">
        <v>43018</v>
      </c>
      <c r="C235" s="150"/>
      <c r="D235" s="151" t="s">
        <v>696</v>
      </c>
      <c r="E235" s="152" t="s">
        <v>580</v>
      </c>
      <c r="F235" s="153">
        <v>125.5</v>
      </c>
      <c r="G235" s="152"/>
      <c r="H235" s="152">
        <v>158</v>
      </c>
      <c r="I235" s="169">
        <v>155</v>
      </c>
      <c r="J235" s="170" t="s">
        <v>697</v>
      </c>
      <c r="K235" s="124">
        <f t="shared" si="77"/>
        <v>32.5</v>
      </c>
      <c r="L235" s="171">
        <f t="shared" si="78"/>
        <v>0.25896414342629481</v>
      </c>
      <c r="M235" s="172" t="s">
        <v>556</v>
      </c>
      <c r="N235" s="173">
        <v>43067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8">
        <v>104</v>
      </c>
      <c r="B236" s="150">
        <v>43018</v>
      </c>
      <c r="C236" s="150"/>
      <c r="D236" s="151" t="s">
        <v>727</v>
      </c>
      <c r="E236" s="152" t="s">
        <v>580</v>
      </c>
      <c r="F236" s="153">
        <v>895</v>
      </c>
      <c r="G236" s="152"/>
      <c r="H236" s="152">
        <v>1122.5</v>
      </c>
      <c r="I236" s="169">
        <v>1078</v>
      </c>
      <c r="J236" s="170" t="s">
        <v>728</v>
      </c>
      <c r="K236" s="124">
        <v>227.5</v>
      </c>
      <c r="L236" s="171">
        <v>0.25418994413407803</v>
      </c>
      <c r="M236" s="172" t="s">
        <v>556</v>
      </c>
      <c r="N236" s="173">
        <v>43117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8">
        <v>105</v>
      </c>
      <c r="B237" s="150">
        <v>43020</v>
      </c>
      <c r="C237" s="150"/>
      <c r="D237" s="151" t="s">
        <v>338</v>
      </c>
      <c r="E237" s="152" t="s">
        <v>580</v>
      </c>
      <c r="F237" s="153">
        <v>525</v>
      </c>
      <c r="G237" s="152"/>
      <c r="H237" s="152">
        <v>629</v>
      </c>
      <c r="I237" s="169">
        <v>629</v>
      </c>
      <c r="J237" s="209" t="s">
        <v>639</v>
      </c>
      <c r="K237" s="124">
        <v>104</v>
      </c>
      <c r="L237" s="171">
        <v>0.19809523809523799</v>
      </c>
      <c r="M237" s="172" t="s">
        <v>556</v>
      </c>
      <c r="N237" s="173">
        <v>43119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8">
        <v>106</v>
      </c>
      <c r="B238" s="150">
        <v>43046</v>
      </c>
      <c r="C238" s="150"/>
      <c r="D238" s="151" t="s">
        <v>379</v>
      </c>
      <c r="E238" s="152" t="s">
        <v>580</v>
      </c>
      <c r="F238" s="153">
        <v>740</v>
      </c>
      <c r="G238" s="152"/>
      <c r="H238" s="152">
        <v>892.5</v>
      </c>
      <c r="I238" s="169">
        <v>900</v>
      </c>
      <c r="J238" s="170" t="s">
        <v>698</v>
      </c>
      <c r="K238" s="124">
        <f>H238-F238</f>
        <v>152.5</v>
      </c>
      <c r="L238" s="171">
        <f>K238/F238</f>
        <v>0.20608108108108109</v>
      </c>
      <c r="M238" s="172" t="s">
        <v>556</v>
      </c>
      <c r="N238" s="173">
        <v>43052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6">
        <v>107</v>
      </c>
      <c r="B239" s="102">
        <v>43073</v>
      </c>
      <c r="C239" s="102"/>
      <c r="D239" s="103" t="s">
        <v>699</v>
      </c>
      <c r="E239" s="104" t="s">
        <v>580</v>
      </c>
      <c r="F239" s="105">
        <v>118.5</v>
      </c>
      <c r="G239" s="104"/>
      <c r="H239" s="104">
        <v>143.5</v>
      </c>
      <c r="I239" s="122">
        <v>145</v>
      </c>
      <c r="J239" s="137" t="s">
        <v>700</v>
      </c>
      <c r="K239" s="124">
        <f>H239-F239</f>
        <v>25</v>
      </c>
      <c r="L239" s="125">
        <f>K239/F239</f>
        <v>0.2109704641350211</v>
      </c>
      <c r="M239" s="126" t="s">
        <v>556</v>
      </c>
      <c r="N239" s="127">
        <v>43097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7">
        <v>108</v>
      </c>
      <c r="B240" s="106">
        <v>43090</v>
      </c>
      <c r="C240" s="106"/>
      <c r="D240" s="154" t="s">
        <v>420</v>
      </c>
      <c r="E240" s="108" t="s">
        <v>580</v>
      </c>
      <c r="F240" s="109">
        <v>715</v>
      </c>
      <c r="G240" s="109"/>
      <c r="H240" s="110">
        <v>500</v>
      </c>
      <c r="I240" s="128">
        <v>872</v>
      </c>
      <c r="J240" s="134" t="s">
        <v>701</v>
      </c>
      <c r="K240" s="130">
        <f>H240-F240</f>
        <v>-215</v>
      </c>
      <c r="L240" s="131">
        <f>K240/F240</f>
        <v>-0.30069930069930068</v>
      </c>
      <c r="M240" s="132" t="s">
        <v>620</v>
      </c>
      <c r="N240" s="133">
        <v>43670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6">
        <v>109</v>
      </c>
      <c r="B241" s="102">
        <v>43098</v>
      </c>
      <c r="C241" s="102"/>
      <c r="D241" s="103" t="s">
        <v>692</v>
      </c>
      <c r="E241" s="104" t="s">
        <v>580</v>
      </c>
      <c r="F241" s="105">
        <v>435</v>
      </c>
      <c r="G241" s="104"/>
      <c r="H241" s="104">
        <v>542.5</v>
      </c>
      <c r="I241" s="122">
        <v>539</v>
      </c>
      <c r="J241" s="137" t="s">
        <v>639</v>
      </c>
      <c r="K241" s="124">
        <v>107.5</v>
      </c>
      <c r="L241" s="125">
        <v>0.247126436781609</v>
      </c>
      <c r="M241" s="126" t="s">
        <v>556</v>
      </c>
      <c r="N241" s="127">
        <v>43206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6">
        <v>110</v>
      </c>
      <c r="B242" s="102">
        <v>43098</v>
      </c>
      <c r="C242" s="102"/>
      <c r="D242" s="103" t="s">
        <v>530</v>
      </c>
      <c r="E242" s="104" t="s">
        <v>580</v>
      </c>
      <c r="F242" s="105">
        <v>885</v>
      </c>
      <c r="G242" s="104"/>
      <c r="H242" s="104">
        <v>1090</v>
      </c>
      <c r="I242" s="122">
        <v>1084</v>
      </c>
      <c r="J242" s="137" t="s">
        <v>639</v>
      </c>
      <c r="K242" s="124">
        <v>205</v>
      </c>
      <c r="L242" s="125">
        <v>0.23163841807909599</v>
      </c>
      <c r="M242" s="126" t="s">
        <v>556</v>
      </c>
      <c r="N242" s="127">
        <v>43213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26">
        <v>111</v>
      </c>
      <c r="B243" s="317">
        <v>43192</v>
      </c>
      <c r="C243" s="317"/>
      <c r="D243" s="112" t="s">
        <v>709</v>
      </c>
      <c r="E243" s="318" t="s">
        <v>580</v>
      </c>
      <c r="F243" s="319">
        <v>478.5</v>
      </c>
      <c r="G243" s="318"/>
      <c r="H243" s="318">
        <v>442</v>
      </c>
      <c r="I243" s="320">
        <v>613</v>
      </c>
      <c r="J243" s="341" t="s">
        <v>797</v>
      </c>
      <c r="K243" s="130">
        <f>H243-F243</f>
        <v>-36.5</v>
      </c>
      <c r="L243" s="131">
        <f>K243/F243</f>
        <v>-7.6280041797283177E-2</v>
      </c>
      <c r="M243" s="132" t="s">
        <v>620</v>
      </c>
      <c r="N243" s="133">
        <v>43762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7">
        <v>112</v>
      </c>
      <c r="B244" s="106">
        <v>43194</v>
      </c>
      <c r="C244" s="106"/>
      <c r="D244" s="331" t="s">
        <v>779</v>
      </c>
      <c r="E244" s="108" t="s">
        <v>580</v>
      </c>
      <c r="F244" s="109">
        <f>141.5-7.3</f>
        <v>134.19999999999999</v>
      </c>
      <c r="G244" s="109"/>
      <c r="H244" s="110">
        <v>77</v>
      </c>
      <c r="I244" s="128">
        <v>180</v>
      </c>
      <c r="J244" s="341" t="s">
        <v>796</v>
      </c>
      <c r="K244" s="130">
        <f>H244-F244</f>
        <v>-57.199999999999989</v>
      </c>
      <c r="L244" s="131">
        <f>K244/F244</f>
        <v>-0.42622950819672129</v>
      </c>
      <c r="M244" s="132" t="s">
        <v>620</v>
      </c>
      <c r="N244" s="133">
        <v>43522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7">
        <v>113</v>
      </c>
      <c r="B245" s="106">
        <v>43209</v>
      </c>
      <c r="C245" s="106"/>
      <c r="D245" s="107" t="s">
        <v>702</v>
      </c>
      <c r="E245" s="108" t="s">
        <v>580</v>
      </c>
      <c r="F245" s="109">
        <v>430</v>
      </c>
      <c r="G245" s="109"/>
      <c r="H245" s="110">
        <v>220</v>
      </c>
      <c r="I245" s="128">
        <v>537</v>
      </c>
      <c r="J245" s="134" t="s">
        <v>703</v>
      </c>
      <c r="K245" s="130">
        <f>H245-F245</f>
        <v>-210</v>
      </c>
      <c r="L245" s="131">
        <f>K245/F245</f>
        <v>-0.48837209302325579</v>
      </c>
      <c r="M245" s="132" t="s">
        <v>620</v>
      </c>
      <c r="N245" s="133">
        <v>43252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9">
        <v>114</v>
      </c>
      <c r="B246" s="190">
        <v>43220</v>
      </c>
      <c r="C246" s="190"/>
      <c r="D246" s="151" t="s">
        <v>380</v>
      </c>
      <c r="E246" s="191" t="s">
        <v>580</v>
      </c>
      <c r="F246" s="191">
        <v>153.5</v>
      </c>
      <c r="G246" s="191"/>
      <c r="H246" s="191">
        <v>196</v>
      </c>
      <c r="I246" s="210">
        <v>196</v>
      </c>
      <c r="J246" s="137" t="s">
        <v>812</v>
      </c>
      <c r="K246" s="124">
        <f>H246-F246</f>
        <v>42.5</v>
      </c>
      <c r="L246" s="125">
        <f>K246/F246</f>
        <v>0.27687296416938112</v>
      </c>
      <c r="M246" s="126" t="s">
        <v>556</v>
      </c>
      <c r="N246" s="322">
        <v>43605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7">
        <v>115</v>
      </c>
      <c r="B247" s="106">
        <v>43306</v>
      </c>
      <c r="C247" s="106"/>
      <c r="D247" s="107" t="s">
        <v>725</v>
      </c>
      <c r="E247" s="108" t="s">
        <v>580</v>
      </c>
      <c r="F247" s="109">
        <v>27.5</v>
      </c>
      <c r="G247" s="109"/>
      <c r="H247" s="110">
        <v>13.1</v>
      </c>
      <c r="I247" s="128">
        <v>60</v>
      </c>
      <c r="J247" s="134" t="s">
        <v>729</v>
      </c>
      <c r="K247" s="130">
        <v>-14.4</v>
      </c>
      <c r="L247" s="131">
        <v>-0.52363636363636401</v>
      </c>
      <c r="M247" s="132" t="s">
        <v>620</v>
      </c>
      <c r="N247" s="133">
        <v>43138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26">
        <v>116</v>
      </c>
      <c r="B248" s="317">
        <v>43318</v>
      </c>
      <c r="C248" s="317"/>
      <c r="D248" s="112" t="s">
        <v>704</v>
      </c>
      <c r="E248" s="318" t="s">
        <v>580</v>
      </c>
      <c r="F248" s="318">
        <v>148.5</v>
      </c>
      <c r="G248" s="318"/>
      <c r="H248" s="318">
        <v>102</v>
      </c>
      <c r="I248" s="320">
        <v>182</v>
      </c>
      <c r="J248" s="134" t="s">
        <v>811</v>
      </c>
      <c r="K248" s="130">
        <f>H248-F248</f>
        <v>-46.5</v>
      </c>
      <c r="L248" s="131">
        <f>K248/F248</f>
        <v>-0.31313131313131315</v>
      </c>
      <c r="M248" s="132" t="s">
        <v>620</v>
      </c>
      <c r="N248" s="133">
        <v>43661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6">
        <v>117</v>
      </c>
      <c r="B249" s="102">
        <v>43335</v>
      </c>
      <c r="C249" s="102"/>
      <c r="D249" s="103" t="s">
        <v>730</v>
      </c>
      <c r="E249" s="104" t="s">
        <v>580</v>
      </c>
      <c r="F249" s="152">
        <v>285</v>
      </c>
      <c r="G249" s="104"/>
      <c r="H249" s="104">
        <v>355</v>
      </c>
      <c r="I249" s="122">
        <v>364</v>
      </c>
      <c r="J249" s="137" t="s">
        <v>731</v>
      </c>
      <c r="K249" s="124">
        <v>70</v>
      </c>
      <c r="L249" s="125">
        <v>0.24561403508771901</v>
      </c>
      <c r="M249" s="126" t="s">
        <v>556</v>
      </c>
      <c r="N249" s="127">
        <v>43455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6">
        <v>118</v>
      </c>
      <c r="B250" s="102">
        <v>43341</v>
      </c>
      <c r="C250" s="102"/>
      <c r="D250" s="103" t="s">
        <v>370</v>
      </c>
      <c r="E250" s="104" t="s">
        <v>580</v>
      </c>
      <c r="F250" s="152">
        <v>525</v>
      </c>
      <c r="G250" s="104"/>
      <c r="H250" s="104">
        <v>585</v>
      </c>
      <c r="I250" s="122">
        <v>635</v>
      </c>
      <c r="J250" s="137" t="s">
        <v>705</v>
      </c>
      <c r="K250" s="124">
        <f t="shared" ref="K250:K262" si="79">H250-F250</f>
        <v>60</v>
      </c>
      <c r="L250" s="125">
        <f t="shared" ref="L250:L262" si="80">K250/F250</f>
        <v>0.11428571428571428</v>
      </c>
      <c r="M250" s="126" t="s">
        <v>556</v>
      </c>
      <c r="N250" s="127">
        <v>43662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6">
        <v>119</v>
      </c>
      <c r="B251" s="102">
        <v>43395</v>
      </c>
      <c r="C251" s="102"/>
      <c r="D251" s="103" t="s">
        <v>357</v>
      </c>
      <c r="E251" s="104" t="s">
        <v>580</v>
      </c>
      <c r="F251" s="152">
        <v>475</v>
      </c>
      <c r="G251" s="104"/>
      <c r="H251" s="104">
        <v>574</v>
      </c>
      <c r="I251" s="122">
        <v>570</v>
      </c>
      <c r="J251" s="137" t="s">
        <v>639</v>
      </c>
      <c r="K251" s="124">
        <f t="shared" si="79"/>
        <v>99</v>
      </c>
      <c r="L251" s="125">
        <f t="shared" si="80"/>
        <v>0.20842105263157895</v>
      </c>
      <c r="M251" s="126" t="s">
        <v>556</v>
      </c>
      <c r="N251" s="127">
        <v>43403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8">
        <v>120</v>
      </c>
      <c r="B252" s="150">
        <v>43397</v>
      </c>
      <c r="C252" s="150"/>
      <c r="D252" s="357" t="s">
        <v>377</v>
      </c>
      <c r="E252" s="152" t="s">
        <v>580</v>
      </c>
      <c r="F252" s="152">
        <v>707.5</v>
      </c>
      <c r="G252" s="152"/>
      <c r="H252" s="152">
        <v>872</v>
      </c>
      <c r="I252" s="169">
        <v>872</v>
      </c>
      <c r="J252" s="170" t="s">
        <v>639</v>
      </c>
      <c r="K252" s="124">
        <f t="shared" si="79"/>
        <v>164.5</v>
      </c>
      <c r="L252" s="171">
        <f t="shared" si="80"/>
        <v>0.23250883392226149</v>
      </c>
      <c r="M252" s="172" t="s">
        <v>556</v>
      </c>
      <c r="N252" s="173">
        <v>43482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8">
        <v>121</v>
      </c>
      <c r="B253" s="150">
        <v>43398</v>
      </c>
      <c r="C253" s="150"/>
      <c r="D253" s="357" t="s">
        <v>339</v>
      </c>
      <c r="E253" s="152" t="s">
        <v>580</v>
      </c>
      <c r="F253" s="152">
        <v>162</v>
      </c>
      <c r="G253" s="152"/>
      <c r="H253" s="152">
        <v>204</v>
      </c>
      <c r="I253" s="169">
        <v>209</v>
      </c>
      <c r="J253" s="170" t="s">
        <v>810</v>
      </c>
      <c r="K253" s="124">
        <f t="shared" si="79"/>
        <v>42</v>
      </c>
      <c r="L253" s="171">
        <f t="shared" si="80"/>
        <v>0.25925925925925924</v>
      </c>
      <c r="M253" s="172" t="s">
        <v>556</v>
      </c>
      <c r="N253" s="173">
        <v>43539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122</v>
      </c>
      <c r="B254" s="190">
        <v>43399</v>
      </c>
      <c r="C254" s="190"/>
      <c r="D254" s="151" t="s">
        <v>465</v>
      </c>
      <c r="E254" s="191" t="s">
        <v>580</v>
      </c>
      <c r="F254" s="191">
        <v>240</v>
      </c>
      <c r="G254" s="191"/>
      <c r="H254" s="191">
        <v>297</v>
      </c>
      <c r="I254" s="210">
        <v>297</v>
      </c>
      <c r="J254" s="170" t="s">
        <v>639</v>
      </c>
      <c r="K254" s="211">
        <f t="shared" si="79"/>
        <v>57</v>
      </c>
      <c r="L254" s="212">
        <f t="shared" si="80"/>
        <v>0.23749999999999999</v>
      </c>
      <c r="M254" s="213" t="s">
        <v>556</v>
      </c>
      <c r="N254" s="214">
        <v>43417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6">
        <v>123</v>
      </c>
      <c r="B255" s="102">
        <v>43439</v>
      </c>
      <c r="C255" s="102"/>
      <c r="D255" s="144" t="s">
        <v>706</v>
      </c>
      <c r="E255" s="104" t="s">
        <v>580</v>
      </c>
      <c r="F255" s="104">
        <v>202.5</v>
      </c>
      <c r="G255" s="104"/>
      <c r="H255" s="104">
        <v>255</v>
      </c>
      <c r="I255" s="122">
        <v>252</v>
      </c>
      <c r="J255" s="137" t="s">
        <v>639</v>
      </c>
      <c r="K255" s="124">
        <f t="shared" si="79"/>
        <v>52.5</v>
      </c>
      <c r="L255" s="125">
        <f t="shared" si="80"/>
        <v>0.25925925925925924</v>
      </c>
      <c r="M255" s="126" t="s">
        <v>556</v>
      </c>
      <c r="N255" s="127">
        <v>43542</v>
      </c>
      <c r="O255" s="54"/>
      <c r="P255" s="13"/>
      <c r="Q255" s="13"/>
      <c r="R255" s="90" t="s">
        <v>708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9">
        <v>124</v>
      </c>
      <c r="B256" s="190">
        <v>43465</v>
      </c>
      <c r="C256" s="102"/>
      <c r="D256" s="357" t="s">
        <v>402</v>
      </c>
      <c r="E256" s="191" t="s">
        <v>580</v>
      </c>
      <c r="F256" s="191">
        <v>710</v>
      </c>
      <c r="G256" s="191"/>
      <c r="H256" s="191">
        <v>866</v>
      </c>
      <c r="I256" s="210">
        <v>866</v>
      </c>
      <c r="J256" s="170" t="s">
        <v>639</v>
      </c>
      <c r="K256" s="124">
        <f t="shared" si="79"/>
        <v>156</v>
      </c>
      <c r="L256" s="125">
        <f t="shared" si="80"/>
        <v>0.21971830985915494</v>
      </c>
      <c r="M256" s="126" t="s">
        <v>556</v>
      </c>
      <c r="N256" s="322">
        <v>43553</v>
      </c>
      <c r="O256" s="54"/>
      <c r="P256" s="13"/>
      <c r="Q256" s="13"/>
      <c r="R256" s="14" t="s">
        <v>708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125</v>
      </c>
      <c r="B257" s="190">
        <v>43522</v>
      </c>
      <c r="C257" s="190"/>
      <c r="D257" s="357" t="s">
        <v>139</v>
      </c>
      <c r="E257" s="191" t="s">
        <v>580</v>
      </c>
      <c r="F257" s="191">
        <v>337.25</v>
      </c>
      <c r="G257" s="191"/>
      <c r="H257" s="191">
        <v>398.5</v>
      </c>
      <c r="I257" s="210">
        <v>411</v>
      </c>
      <c r="J257" s="137" t="s">
        <v>809</v>
      </c>
      <c r="K257" s="124">
        <f t="shared" si="79"/>
        <v>61.25</v>
      </c>
      <c r="L257" s="125">
        <f t="shared" si="80"/>
        <v>0.1816160118606375</v>
      </c>
      <c r="M257" s="126" t="s">
        <v>556</v>
      </c>
      <c r="N257" s="322">
        <v>43760</v>
      </c>
      <c r="O257" s="54"/>
      <c r="P257" s="13"/>
      <c r="Q257" s="13"/>
      <c r="R257" s="90" t="s">
        <v>708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27">
        <v>126</v>
      </c>
      <c r="B258" s="155">
        <v>43559</v>
      </c>
      <c r="C258" s="155"/>
      <c r="D258" s="156" t="s">
        <v>394</v>
      </c>
      <c r="E258" s="157" t="s">
        <v>580</v>
      </c>
      <c r="F258" s="157">
        <v>130</v>
      </c>
      <c r="G258" s="157"/>
      <c r="H258" s="157">
        <v>65</v>
      </c>
      <c r="I258" s="174">
        <v>158</v>
      </c>
      <c r="J258" s="134" t="s">
        <v>707</v>
      </c>
      <c r="K258" s="130">
        <f t="shared" si="79"/>
        <v>-65</v>
      </c>
      <c r="L258" s="131">
        <f t="shared" si="80"/>
        <v>-0.5</v>
      </c>
      <c r="M258" s="132" t="s">
        <v>620</v>
      </c>
      <c r="N258" s="133">
        <v>43726</v>
      </c>
      <c r="O258" s="54"/>
      <c r="P258" s="13"/>
      <c r="Q258" s="13"/>
      <c r="R258" s="1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28">
        <v>127</v>
      </c>
      <c r="B259" s="175">
        <v>43017</v>
      </c>
      <c r="C259" s="175"/>
      <c r="D259" s="176" t="s">
        <v>166</v>
      </c>
      <c r="E259" s="177" t="s">
        <v>580</v>
      </c>
      <c r="F259" s="178">
        <v>141.5</v>
      </c>
      <c r="G259" s="179"/>
      <c r="H259" s="179">
        <v>183.5</v>
      </c>
      <c r="I259" s="179">
        <v>210</v>
      </c>
      <c r="J259" s="200" t="s">
        <v>801</v>
      </c>
      <c r="K259" s="201">
        <f t="shared" si="79"/>
        <v>42</v>
      </c>
      <c r="L259" s="202">
        <f t="shared" si="80"/>
        <v>0.29681978798586572</v>
      </c>
      <c r="M259" s="178" t="s">
        <v>556</v>
      </c>
      <c r="N259" s="203">
        <v>43042</v>
      </c>
      <c r="O259" s="54"/>
      <c r="P259" s="13"/>
      <c r="Q259" s="13"/>
      <c r="R259" s="90" t="s">
        <v>710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327">
        <v>128</v>
      </c>
      <c r="B260" s="155">
        <v>43074</v>
      </c>
      <c r="C260" s="155"/>
      <c r="D260" s="156" t="s">
        <v>295</v>
      </c>
      <c r="E260" s="157" t="s">
        <v>580</v>
      </c>
      <c r="F260" s="158">
        <v>172</v>
      </c>
      <c r="G260" s="157"/>
      <c r="H260" s="157">
        <v>155.25</v>
      </c>
      <c r="I260" s="174">
        <v>230</v>
      </c>
      <c r="J260" s="341" t="s">
        <v>794</v>
      </c>
      <c r="K260" s="130">
        <f t="shared" ref="K260" si="81">H260-F260</f>
        <v>-16.75</v>
      </c>
      <c r="L260" s="131">
        <f t="shared" ref="L260" si="82">K260/F260</f>
        <v>-9.7383720930232565E-2</v>
      </c>
      <c r="M260" s="132" t="s">
        <v>620</v>
      </c>
      <c r="N260" s="133">
        <v>43787</v>
      </c>
      <c r="O260" s="54"/>
      <c r="P260" s="13"/>
      <c r="Q260" s="13"/>
      <c r="R260" s="14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129</v>
      </c>
      <c r="B261" s="190">
        <v>43398</v>
      </c>
      <c r="C261" s="190"/>
      <c r="D261" s="151" t="s">
        <v>103</v>
      </c>
      <c r="E261" s="191" t="s">
        <v>580</v>
      </c>
      <c r="F261" s="191">
        <v>698.5</v>
      </c>
      <c r="G261" s="191"/>
      <c r="H261" s="191">
        <v>890</v>
      </c>
      <c r="I261" s="210">
        <v>890</v>
      </c>
      <c r="J261" s="137" t="s">
        <v>928</v>
      </c>
      <c r="K261" s="124">
        <f t="shared" si="79"/>
        <v>191.5</v>
      </c>
      <c r="L261" s="125">
        <f t="shared" si="80"/>
        <v>0.27415891195418757</v>
      </c>
      <c r="M261" s="126" t="s">
        <v>556</v>
      </c>
      <c r="N261" s="322">
        <v>44328</v>
      </c>
      <c r="O261" s="54"/>
      <c r="P261" s="13"/>
      <c r="Q261" s="13"/>
      <c r="R261" s="14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130</v>
      </c>
      <c r="B262" s="190">
        <v>42877</v>
      </c>
      <c r="C262" s="190"/>
      <c r="D262" s="151" t="s">
        <v>369</v>
      </c>
      <c r="E262" s="191" t="s">
        <v>580</v>
      </c>
      <c r="F262" s="191">
        <v>127.6</v>
      </c>
      <c r="G262" s="191"/>
      <c r="H262" s="191">
        <v>138</v>
      </c>
      <c r="I262" s="210">
        <v>190</v>
      </c>
      <c r="J262" s="137" t="s">
        <v>798</v>
      </c>
      <c r="K262" s="124">
        <f t="shared" si="79"/>
        <v>10.400000000000006</v>
      </c>
      <c r="L262" s="125">
        <f t="shared" si="80"/>
        <v>8.1504702194357417E-2</v>
      </c>
      <c r="M262" s="126" t="s">
        <v>556</v>
      </c>
      <c r="N262" s="322">
        <v>43774</v>
      </c>
      <c r="O262" s="54"/>
      <c r="P262" s="13"/>
      <c r="Q262" s="13"/>
      <c r="R262" s="14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131</v>
      </c>
      <c r="B263" s="190">
        <v>43158</v>
      </c>
      <c r="C263" s="190"/>
      <c r="D263" s="151" t="s">
        <v>711</v>
      </c>
      <c r="E263" s="191" t="s">
        <v>580</v>
      </c>
      <c r="F263" s="191">
        <v>317</v>
      </c>
      <c r="G263" s="191"/>
      <c r="H263" s="191">
        <v>382.5</v>
      </c>
      <c r="I263" s="210">
        <v>398</v>
      </c>
      <c r="J263" s="137" t="s">
        <v>836</v>
      </c>
      <c r="K263" s="124">
        <f t="shared" ref="K263" si="83">H263-F263</f>
        <v>65.5</v>
      </c>
      <c r="L263" s="125">
        <f t="shared" ref="L263" si="84">K263/F263</f>
        <v>0.20662460567823343</v>
      </c>
      <c r="M263" s="126" t="s">
        <v>556</v>
      </c>
      <c r="N263" s="322">
        <v>44238</v>
      </c>
      <c r="O263" s="54"/>
      <c r="P263" s="13"/>
      <c r="Q263" s="13"/>
      <c r="R263" s="1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27">
        <v>132</v>
      </c>
      <c r="B264" s="155">
        <v>43164</v>
      </c>
      <c r="C264" s="155"/>
      <c r="D264" s="156" t="s">
        <v>133</v>
      </c>
      <c r="E264" s="157" t="s">
        <v>580</v>
      </c>
      <c r="F264" s="158">
        <f>510-14.4</f>
        <v>495.6</v>
      </c>
      <c r="G264" s="157"/>
      <c r="H264" s="157">
        <v>350</v>
      </c>
      <c r="I264" s="174">
        <v>672</v>
      </c>
      <c r="J264" s="341" t="s">
        <v>803</v>
      </c>
      <c r="K264" s="130">
        <f t="shared" ref="K264" si="85">H264-F264</f>
        <v>-145.60000000000002</v>
      </c>
      <c r="L264" s="131">
        <f t="shared" ref="L264" si="86">K264/F264</f>
        <v>-0.29378531073446329</v>
      </c>
      <c r="M264" s="132" t="s">
        <v>620</v>
      </c>
      <c r="N264" s="133">
        <v>43887</v>
      </c>
      <c r="O264" s="54"/>
      <c r="P264" s="13"/>
      <c r="Q264" s="13"/>
      <c r="R264" s="14" t="s">
        <v>708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327">
        <v>133</v>
      </c>
      <c r="B265" s="155">
        <v>43237</v>
      </c>
      <c r="C265" s="155"/>
      <c r="D265" s="156" t="s">
        <v>459</v>
      </c>
      <c r="E265" s="157" t="s">
        <v>580</v>
      </c>
      <c r="F265" s="158">
        <v>230.3</v>
      </c>
      <c r="G265" s="157"/>
      <c r="H265" s="157">
        <v>102.5</v>
      </c>
      <c r="I265" s="174">
        <v>348</v>
      </c>
      <c r="J265" s="341" t="s">
        <v>805</v>
      </c>
      <c r="K265" s="130">
        <f t="shared" ref="K265:K266" si="87">H265-F265</f>
        <v>-127.80000000000001</v>
      </c>
      <c r="L265" s="131">
        <f t="shared" ref="L265:L266" si="88">K265/F265</f>
        <v>-0.55492835432045162</v>
      </c>
      <c r="M265" s="132" t="s">
        <v>620</v>
      </c>
      <c r="N265" s="133">
        <v>43896</v>
      </c>
      <c r="O265" s="54"/>
      <c r="P265" s="13"/>
      <c r="Q265" s="13"/>
      <c r="R265" s="314" t="s">
        <v>708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9">
        <v>134</v>
      </c>
      <c r="B266" s="190">
        <v>43258</v>
      </c>
      <c r="C266" s="190"/>
      <c r="D266" s="151" t="s">
        <v>426</v>
      </c>
      <c r="E266" s="191" t="s">
        <v>580</v>
      </c>
      <c r="F266" s="191">
        <f>342.5-5.1</f>
        <v>337.4</v>
      </c>
      <c r="G266" s="191"/>
      <c r="H266" s="191">
        <v>412.5</v>
      </c>
      <c r="I266" s="210">
        <v>439</v>
      </c>
      <c r="J266" s="137" t="s">
        <v>834</v>
      </c>
      <c r="K266" s="124">
        <f t="shared" si="87"/>
        <v>75.100000000000023</v>
      </c>
      <c r="L266" s="125">
        <f t="shared" si="88"/>
        <v>0.22258446947243635</v>
      </c>
      <c r="M266" s="126" t="s">
        <v>556</v>
      </c>
      <c r="N266" s="322">
        <v>44230</v>
      </c>
      <c r="O266" s="54"/>
      <c r="P266" s="13"/>
      <c r="Q266" s="13"/>
      <c r="R266" s="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7">
        <v>135</v>
      </c>
      <c r="B267" s="182">
        <v>43285</v>
      </c>
      <c r="C267" s="182"/>
      <c r="D267" s="185" t="s">
        <v>48</v>
      </c>
      <c r="E267" s="183" t="s">
        <v>580</v>
      </c>
      <c r="F267" s="181">
        <f>127.5-5.53</f>
        <v>121.97</v>
      </c>
      <c r="G267" s="183"/>
      <c r="H267" s="183"/>
      <c r="I267" s="204">
        <v>170</v>
      </c>
      <c r="J267" s="216" t="s">
        <v>558</v>
      </c>
      <c r="K267" s="206"/>
      <c r="L267" s="207"/>
      <c r="M267" s="205" t="s">
        <v>558</v>
      </c>
      <c r="N267" s="208"/>
      <c r="O267" s="54"/>
      <c r="P267" s="13"/>
      <c r="Q267" s="13"/>
      <c r="R267" s="14" t="s">
        <v>708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327">
        <v>136</v>
      </c>
      <c r="B268" s="155">
        <v>43294</v>
      </c>
      <c r="C268" s="155"/>
      <c r="D268" s="156" t="s">
        <v>239</v>
      </c>
      <c r="E268" s="157" t="s">
        <v>580</v>
      </c>
      <c r="F268" s="158">
        <v>46.5</v>
      </c>
      <c r="G268" s="157"/>
      <c r="H268" s="157">
        <v>17</v>
      </c>
      <c r="I268" s="174">
        <v>59</v>
      </c>
      <c r="J268" s="341" t="s">
        <v>802</v>
      </c>
      <c r="K268" s="130">
        <f t="shared" ref="K268" si="89">H268-F268</f>
        <v>-29.5</v>
      </c>
      <c r="L268" s="131">
        <f t="shared" ref="L268" si="90">K268/F268</f>
        <v>-0.63440860215053763</v>
      </c>
      <c r="M268" s="132" t="s">
        <v>620</v>
      </c>
      <c r="N268" s="133">
        <v>43887</v>
      </c>
      <c r="O268" s="54"/>
      <c r="P268" s="13"/>
      <c r="Q268" s="13"/>
      <c r="R268" s="14" t="s">
        <v>708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329">
        <v>137</v>
      </c>
      <c r="B269" s="180">
        <v>43396</v>
      </c>
      <c r="C269" s="180"/>
      <c r="D269" s="185" t="s">
        <v>404</v>
      </c>
      <c r="E269" s="183" t="s">
        <v>580</v>
      </c>
      <c r="F269" s="184">
        <v>156.5</v>
      </c>
      <c r="G269" s="183"/>
      <c r="H269" s="183"/>
      <c r="I269" s="204">
        <v>191</v>
      </c>
      <c r="J269" s="216" t="s">
        <v>558</v>
      </c>
      <c r="K269" s="206"/>
      <c r="L269" s="207"/>
      <c r="M269" s="205" t="s">
        <v>558</v>
      </c>
      <c r="N269" s="208"/>
      <c r="O269" s="54"/>
      <c r="P269" s="13"/>
      <c r="Q269" s="13"/>
      <c r="R269" s="14" t="s">
        <v>708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138</v>
      </c>
      <c r="B270" s="190">
        <v>43439</v>
      </c>
      <c r="C270" s="190"/>
      <c r="D270" s="151" t="s">
        <v>321</v>
      </c>
      <c r="E270" s="191" t="s">
        <v>580</v>
      </c>
      <c r="F270" s="191">
        <v>259.5</v>
      </c>
      <c r="G270" s="191"/>
      <c r="H270" s="191">
        <v>320</v>
      </c>
      <c r="I270" s="210">
        <v>320</v>
      </c>
      <c r="J270" s="137" t="s">
        <v>639</v>
      </c>
      <c r="K270" s="124">
        <f t="shared" ref="K270" si="91">H270-F270</f>
        <v>60.5</v>
      </c>
      <c r="L270" s="125">
        <f t="shared" ref="L270" si="92">K270/F270</f>
        <v>0.23314065510597304</v>
      </c>
      <c r="M270" s="126" t="s">
        <v>556</v>
      </c>
      <c r="N270" s="322">
        <v>44323</v>
      </c>
      <c r="O270" s="54"/>
      <c r="P270" s="13"/>
      <c r="Q270" s="13"/>
      <c r="R270" s="14" t="s">
        <v>708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327">
        <v>139</v>
      </c>
      <c r="B271" s="155">
        <v>43439</v>
      </c>
      <c r="C271" s="155"/>
      <c r="D271" s="156" t="s">
        <v>732</v>
      </c>
      <c r="E271" s="157" t="s">
        <v>580</v>
      </c>
      <c r="F271" s="157">
        <v>715</v>
      </c>
      <c r="G271" s="157"/>
      <c r="H271" s="157">
        <v>445</v>
      </c>
      <c r="I271" s="174">
        <v>840</v>
      </c>
      <c r="J271" s="134" t="s">
        <v>782</v>
      </c>
      <c r="K271" s="130">
        <f t="shared" ref="K271:K274" si="93">H271-F271</f>
        <v>-270</v>
      </c>
      <c r="L271" s="131">
        <f t="shared" ref="L271:L274" si="94">K271/F271</f>
        <v>-0.3776223776223776</v>
      </c>
      <c r="M271" s="132" t="s">
        <v>620</v>
      </c>
      <c r="N271" s="133">
        <v>43800</v>
      </c>
      <c r="O271" s="54"/>
      <c r="P271" s="13"/>
      <c r="Q271" s="13"/>
      <c r="R271" s="14" t="s">
        <v>708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140</v>
      </c>
      <c r="B272" s="190">
        <v>43469</v>
      </c>
      <c r="C272" s="190"/>
      <c r="D272" s="151" t="s">
        <v>143</v>
      </c>
      <c r="E272" s="191" t="s">
        <v>580</v>
      </c>
      <c r="F272" s="191">
        <v>875</v>
      </c>
      <c r="G272" s="191"/>
      <c r="H272" s="191">
        <v>1165</v>
      </c>
      <c r="I272" s="210">
        <v>1185</v>
      </c>
      <c r="J272" s="137" t="s">
        <v>807</v>
      </c>
      <c r="K272" s="124">
        <f t="shared" si="93"/>
        <v>290</v>
      </c>
      <c r="L272" s="125">
        <f t="shared" si="94"/>
        <v>0.33142857142857141</v>
      </c>
      <c r="M272" s="126" t="s">
        <v>556</v>
      </c>
      <c r="N272" s="322">
        <v>43847</v>
      </c>
      <c r="O272" s="54"/>
      <c r="P272" s="13"/>
      <c r="Q272" s="13"/>
      <c r="R272" s="314" t="s">
        <v>708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141</v>
      </c>
      <c r="B273" s="190">
        <v>43559</v>
      </c>
      <c r="C273" s="190"/>
      <c r="D273" s="357" t="s">
        <v>336</v>
      </c>
      <c r="E273" s="191" t="s">
        <v>580</v>
      </c>
      <c r="F273" s="191">
        <f>387-14.63</f>
        <v>372.37</v>
      </c>
      <c r="G273" s="191"/>
      <c r="H273" s="191">
        <v>490</v>
      </c>
      <c r="I273" s="210">
        <v>490</v>
      </c>
      <c r="J273" s="137" t="s">
        <v>639</v>
      </c>
      <c r="K273" s="124">
        <f t="shared" si="93"/>
        <v>117.63</v>
      </c>
      <c r="L273" s="125">
        <f t="shared" si="94"/>
        <v>0.31589548030185027</v>
      </c>
      <c r="M273" s="126" t="s">
        <v>556</v>
      </c>
      <c r="N273" s="322">
        <v>43850</v>
      </c>
      <c r="O273" s="54"/>
      <c r="P273" s="13"/>
      <c r="Q273" s="13"/>
      <c r="R273" s="314" t="s">
        <v>708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27">
        <v>142</v>
      </c>
      <c r="B274" s="155">
        <v>43578</v>
      </c>
      <c r="C274" s="155"/>
      <c r="D274" s="156" t="s">
        <v>733</v>
      </c>
      <c r="E274" s="157" t="s">
        <v>557</v>
      </c>
      <c r="F274" s="157">
        <v>220</v>
      </c>
      <c r="G274" s="157"/>
      <c r="H274" s="157">
        <v>127.5</v>
      </c>
      <c r="I274" s="174">
        <v>284</v>
      </c>
      <c r="J274" s="341" t="s">
        <v>806</v>
      </c>
      <c r="K274" s="130">
        <f t="shared" si="93"/>
        <v>-92.5</v>
      </c>
      <c r="L274" s="131">
        <f t="shared" si="94"/>
        <v>-0.42045454545454547</v>
      </c>
      <c r="M274" s="132" t="s">
        <v>620</v>
      </c>
      <c r="N274" s="133">
        <v>43896</v>
      </c>
      <c r="O274" s="54"/>
      <c r="P274" s="13"/>
      <c r="Q274" s="13"/>
      <c r="R274" s="14" t="s">
        <v>708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9">
        <v>143</v>
      </c>
      <c r="B275" s="190">
        <v>43622</v>
      </c>
      <c r="C275" s="190"/>
      <c r="D275" s="357" t="s">
        <v>466</v>
      </c>
      <c r="E275" s="191" t="s">
        <v>557</v>
      </c>
      <c r="F275" s="191">
        <v>332.8</v>
      </c>
      <c r="G275" s="191"/>
      <c r="H275" s="191">
        <v>405</v>
      </c>
      <c r="I275" s="210">
        <v>419</v>
      </c>
      <c r="J275" s="137" t="s">
        <v>808</v>
      </c>
      <c r="K275" s="124">
        <f t="shared" ref="K275" si="95">H275-F275</f>
        <v>72.199999999999989</v>
      </c>
      <c r="L275" s="125">
        <f t="shared" ref="L275" si="96">K275/F275</f>
        <v>0.21694711538461534</v>
      </c>
      <c r="M275" s="126" t="s">
        <v>556</v>
      </c>
      <c r="N275" s="322">
        <v>43860</v>
      </c>
      <c r="O275" s="54"/>
      <c r="P275" s="13"/>
      <c r="Q275" s="13"/>
      <c r="R275" s="1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40">
        <v>144</v>
      </c>
      <c r="B276" s="139">
        <v>43641</v>
      </c>
      <c r="C276" s="139"/>
      <c r="D276" s="140" t="s">
        <v>137</v>
      </c>
      <c r="E276" s="141" t="s">
        <v>580</v>
      </c>
      <c r="F276" s="142">
        <v>386</v>
      </c>
      <c r="G276" s="143"/>
      <c r="H276" s="143">
        <v>395</v>
      </c>
      <c r="I276" s="143">
        <v>452</v>
      </c>
      <c r="J276" s="161" t="s">
        <v>799</v>
      </c>
      <c r="K276" s="162">
        <f t="shared" ref="K276" si="97">H276-F276</f>
        <v>9</v>
      </c>
      <c r="L276" s="163">
        <f t="shared" ref="L276" si="98">K276/F276</f>
        <v>2.3316062176165803E-2</v>
      </c>
      <c r="M276" s="164" t="s">
        <v>665</v>
      </c>
      <c r="N276" s="165">
        <v>43868</v>
      </c>
      <c r="O276" s="13"/>
      <c r="P276" s="13"/>
      <c r="Q276" s="13"/>
      <c r="R276" s="1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30">
        <v>145</v>
      </c>
      <c r="B277" s="180">
        <v>43707</v>
      </c>
      <c r="C277" s="180"/>
      <c r="D277" s="185" t="s">
        <v>255</v>
      </c>
      <c r="E277" s="183" t="s">
        <v>580</v>
      </c>
      <c r="F277" s="183" t="s">
        <v>712</v>
      </c>
      <c r="G277" s="183"/>
      <c r="H277" s="183"/>
      <c r="I277" s="204">
        <v>190</v>
      </c>
      <c r="J277" s="216" t="s">
        <v>558</v>
      </c>
      <c r="K277" s="206"/>
      <c r="L277" s="207"/>
      <c r="M277" s="321" t="s">
        <v>558</v>
      </c>
      <c r="N277" s="208"/>
      <c r="O277" s="13"/>
      <c r="P277" s="13"/>
      <c r="Q277" s="13"/>
      <c r="R277" s="314" t="s">
        <v>708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146</v>
      </c>
      <c r="B278" s="190">
        <v>43731</v>
      </c>
      <c r="C278" s="190"/>
      <c r="D278" s="151" t="s">
        <v>418</v>
      </c>
      <c r="E278" s="191" t="s">
        <v>580</v>
      </c>
      <c r="F278" s="191">
        <v>235</v>
      </c>
      <c r="G278" s="191"/>
      <c r="H278" s="191">
        <v>295</v>
      </c>
      <c r="I278" s="210">
        <v>296</v>
      </c>
      <c r="J278" s="137" t="s">
        <v>787</v>
      </c>
      <c r="K278" s="124">
        <f t="shared" ref="K278" si="99">H278-F278</f>
        <v>60</v>
      </c>
      <c r="L278" s="125">
        <f t="shared" ref="L278" si="100">K278/F278</f>
        <v>0.25531914893617019</v>
      </c>
      <c r="M278" s="126" t="s">
        <v>556</v>
      </c>
      <c r="N278" s="322">
        <v>43844</v>
      </c>
      <c r="O278" s="54"/>
      <c r="P278" s="13"/>
      <c r="Q278" s="13"/>
      <c r="R278" s="1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147</v>
      </c>
      <c r="B279" s="190">
        <v>43752</v>
      </c>
      <c r="C279" s="190"/>
      <c r="D279" s="151" t="s">
        <v>778</v>
      </c>
      <c r="E279" s="191" t="s">
        <v>580</v>
      </c>
      <c r="F279" s="191">
        <v>277.5</v>
      </c>
      <c r="G279" s="191"/>
      <c r="H279" s="191">
        <v>333</v>
      </c>
      <c r="I279" s="210">
        <v>333</v>
      </c>
      <c r="J279" s="137" t="s">
        <v>788</v>
      </c>
      <c r="K279" s="124">
        <f t="shared" ref="K279" si="101">H279-F279</f>
        <v>55.5</v>
      </c>
      <c r="L279" s="125">
        <f t="shared" ref="L279" si="102">K279/F279</f>
        <v>0.2</v>
      </c>
      <c r="M279" s="126" t="s">
        <v>556</v>
      </c>
      <c r="N279" s="322">
        <v>43846</v>
      </c>
      <c r="O279" s="54"/>
      <c r="P279" s="13"/>
      <c r="Q279" s="13"/>
      <c r="R279" s="314" t="s">
        <v>708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148</v>
      </c>
      <c r="B280" s="190">
        <v>43752</v>
      </c>
      <c r="C280" s="190"/>
      <c r="D280" s="151" t="s">
        <v>777</v>
      </c>
      <c r="E280" s="191" t="s">
        <v>580</v>
      </c>
      <c r="F280" s="191">
        <v>930</v>
      </c>
      <c r="G280" s="191"/>
      <c r="H280" s="191">
        <v>1165</v>
      </c>
      <c r="I280" s="210">
        <v>1200</v>
      </c>
      <c r="J280" s="137" t="s">
        <v>789</v>
      </c>
      <c r="K280" s="124">
        <f t="shared" ref="K280:K281" si="103">H280-F280</f>
        <v>235</v>
      </c>
      <c r="L280" s="125">
        <f t="shared" ref="L280:L281" si="104">K280/F280</f>
        <v>0.25268817204301075</v>
      </c>
      <c r="M280" s="126" t="s">
        <v>556</v>
      </c>
      <c r="N280" s="322">
        <v>43847</v>
      </c>
      <c r="O280" s="54"/>
      <c r="P280" s="13"/>
      <c r="Q280" s="13"/>
      <c r="R280" s="31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513">
        <v>149</v>
      </c>
      <c r="B281" s="514">
        <v>43753</v>
      </c>
      <c r="C281" s="515"/>
      <c r="D281" s="516" t="s">
        <v>776</v>
      </c>
      <c r="E281" s="517" t="s">
        <v>580</v>
      </c>
      <c r="F281" s="518">
        <v>111</v>
      </c>
      <c r="G281" s="517"/>
      <c r="H281" s="517">
        <v>141</v>
      </c>
      <c r="I281" s="519">
        <v>141</v>
      </c>
      <c r="J281" s="520" t="s">
        <v>929</v>
      </c>
      <c r="K281" s="521">
        <f t="shared" si="103"/>
        <v>30</v>
      </c>
      <c r="L281" s="522">
        <f t="shared" si="104"/>
        <v>0.27027027027027029</v>
      </c>
      <c r="M281" s="523" t="s">
        <v>556</v>
      </c>
      <c r="N281" s="322">
        <v>44328</v>
      </c>
      <c r="O281" s="13"/>
      <c r="P281" s="13"/>
      <c r="Q281" s="13"/>
      <c r="R281" s="31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89">
        <v>150</v>
      </c>
      <c r="B282" s="190">
        <v>43753</v>
      </c>
      <c r="C282" s="190"/>
      <c r="D282" s="151" t="s">
        <v>775</v>
      </c>
      <c r="E282" s="191" t="s">
        <v>580</v>
      </c>
      <c r="F282" s="192">
        <v>296</v>
      </c>
      <c r="G282" s="191"/>
      <c r="H282" s="191">
        <v>370</v>
      </c>
      <c r="I282" s="210">
        <v>370</v>
      </c>
      <c r="J282" s="137" t="s">
        <v>639</v>
      </c>
      <c r="K282" s="124">
        <f t="shared" ref="K282:K283" si="105">H282-F282</f>
        <v>74</v>
      </c>
      <c r="L282" s="125">
        <f t="shared" ref="L282:L283" si="106">K282/F282</f>
        <v>0.25</v>
      </c>
      <c r="M282" s="126" t="s">
        <v>556</v>
      </c>
      <c r="N282" s="322">
        <v>43853</v>
      </c>
      <c r="O282" s="54"/>
      <c r="P282" s="13"/>
      <c r="Q282" s="13"/>
      <c r="R282" s="314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89">
        <v>151</v>
      </c>
      <c r="B283" s="190">
        <v>43754</v>
      </c>
      <c r="C283" s="190"/>
      <c r="D283" s="151" t="s">
        <v>774</v>
      </c>
      <c r="E283" s="191" t="s">
        <v>580</v>
      </c>
      <c r="F283" s="192">
        <v>300</v>
      </c>
      <c r="G283" s="191"/>
      <c r="H283" s="191">
        <v>382.5</v>
      </c>
      <c r="I283" s="210">
        <v>344</v>
      </c>
      <c r="J283" s="437" t="s">
        <v>837</v>
      </c>
      <c r="K283" s="124">
        <f t="shared" si="105"/>
        <v>82.5</v>
      </c>
      <c r="L283" s="125">
        <f t="shared" si="106"/>
        <v>0.27500000000000002</v>
      </c>
      <c r="M283" s="126" t="s">
        <v>556</v>
      </c>
      <c r="N283" s="322">
        <v>44238</v>
      </c>
      <c r="O283" s="13"/>
      <c r="P283" s="13"/>
      <c r="Q283" s="13"/>
      <c r="R283" s="314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316">
        <v>152</v>
      </c>
      <c r="B284" s="194">
        <v>43832</v>
      </c>
      <c r="C284" s="194"/>
      <c r="D284" s="198" t="s">
        <v>758</v>
      </c>
      <c r="E284" s="195" t="s">
        <v>580</v>
      </c>
      <c r="F284" s="196" t="s">
        <v>786</v>
      </c>
      <c r="G284" s="195"/>
      <c r="H284" s="195"/>
      <c r="I284" s="215">
        <v>590</v>
      </c>
      <c r="J284" s="216" t="s">
        <v>558</v>
      </c>
      <c r="K284" s="216"/>
      <c r="L284" s="119"/>
      <c r="M284" s="313" t="s">
        <v>558</v>
      </c>
      <c r="N284" s="218"/>
      <c r="O284" s="13"/>
      <c r="P284" s="13"/>
      <c r="Q284" s="13"/>
      <c r="R284" s="31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89">
        <v>153</v>
      </c>
      <c r="B285" s="190">
        <v>43966</v>
      </c>
      <c r="C285" s="190"/>
      <c r="D285" s="151" t="s">
        <v>64</v>
      </c>
      <c r="E285" s="191" t="s">
        <v>580</v>
      </c>
      <c r="F285" s="192">
        <v>67.5</v>
      </c>
      <c r="G285" s="191"/>
      <c r="H285" s="191">
        <v>86</v>
      </c>
      <c r="I285" s="210">
        <v>86</v>
      </c>
      <c r="J285" s="137" t="s">
        <v>816</v>
      </c>
      <c r="K285" s="124">
        <f t="shared" ref="K285" si="107">H285-F285</f>
        <v>18.5</v>
      </c>
      <c r="L285" s="125">
        <f t="shared" ref="L285" si="108">K285/F285</f>
        <v>0.27407407407407408</v>
      </c>
      <c r="M285" s="126" t="s">
        <v>556</v>
      </c>
      <c r="N285" s="322">
        <v>44008</v>
      </c>
      <c r="O285" s="54"/>
      <c r="P285" s="13"/>
      <c r="Q285" s="13"/>
      <c r="R285" s="314" t="s">
        <v>710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3">
        <v>154</v>
      </c>
      <c r="B286" s="194">
        <v>44035</v>
      </c>
      <c r="C286" s="194"/>
      <c r="D286" s="198" t="s">
        <v>465</v>
      </c>
      <c r="E286" s="195" t="s">
        <v>580</v>
      </c>
      <c r="F286" s="196" t="s">
        <v>819</v>
      </c>
      <c r="G286" s="195"/>
      <c r="H286" s="195"/>
      <c r="I286" s="215">
        <v>296</v>
      </c>
      <c r="J286" s="216" t="s">
        <v>558</v>
      </c>
      <c r="K286" s="216"/>
      <c r="L286" s="119"/>
      <c r="M286" s="217"/>
      <c r="N286" s="218"/>
      <c r="O286" s="13"/>
      <c r="P286" s="13"/>
      <c r="Q286" s="13"/>
      <c r="R286" s="314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89">
        <v>155</v>
      </c>
      <c r="B287" s="190">
        <v>44092</v>
      </c>
      <c r="C287" s="190"/>
      <c r="D287" s="151" t="s">
        <v>398</v>
      </c>
      <c r="E287" s="191" t="s">
        <v>580</v>
      </c>
      <c r="F287" s="191">
        <v>206</v>
      </c>
      <c r="G287" s="191"/>
      <c r="H287" s="191">
        <v>248</v>
      </c>
      <c r="I287" s="210">
        <v>248</v>
      </c>
      <c r="J287" s="137" t="s">
        <v>639</v>
      </c>
      <c r="K287" s="124">
        <f t="shared" ref="K287:K288" si="109">H287-F287</f>
        <v>42</v>
      </c>
      <c r="L287" s="125">
        <f t="shared" ref="L287:L288" si="110">K287/F287</f>
        <v>0.20388349514563106</v>
      </c>
      <c r="M287" s="126" t="s">
        <v>556</v>
      </c>
      <c r="N287" s="322">
        <v>44214</v>
      </c>
      <c r="O287" s="54"/>
      <c r="P287" s="13"/>
      <c r="Q287" s="13"/>
      <c r="R287" s="314" t="s">
        <v>710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89">
        <v>156</v>
      </c>
      <c r="B288" s="190">
        <v>44140</v>
      </c>
      <c r="C288" s="190"/>
      <c r="D288" s="151" t="s">
        <v>398</v>
      </c>
      <c r="E288" s="191" t="s">
        <v>580</v>
      </c>
      <c r="F288" s="191">
        <v>182.5</v>
      </c>
      <c r="G288" s="191"/>
      <c r="H288" s="191">
        <v>248</v>
      </c>
      <c r="I288" s="210">
        <v>248</v>
      </c>
      <c r="J288" s="137" t="s">
        <v>639</v>
      </c>
      <c r="K288" s="124">
        <f t="shared" si="109"/>
        <v>65.5</v>
      </c>
      <c r="L288" s="125">
        <f t="shared" si="110"/>
        <v>0.35890410958904112</v>
      </c>
      <c r="M288" s="126" t="s">
        <v>556</v>
      </c>
      <c r="N288" s="322">
        <v>44214</v>
      </c>
      <c r="O288" s="54"/>
      <c r="P288" s="13"/>
      <c r="Q288" s="13"/>
      <c r="R288" s="314" t="s">
        <v>710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89">
        <v>157</v>
      </c>
      <c r="B289" s="190">
        <v>44140</v>
      </c>
      <c r="C289" s="190"/>
      <c r="D289" s="151" t="s">
        <v>321</v>
      </c>
      <c r="E289" s="191" t="s">
        <v>580</v>
      </c>
      <c r="F289" s="191">
        <v>247.5</v>
      </c>
      <c r="G289" s="191"/>
      <c r="H289" s="191">
        <v>320</v>
      </c>
      <c r="I289" s="210">
        <v>320</v>
      </c>
      <c r="J289" s="137" t="s">
        <v>639</v>
      </c>
      <c r="K289" s="124">
        <f t="shared" ref="K289" si="111">H289-F289</f>
        <v>72.5</v>
      </c>
      <c r="L289" s="125">
        <f t="shared" ref="L289" si="112">K289/F289</f>
        <v>0.29292929292929293</v>
      </c>
      <c r="M289" s="126" t="s">
        <v>556</v>
      </c>
      <c r="N289" s="322">
        <v>44323</v>
      </c>
      <c r="O289" s="13"/>
      <c r="P289" s="13"/>
      <c r="Q289" s="13"/>
      <c r="R289" s="314" t="s">
        <v>710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89">
        <v>158</v>
      </c>
      <c r="B290" s="190">
        <v>44140</v>
      </c>
      <c r="C290" s="190"/>
      <c r="D290" s="151" t="s">
        <v>461</v>
      </c>
      <c r="E290" s="191" t="s">
        <v>580</v>
      </c>
      <c r="F290" s="192">
        <v>925</v>
      </c>
      <c r="G290" s="191"/>
      <c r="H290" s="191">
        <v>1095</v>
      </c>
      <c r="I290" s="210">
        <v>1093</v>
      </c>
      <c r="J290" s="437" t="s">
        <v>826</v>
      </c>
      <c r="K290" s="124">
        <f t="shared" ref="K290" si="113">H290-F290</f>
        <v>170</v>
      </c>
      <c r="L290" s="125">
        <f t="shared" ref="L290" si="114">K290/F290</f>
        <v>0.18378378378378379</v>
      </c>
      <c r="M290" s="126" t="s">
        <v>556</v>
      </c>
      <c r="N290" s="322">
        <v>44201</v>
      </c>
      <c r="O290" s="13"/>
      <c r="P290" s="13"/>
      <c r="Q290" s="13"/>
      <c r="R290" s="314" t="s">
        <v>710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89">
        <v>159</v>
      </c>
      <c r="B291" s="190">
        <v>44140</v>
      </c>
      <c r="C291" s="190"/>
      <c r="D291" s="151" t="s">
        <v>336</v>
      </c>
      <c r="E291" s="191" t="s">
        <v>580</v>
      </c>
      <c r="F291" s="192">
        <v>332.5</v>
      </c>
      <c r="G291" s="191"/>
      <c r="H291" s="191">
        <v>393</v>
      </c>
      <c r="I291" s="210">
        <v>406</v>
      </c>
      <c r="J291" s="437" t="s">
        <v>840</v>
      </c>
      <c r="K291" s="124">
        <f t="shared" ref="K291" si="115">H291-F291</f>
        <v>60.5</v>
      </c>
      <c r="L291" s="125">
        <f t="shared" ref="L291" si="116">K291/F291</f>
        <v>0.18195488721804512</v>
      </c>
      <c r="M291" s="126" t="s">
        <v>556</v>
      </c>
      <c r="N291" s="322">
        <v>44256</v>
      </c>
      <c r="O291" s="13"/>
      <c r="P291" s="13"/>
      <c r="Q291" s="13"/>
      <c r="R291" s="314" t="s">
        <v>710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3">
        <v>160</v>
      </c>
      <c r="B292" s="194">
        <v>44141</v>
      </c>
      <c r="C292" s="194"/>
      <c r="D292" s="198" t="s">
        <v>465</v>
      </c>
      <c r="E292" s="195" t="s">
        <v>580</v>
      </c>
      <c r="F292" s="196" t="s">
        <v>823</v>
      </c>
      <c r="G292" s="195"/>
      <c r="H292" s="195"/>
      <c r="I292" s="215">
        <v>290</v>
      </c>
      <c r="J292" s="216" t="s">
        <v>558</v>
      </c>
      <c r="K292" s="216"/>
      <c r="L292" s="119"/>
      <c r="M292" s="217"/>
      <c r="N292" s="218"/>
      <c r="O292" s="13"/>
      <c r="P292" s="13"/>
      <c r="Q292" s="13"/>
      <c r="R292" s="31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3">
        <v>161</v>
      </c>
      <c r="B293" s="194">
        <v>44187</v>
      </c>
      <c r="C293" s="194"/>
      <c r="D293" s="198" t="s">
        <v>754</v>
      </c>
      <c r="E293" s="195" t="s">
        <v>580</v>
      </c>
      <c r="F293" s="434" t="s">
        <v>825</v>
      </c>
      <c r="G293" s="195"/>
      <c r="H293" s="195"/>
      <c r="I293" s="215">
        <v>239</v>
      </c>
      <c r="J293" s="435" t="s">
        <v>558</v>
      </c>
      <c r="K293" s="216"/>
      <c r="L293" s="119"/>
      <c r="M293" s="217"/>
      <c r="N293" s="218"/>
      <c r="O293" s="13"/>
      <c r="P293" s="13"/>
      <c r="Q293" s="13"/>
      <c r="R293" s="314" t="s">
        <v>710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3">
        <v>162</v>
      </c>
      <c r="B294" s="194">
        <v>44258</v>
      </c>
      <c r="C294" s="194"/>
      <c r="D294" s="198" t="s">
        <v>758</v>
      </c>
      <c r="E294" s="195" t="s">
        <v>580</v>
      </c>
      <c r="F294" s="196" t="s">
        <v>786</v>
      </c>
      <c r="G294" s="195"/>
      <c r="H294" s="195"/>
      <c r="I294" s="215">
        <v>590</v>
      </c>
      <c r="J294" s="216" t="s">
        <v>558</v>
      </c>
      <c r="K294" s="216"/>
      <c r="L294" s="119"/>
      <c r="M294" s="313"/>
      <c r="N294" s="218"/>
      <c r="O294" s="13"/>
      <c r="P294" s="13"/>
      <c r="R294" s="314" t="s">
        <v>710</v>
      </c>
    </row>
    <row r="295" spans="1:26">
      <c r="A295" s="193">
        <v>163</v>
      </c>
      <c r="B295" s="194">
        <v>44274</v>
      </c>
      <c r="C295" s="194"/>
      <c r="D295" s="198" t="s">
        <v>336</v>
      </c>
      <c r="E295" s="467" t="s">
        <v>580</v>
      </c>
      <c r="F295" s="434" t="s">
        <v>842</v>
      </c>
      <c r="G295" s="195"/>
      <c r="H295" s="195"/>
      <c r="I295" s="215">
        <v>420</v>
      </c>
      <c r="J295" s="435" t="s">
        <v>558</v>
      </c>
      <c r="K295" s="216"/>
      <c r="L295" s="119"/>
      <c r="M295" s="217"/>
      <c r="N295" s="218"/>
      <c r="O295" s="13"/>
      <c r="R295" s="468" t="s">
        <v>710</v>
      </c>
    </row>
    <row r="296" spans="1:26">
      <c r="A296" s="189">
        <v>164</v>
      </c>
      <c r="B296" s="190">
        <v>44295</v>
      </c>
      <c r="C296" s="190"/>
      <c r="D296" s="332" t="s">
        <v>845</v>
      </c>
      <c r="E296" s="191" t="s">
        <v>580</v>
      </c>
      <c r="F296" s="192">
        <v>555</v>
      </c>
      <c r="G296" s="191"/>
      <c r="H296" s="191">
        <v>663</v>
      </c>
      <c r="I296" s="210">
        <v>663</v>
      </c>
      <c r="J296" s="437" t="s">
        <v>877</v>
      </c>
      <c r="K296" s="124">
        <f t="shared" ref="K296" si="117">H296-F296</f>
        <v>108</v>
      </c>
      <c r="L296" s="125">
        <f t="shared" ref="L296" si="118">K296/F296</f>
        <v>0.19459459459459461</v>
      </c>
      <c r="M296" s="126" t="s">
        <v>556</v>
      </c>
      <c r="N296" s="322">
        <v>44321</v>
      </c>
      <c r="O296" s="13"/>
      <c r="P296" s="13"/>
      <c r="Q296" s="13"/>
      <c r="R296" s="3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3">
        <v>165</v>
      </c>
      <c r="B297" s="194">
        <v>44308</v>
      </c>
      <c r="C297" s="194"/>
      <c r="D297" s="198" t="s">
        <v>369</v>
      </c>
      <c r="E297" s="467" t="s">
        <v>580</v>
      </c>
      <c r="F297" s="434" t="s">
        <v>851</v>
      </c>
      <c r="G297" s="195"/>
      <c r="H297" s="195"/>
      <c r="I297" s="215">
        <v>155</v>
      </c>
      <c r="J297" s="435" t="s">
        <v>558</v>
      </c>
      <c r="K297" s="216"/>
      <c r="L297" s="119"/>
      <c r="M297" s="217"/>
      <c r="N297" s="218"/>
      <c r="O297" s="13"/>
      <c r="R297" s="219"/>
    </row>
    <row r="298" spans="1:26">
      <c r="O298" s="13"/>
      <c r="R298" s="219"/>
    </row>
    <row r="299" spans="1:26">
      <c r="R299" s="219"/>
    </row>
    <row r="300" spans="1:26">
      <c r="R300" s="219"/>
    </row>
    <row r="301" spans="1:26">
      <c r="R301" s="219"/>
    </row>
    <row r="302" spans="1:26">
      <c r="R302" s="219"/>
    </row>
    <row r="303" spans="1:26">
      <c r="R303" s="219"/>
    </row>
    <row r="304" spans="1:26">
      <c r="R304" s="219"/>
    </row>
    <row r="305" spans="1:18">
      <c r="A305" s="193"/>
      <c r="B305" s="184" t="s">
        <v>781</v>
      </c>
      <c r="R305" s="219"/>
    </row>
    <row r="315" spans="1:18">
      <c r="A315" s="199"/>
    </row>
    <row r="316" spans="1:18">
      <c r="A316" s="199"/>
      <c r="F316" s="436"/>
    </row>
    <row r="317" spans="1:18">
      <c r="A317" s="195"/>
    </row>
  </sheetData>
  <autoFilter ref="R1:R313"/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2021-05-19T02:40:24Z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