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85" i="7"/>
  <c r="L52"/>
  <c r="K52"/>
  <c r="M52" s="1"/>
  <c r="L54"/>
  <c r="K54"/>
  <c r="M54" s="1"/>
  <c r="K110"/>
  <c r="M110" s="1"/>
  <c r="K109"/>
  <c r="M109" s="1"/>
  <c r="K106"/>
  <c r="M106" s="1"/>
  <c r="K108"/>
  <c r="M108" s="1"/>
  <c r="K107"/>
  <c r="M107" s="1"/>
  <c r="L18"/>
  <c r="K18"/>
  <c r="K101"/>
  <c r="M101" s="1"/>
  <c r="L122"/>
  <c r="K105"/>
  <c r="M105" s="1"/>
  <c r="K104"/>
  <c r="M104" s="1"/>
  <c r="K103"/>
  <c r="M103" s="1"/>
  <c r="K102"/>
  <c r="M102" s="1"/>
  <c r="K51"/>
  <c r="L51"/>
  <c r="L14"/>
  <c r="K14"/>
  <c r="K100"/>
  <c r="M100" s="1"/>
  <c r="M72"/>
  <c r="K72"/>
  <c r="M70"/>
  <c r="K71"/>
  <c r="K70"/>
  <c r="L50"/>
  <c r="K50"/>
  <c r="L41"/>
  <c r="K41"/>
  <c r="L48"/>
  <c r="K48"/>
  <c r="L49"/>
  <c r="K49"/>
  <c r="L46"/>
  <c r="K46"/>
  <c r="L42"/>
  <c r="K42"/>
  <c r="L47"/>
  <c r="K47"/>
  <c r="M47" s="1"/>
  <c r="K99"/>
  <c r="M99" s="1"/>
  <c r="K98"/>
  <c r="M98" s="1"/>
  <c r="L69"/>
  <c r="K69"/>
  <c r="K96"/>
  <c r="M96" s="1"/>
  <c r="K97"/>
  <c r="M97" s="1"/>
  <c r="L74"/>
  <c r="L45"/>
  <c r="K45"/>
  <c r="L12"/>
  <c r="K12"/>
  <c r="K95"/>
  <c r="M95" s="1"/>
  <c r="M18" l="1"/>
  <c r="M45"/>
  <c r="M41"/>
  <c r="M46"/>
  <c r="M50"/>
  <c r="M14"/>
  <c r="M51"/>
  <c r="M48"/>
  <c r="M49"/>
  <c r="M12"/>
  <c r="M42"/>
  <c r="M69"/>
  <c r="K94"/>
  <c r="M94" s="1"/>
  <c r="K93"/>
  <c r="M93" s="1"/>
  <c r="K92"/>
  <c r="M92" s="1"/>
  <c r="L68"/>
  <c r="K68"/>
  <c r="L44"/>
  <c r="K44"/>
  <c r="L36"/>
  <c r="K36"/>
  <c r="L17"/>
  <c r="K17"/>
  <c r="L16"/>
  <c r="K16"/>
  <c r="L43"/>
  <c r="K43"/>
  <c r="L66"/>
  <c r="K66"/>
  <c r="K91"/>
  <c r="M91" s="1"/>
  <c r="K90"/>
  <c r="M90" s="1"/>
  <c r="K89"/>
  <c r="M89" s="1"/>
  <c r="K88"/>
  <c r="M88" s="1"/>
  <c r="K87"/>
  <c r="M87" s="1"/>
  <c r="L39"/>
  <c r="K39"/>
  <c r="L67"/>
  <c r="K67"/>
  <c r="M68" l="1"/>
  <c r="M44"/>
  <c r="M17"/>
  <c r="M16"/>
  <c r="M36"/>
  <c r="M43"/>
  <c r="M66"/>
  <c r="M39"/>
  <c r="M67"/>
  <c r="K86" l="1"/>
  <c r="M86" s="1"/>
  <c r="K85"/>
  <c r="L38"/>
  <c r="K38"/>
  <c r="L37"/>
  <c r="K37"/>
  <c r="L13"/>
  <c r="K13"/>
  <c r="L15"/>
  <c r="K15"/>
  <c r="H11"/>
  <c r="M15" l="1"/>
  <c r="M38"/>
  <c r="M13"/>
  <c r="M37"/>
  <c r="L124"/>
  <c r="K124"/>
  <c r="L11"/>
  <c r="K11"/>
  <c r="L123"/>
  <c r="K123"/>
  <c r="K304"/>
  <c r="L304" s="1"/>
  <c r="L10"/>
  <c r="K10"/>
  <c r="M124" l="1"/>
  <c r="M11"/>
  <c r="M123"/>
  <c r="M10"/>
  <c r="K122"/>
  <c r="K296"/>
  <c r="L296" s="1"/>
  <c r="K276"/>
  <c r="L276" s="1"/>
  <c r="K301"/>
  <c r="L301" s="1"/>
  <c r="K300"/>
  <c r="L300" s="1"/>
  <c r="K303"/>
  <c r="L303" s="1"/>
  <c r="K298"/>
  <c r="L298" s="1"/>
  <c r="M7"/>
  <c r="F286"/>
  <c r="K286" s="1"/>
  <c r="L286" s="1"/>
  <c r="K287"/>
  <c r="L287" s="1"/>
  <c r="K278"/>
  <c r="L278" s="1"/>
  <c r="K281"/>
  <c r="L281" s="1"/>
  <c r="K289"/>
  <c r="L289" s="1"/>
  <c r="F280"/>
  <c r="F279"/>
  <c r="K279" s="1"/>
  <c r="L279" s="1"/>
  <c r="F277"/>
  <c r="K277" s="1"/>
  <c r="L277" s="1"/>
  <c r="F257"/>
  <c r="K257" s="1"/>
  <c r="L257" s="1"/>
  <c r="F209"/>
  <c r="K209" s="1"/>
  <c r="L209" s="1"/>
  <c r="K288"/>
  <c r="L288" s="1"/>
  <c r="K292"/>
  <c r="L292" s="1"/>
  <c r="K293"/>
  <c r="L293" s="1"/>
  <c r="K285"/>
  <c r="L285" s="1"/>
  <c r="K295"/>
  <c r="L295" s="1"/>
  <c r="K291"/>
  <c r="L291" s="1"/>
  <c r="K284"/>
  <c r="L284" s="1"/>
  <c r="K273"/>
  <c r="L273" s="1"/>
  <c r="K275"/>
  <c r="L275" s="1"/>
  <c r="K272"/>
  <c r="L272" s="1"/>
  <c r="K274"/>
  <c r="L274" s="1"/>
  <c r="K203"/>
  <c r="L203" s="1"/>
  <c r="K256"/>
  <c r="L256" s="1"/>
  <c r="K270"/>
  <c r="L270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H208"/>
  <c r="K208" s="1"/>
  <c r="L208" s="1"/>
  <c r="K205"/>
  <c r="L205" s="1"/>
  <c r="K204"/>
  <c r="L204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D7" i="6"/>
  <c r="K6" i="4"/>
  <c r="K6" i="3"/>
  <c r="L6" i="2"/>
  <c r="M122" i="7" l="1"/>
</calcChain>
</file>

<file path=xl/sharedStrings.xml><?xml version="1.0" encoding="utf-8"?>
<sst xmlns="http://schemas.openxmlformats.org/spreadsheetml/2006/main" count="2695" uniqueCount="1070">
  <si>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</si>
  <si>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</si>
  <si>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</si>
  <si>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</si>
  <si>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</si>
  <si>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</si>
  <si>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</si>
  <si>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</si>
  <si>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</si>
  <si>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</si>
  <si>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</si>
  <si>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</si>
  <si>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</si>
  <si>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</si>
  <si>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</si>
  <si>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</si>
  <si>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</si>
  <si>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</si>
  <si>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</si>
  <si>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</si>
  <si>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</si>
  <si>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</si>
  <si>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</si>
  <si>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</si>
  <si>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</si>
  <si>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</si>
  <si>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</si>
  <si>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</si>
  <si>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</si>
  <si>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</si>
  <si>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</si>
  <si>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</si>
  <si>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</si>
  <si>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</si>
  <si>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</si>
  <si>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</si>
  <si>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</si>
  <si>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</si>
  <si>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</si>
  <si>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</si>
  <si>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</si>
  <si>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</si>
  <si>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</si>
  <si>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</si>
  <si>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</si>
  <si>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</si>
  <si>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</si>
  <si>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</si>
  <si>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</si>
  <si>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</si>
  <si>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</si>
  <si>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</si>
  <si>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</si>
  <si>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</si>
  <si>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</si>
  <si>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</si>
  <si>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</si>
  <si>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</si>
  <si>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</si>
  <si>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</si>
  <si>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</si>
  <si>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</si>
  <si>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</si>
  <si>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</si>
  <si>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</si>
  <si>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</si>
  <si>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</si>
  <si>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</si>
  <si>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</si>
  <si>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</si>
  <si>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</si>
  <si>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</si>
  <si>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</si>
  <si>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</si>
  <si>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</si>
  <si>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</si>
  <si>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</si>
  <si>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</si>
  <si>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</si>
  <si>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</si>
  <si>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</si>
  <si>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</si>
  <si>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</si>
  <si>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</si>
  <si>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</si>
  <si>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</si>
  <si>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</si>
  <si>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</si>
  <si>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</si>
  <si>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</si>
  <si>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</si>
  <si>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</si>
  <si>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</si>
  <si>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</si>
  <si>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</si>
  <si>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</si>
  <si>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</si>
  <si>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</si>
  <si>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</si>
  <si>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</si>
  <si>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</si>
  <si>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</si>
  <si>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</si>
  <si>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</si>
  <si>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</si>
  <si>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</si>
  <si>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</si>
  <si>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</si>
  <si>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</si>
  <si>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</si>
  <si>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</si>
  <si>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</si>
  <si>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</si>
  <si>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</si>
  <si>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</si>
  <si>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</si>
  <si>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</si>
  <si>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</si>
  <si>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</si>
  <si>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</si>
  <si>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</si>
  <si>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</si>
  <si>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</si>
  <si>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</si>
  <si>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</si>
  <si>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</si>
  <si>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</si>
  <si>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</si>
  <si>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</si>
  <si>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</si>
  <si>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</si>
  <si>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</si>
  <si>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</si>
  <si>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</si>
  <si>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</si>
  <si>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</si>
  <si>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</si>
  <si>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</si>
  <si>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</si>
  <si>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</si>
  <si>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</si>
  <si>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</si>
  <si>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</si>
  <si>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</si>
  <si>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</si>
  <si>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</si>
  <si>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</si>
  <si>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</si>
  <si>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</si>
  <si>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</si>
  <si>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</si>
  <si>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</si>
  <si>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</si>
  <si>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</si>
  <si>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</si>
  <si>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</si>
  <si>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</si>
  <si>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</si>
  <si>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</si>
  <si>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</si>
  <si>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</si>
  <si>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</si>
  <si>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</si>
  <si>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</si>
  <si>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</si>
  <si>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</si>
  <si>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</si>
  <si>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</si>
  <si>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</si>
  <si>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</si>
  <si>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</si>
  <si>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</si>
  <si>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</si>
  <si>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</si>
  <si>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</si>
  <si>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</si>
  <si>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</si>
  <si>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</si>
  <si>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</si>
  <si>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</si>
  <si>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</si>
  <si>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</si>
  <si>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</si>
  <si>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</si>
  <si>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</si>
  <si>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</si>
  <si>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</si>
  <si>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</si>
  <si>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</si>
  <si>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</si>
  <si>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</si>
  <si>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</si>
  <si>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</si>
  <si>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</si>
  <si>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</si>
  <si>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</si>
  <si>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</si>
  <si>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</si>
  <si>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</si>
  <si>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</si>
  <si>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</si>
  <si>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</si>
  <si>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</si>
  <si>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</si>
  <si>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</si>
  <si>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</si>
  <si>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</si>
  <si>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</si>
  <si>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</si>
  <si>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</si>
  <si>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</si>
  <si>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</si>
  <si>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</si>
  <si>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</si>
  <si>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</si>
  <si>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</si>
  <si>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</si>
  <si>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</si>
  <si>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</si>
  <si>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</si>
  <si>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</si>
  <si>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</si>
  <si>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</si>
  <si>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</si>
  <si>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</si>
  <si>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</si>
  <si>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</si>
  <si>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</si>
  <si>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</si>
  <si>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</si>
  <si>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</si>
  <si>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</si>
  <si>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</si>
  <si>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</si>
  <si>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</si>
  <si>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</si>
  <si>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</si>
  <si>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</si>
  <si>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</si>
  <si>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</si>
  <si>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</si>
  <si>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</si>
  <si>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</si>
  <si>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</si>
  <si>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</si>
  <si>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</si>
  <si>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</si>
  <si>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</si>
  <si>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</si>
  <si>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</si>
  <si>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</si>
  <si>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</si>
  <si>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</si>
  <si>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</si>
  <si>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</si>
  <si>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</si>
  <si>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</si>
  <si>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</si>
  <si>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</si>
  <si>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</si>
  <si>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</si>
  <si>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</si>
  <si>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</si>
  <si>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</si>
  <si>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</si>
  <si>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</si>
  <si>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</si>
  <si>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</si>
  <si>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</si>
  <si>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</si>
  <si>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</si>
  <si>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</si>
  <si>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</si>
  <si>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</si>
  <si>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</si>
  <si>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</si>
  <si>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</si>
  <si>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</si>
  <si>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</si>
  <si>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</si>
  <si>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</si>
  <si>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</si>
  <si>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</si>
  <si>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</si>
  <si>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</si>
  <si>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</si>
  <si>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</si>
  <si>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</si>
  <si>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</si>
  <si>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</si>
  <si>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</si>
  <si>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</si>
  <si>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</si>
  <si>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</si>
  <si>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</si>
  <si>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</si>
  <si>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</si>
  <si>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</si>
  <si>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</si>
  <si>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</si>
  <si>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</si>
  <si>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</si>
  <si>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</si>
  <si>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</si>
  <si>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</si>
  <si>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</si>
  <si>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</si>
  <si>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</si>
  <si>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</si>
  <si>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</si>
  <si>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</si>
  <si>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</si>
  <si>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</si>
  <si>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</si>
  <si>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</si>
  <si>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</si>
  <si>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</si>
  <si>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</si>
  <si>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</si>
  <si>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</si>
  <si>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</si>
  <si>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</si>
  <si>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</si>
  <si>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</si>
  <si>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</si>
  <si>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</si>
  <si>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</si>
  <si>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</si>
  <si>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</si>
  <si>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</si>
  <si>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</si>
  <si>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</si>
  <si>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</si>
  <si>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</si>
  <si>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</si>
  <si>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</si>
  <si>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</si>
  <si>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</si>
  <si>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</si>
  <si>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</si>
  <si>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</si>
  <si>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</si>
  <si>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</si>
  <si>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</si>
  <si>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</si>
  <si>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</si>
  <si>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</si>
  <si>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</si>
  <si>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</si>
  <si>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</si>
  <si>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</si>
  <si>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</si>
  <si>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</si>
  <si>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</si>
  <si>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</si>
  <si>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</si>
  <si>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</si>
  <si>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</si>
  <si>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</si>
  <si>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</si>
  <si>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</si>
  <si>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</si>
  <si>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</si>
  <si>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</si>
  <si>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</si>
  <si>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</si>
  <si>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</si>
  <si>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</si>
  <si>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</si>
  <si>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</si>
  <si>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</si>
  <si>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</si>
  <si>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</si>
  <si>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</si>
  <si>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</si>
  <si>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</si>
  <si>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</si>
  <si>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</si>
  <si>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</si>
  <si>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</si>
  <si>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</si>
  <si>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</si>
  <si>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</si>
  <si>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</si>
  <si>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</si>
  <si>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</si>
  <si>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</si>
  <si>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</si>
  <si>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</si>
  <si>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</si>
  <si>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</si>
  <si>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</si>
  <si>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</si>
  <si>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</si>
  <si>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</si>
  <si>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</si>
  <si>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</si>
  <si>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</si>
  <si>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</si>
  <si>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</si>
  <si>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</si>
  <si>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</si>
  <si>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</si>
  <si>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</si>
  <si>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</si>
  <si>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</si>
  <si>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</si>
  <si>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</si>
  <si>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</si>
  <si>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</si>
  <si>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</si>
  <si>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</si>
  <si>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</si>
  <si>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</si>
  <si>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</si>
  <si>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</si>
  <si>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</si>
  <si>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</si>
  <si>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</si>
  <si>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</si>
  <si>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</si>
  <si>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</si>
  <si>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</si>
  <si>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</si>
  <si>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</si>
  <si>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</si>
  <si>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</si>
  <si>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</si>
  <si>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</si>
  <si>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</si>
  <si>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</si>
  <si>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</si>
  <si>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</si>
  <si>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</si>
  <si>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</si>
  <si>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</si>
  <si>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</si>
  <si>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</si>
  <si>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</si>
  <si>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</si>
  <si>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</si>
  <si>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</si>
  <si>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</si>
  <si>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</si>
  <si>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</si>
  <si>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</si>
  <si>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</si>
  <si>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</si>
  <si>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</si>
  <si>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</si>
  <si>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</si>
  <si>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</si>
  <si>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</si>
  <si>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</si>
  <si>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</si>
  <si>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</si>
  <si>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</si>
  <si>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</si>
  <si>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</si>
  <si>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</si>
  <si>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</si>
  <si>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</si>
  <si>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</si>
  <si>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</si>
  <si>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</si>
  <si>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</si>
  <si>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</si>
  <si>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</si>
  <si>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</si>
  <si>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</si>
  <si>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</si>
  <si>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</si>
  <si>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</si>
  <si>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</si>
  <si>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</si>
  <si>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</si>
  <si>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</si>
  <si>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</si>
  <si>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</si>
  <si>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</si>
  <si>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</si>
  <si>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</si>
  <si>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</si>
  <si>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</si>
  <si>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</si>
  <si>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</si>
  <si>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</si>
  <si>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</si>
  <si>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</si>
  <si>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</si>
  <si>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</si>
  <si>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</si>
  <si>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</si>
  <si>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</si>
  <si>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</si>
  <si>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</si>
  <si>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</si>
  <si>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</si>
  <si>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</si>
  <si>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</si>
  <si>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</si>
  <si>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</si>
  <si>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</si>
  <si>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</si>
  <si>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</si>
  <si>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</si>
  <si>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</si>
  <si>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</si>
  <si>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</si>
  <si>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</si>
  <si>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</si>
  <si>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</si>
  <si>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</si>
  <si>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</si>
  <si>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</si>
  <si>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</si>
  <si>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</si>
  <si>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</si>
  <si>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</si>
  <si>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</si>
  <si>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</si>
  <si>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</si>
  <si>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</si>
  <si>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</si>
  <si>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</si>
  <si>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</si>
  <si>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</si>
  <si>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</si>
  <si>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</si>
  <si>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</si>
  <si>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</si>
  <si>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</si>
  <si>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</si>
  <si>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</si>
  <si>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</si>
  <si>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</si>
  <si>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</si>
  <si>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</si>
  <si>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</si>
  <si>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</si>
  <si>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</si>
  <si>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</si>
  <si>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</si>
  <si>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</si>
  <si>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</si>
  <si>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</si>
  <si>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</si>
  <si>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</si>
  <si>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</si>
  <si>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</si>
  <si>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</si>
  <si>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</si>
  <si>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</si>
  <si>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</si>
  <si>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</si>
  <si>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</si>
  <si>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</si>
  <si>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</si>
  <si>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</si>
  <si>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</si>
  <si>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</si>
  <si>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</si>
  <si>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</si>
  <si>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</si>
  <si>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</si>
  <si>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</si>
  <si>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</si>
  <si>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</si>
  <si>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</si>
  <si>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</si>
  <si>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</si>
  <si>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</si>
  <si>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</si>
  <si>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</si>
  <si>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</si>
  <si>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</si>
  <si>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</si>
  <si>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</si>
  <si>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</si>
  <si>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</si>
  <si>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</si>
  <si>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</si>
  <si>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</si>
  <si>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</si>
  <si>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</si>
  <si>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</si>
  <si>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</si>
  <si>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</si>
  <si>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</si>
  <si>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</si>
  <si>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</si>
  <si>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</si>
  <si>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</si>
  <si>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</si>
  <si>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</si>
  <si>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</si>
  <si>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</si>
  <si>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</si>
  <si>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</si>
  <si>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</si>
  <si>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</si>
  <si>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</si>
  <si>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</si>
  <si>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</si>
  <si>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</si>
  <si>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</si>
  <si>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</si>
  <si>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</si>
  <si>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</si>
  <si>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</si>
  <si>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</si>
  <si>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</si>
  <si>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</si>
  <si>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</si>
  <si>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</si>
  <si>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</si>
  <si>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</si>
  <si>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</si>
  <si>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</si>
  <si>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</si>
  <si>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</si>
  <si>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</si>
  <si>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</si>
  <si>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</si>
  <si>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</si>
  <si>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</si>
  <si>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</si>
  <si>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</si>
  <si>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</si>
  <si>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</si>
  <si>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</si>
  <si>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</si>
  <si>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</si>
  <si>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</si>
  <si>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</si>
  <si>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</si>
  <si>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</si>
  <si>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</si>
  <si>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</si>
  <si>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</si>
  <si>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</si>
  <si>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</si>
  <si>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</si>
  <si>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</si>
  <si>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</si>
  <si>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</si>
  <si>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</si>
  <si>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</si>
  <si>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</si>
  <si>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</si>
  <si>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</si>
  <si>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</si>
  <si>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</si>
  <si>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</si>
  <si>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</si>
  <si>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</si>
  <si>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</si>
  <si>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</si>
  <si>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</si>
  <si>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</si>
  <si>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</si>
  <si>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</si>
  <si>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</si>
  <si>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</si>
  <si>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</si>
  <si>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</si>
  <si>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</si>
  <si>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</si>
  <si>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</si>
  <si>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</si>
  <si>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</si>
  <si>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</si>
  <si>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</si>
  <si>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</si>
  <si>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</si>
  <si>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</si>
  <si>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</si>
  <si>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</si>
  <si>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</si>
  <si>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</si>
  <si>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</si>
  <si>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</si>
  <si>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</si>
  <si>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</si>
  <si>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</si>
  <si>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</si>
  <si>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</si>
  <si>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</si>
  <si>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</si>
  <si>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</si>
  <si>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</si>
  <si>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</si>
  <si>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</si>
  <si>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</si>
  <si>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</si>
  <si>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</si>
  <si>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</si>
  <si>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</si>
  <si>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</si>
  <si>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</si>
  <si>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</si>
  <si>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</si>
  <si>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</si>
  <si>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</si>
  <si>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</si>
  <si>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</si>
  <si>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</si>
  <si>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</si>
  <si>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</si>
  <si>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</si>
  <si>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</si>
  <si>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</si>
  <si>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</si>
  <si>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</si>
  <si>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</si>
  <si>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</si>
  <si>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</si>
  <si>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</si>
  <si>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</si>
  <si>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</si>
  <si>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</si>
  <si>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</si>
  <si>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</si>
  <si>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</si>
  <si>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</si>
  <si>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</si>
  <si>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</si>
  <si>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</si>
  <si>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</si>
  <si>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</si>
  <si>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</si>
  <si>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</si>
  <si>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</si>
  <si>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</si>
  <si>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</si>
  <si>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</si>
  <si>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</si>
  <si>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</si>
  <si>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</si>
  <si>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</si>
  <si>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</si>
  <si>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</si>
  <si>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</si>
  <si>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</si>
  <si>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</si>
  <si>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</si>
  <si>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</si>
  <si>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</si>
  <si>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</si>
  <si>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</si>
  <si>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</si>
  <si>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</si>
  <si>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</si>
  <si>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</si>
  <si>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</si>
  <si>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</si>
  <si>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</si>
  <si>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</si>
  <si>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</si>
  <si>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</si>
  <si>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</si>
  <si>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</si>
  <si>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</si>
  <si>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</si>
  <si>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</si>
  <si>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</si>
  <si>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</si>
  <si>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</si>
  <si>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</si>
  <si>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</si>
  <si>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</si>
  <si>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</si>
  <si>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</si>
  <si>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</si>
  <si>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</si>
  <si>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</si>
  <si>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</si>
  <si>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</si>
  <si>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</si>
  <si>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</si>
  <si>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</si>
  <si>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</si>
  <si>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</si>
  <si>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</si>
  <si>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</si>
  <si>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</si>
  <si>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</si>
  <si>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</si>
  <si>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</si>
  <si>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</si>
  <si>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</si>
  <si>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</si>
  <si>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</si>
  <si>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</si>
  <si>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</si>
  <si>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</si>
  <si>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</si>
  <si>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</si>
  <si>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</si>
  <si>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</si>
  <si>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</si>
  <si>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</si>
  <si>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</si>
  <si>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</si>
  <si>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</si>
  <si>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</si>
  <si>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</si>
  <si>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</si>
  <si>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</si>
  <si>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</si>
  <si>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</si>
  <si>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</si>
  <si>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</si>
  <si>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</si>
  <si>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</si>
  <si>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</si>
  <si>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</si>
  <si>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</si>
  <si>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</si>
  <si>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</si>
  <si>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</si>
  <si>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</si>
  <si>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</si>
  <si>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</si>
  <si>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</si>
  <si>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</si>
  <si>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</si>
  <si>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</si>
  <si>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</si>
  <si>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</si>
  <si>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</si>
  <si>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</si>
  <si>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</si>
  <si>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</si>
  <si>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</si>
  <si>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</si>
  <si>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</si>
  <si>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</si>
  <si>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</si>
  <si>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</si>
  <si>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</si>
  <si>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</si>
  <si>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</si>
  <si>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</si>
  <si>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</si>
  <si>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</si>
  <si>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</si>
  <si>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</si>
  <si>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</si>
  <si>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</si>
  <si>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</si>
  <si>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</si>
  <si>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</si>
  <si>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</si>
  <si>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</si>
  <si>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</si>
  <si>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</si>
  <si>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</si>
  <si>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</si>
  <si>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</si>
  <si>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</si>
  <si>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</si>
  <si>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</si>
  <si>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</si>
  <si>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</si>
  <si>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</si>
  <si>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</si>
  <si>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</si>
  <si>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</si>
  <si>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</si>
  <si>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</si>
  <si>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</si>
  <si>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</si>
  <si>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</si>
  <si>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</si>
  <si>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</si>
  <si>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</si>
  <si>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</si>
  <si>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</si>
  <si>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</si>
  <si>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</si>
  <si>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</si>
  <si>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</si>
  <si>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</si>
  <si>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</si>
  <si>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</si>
  <si>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</si>
  <si>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</si>
  <si>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</si>
  <si>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</si>
  <si>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</si>
  <si>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</si>
  <si>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</si>
  <si>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</si>
  <si>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</si>
  <si>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</si>
  <si>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</si>
  <si>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</si>
  <si>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</si>
  <si>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</si>
  <si>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</si>
  <si>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</si>
  <si>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</si>
  <si>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</si>
  <si>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</si>
  <si>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</si>
  <si>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</si>
  <si>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</si>
  <si>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</si>
  <si>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</si>
  <si>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</si>
  <si>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</si>
  <si>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</si>
  <si>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</si>
  <si>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</si>
  <si>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</si>
  <si>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</si>
  <si>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</si>
  <si>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</si>
  <si>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</si>
  <si>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</si>
  <si>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</si>
  <si>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</si>
  <si>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</si>
  <si>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</si>
  <si>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</si>
  <si>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</si>
  <si>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</si>
  <si>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</si>
  <si>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</si>
  <si>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</si>
  <si>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</si>
  <si>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</si>
  <si>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</si>
  <si>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</si>
  <si>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</si>
  <si>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</si>
  <si>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</si>
  <si>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</si>
  <si>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</si>
  <si>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</si>
  <si>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</si>
  <si>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</si>
  <si>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</si>
  <si>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</si>
  <si>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</si>
  <si>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</si>
  <si>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</si>
  <si>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</si>
  <si>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</si>
  <si>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</si>
  <si>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</si>
  <si>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</si>
  <si>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</si>
  <si>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</si>
  <si>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</si>
  <si>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</si>
  <si>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</si>
  <si>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</si>
  <si>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</si>
  <si>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</si>
  <si>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</si>
  <si>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</si>
  <si>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</si>
  <si>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</si>
  <si>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ELLORATRAD</t>
  </si>
  <si>
    <t>GAURAV CHANDRAKANT SHAH</t>
  </si>
  <si>
    <t>AJOONI</t>
  </si>
  <si>
    <t>Ajooni Biotech Limited</t>
  </si>
  <si>
    <t>PRITIKA AUTO INDUSTRIES LIMITED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</si>
  <si>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</si>
  <si>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</si>
  <si>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</si>
  <si>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</si>
  <si>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</si>
  <si>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</si>
  <si>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</si>
  <si>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697-700</t>
  </si>
  <si>
    <t>730-735</t>
  </si>
  <si>
    <t>SHREYANSH MAYANK GOGRI</t>
  </si>
  <si>
    <t>M/S. PRARTHANA ENTERPRISES</t>
  </si>
  <si>
    <t>MINESH JORMALBHAI MEHTA</t>
  </si>
  <si>
    <t>MPILCORPL</t>
  </si>
  <si>
    <t>BALA AGGARWAL</t>
  </si>
  <si>
    <t>RCAN</t>
  </si>
  <si>
    <t>BEELINE BROKING LIMITED</t>
  </si>
  <si>
    <t>BCLIND</t>
  </si>
  <si>
    <t>BCL Industries Limited</t>
  </si>
  <si>
    <t>NIRMAN COMMODITIES PRIVATE LIMITED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</si>
  <si>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</si>
  <si>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</si>
  <si>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</si>
  <si>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</si>
  <si>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</si>
  <si>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</si>
  <si>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</si>
  <si>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20-21</t>
  </si>
  <si>
    <t>30-35</t>
  </si>
  <si>
    <t>LUPIN 1110 CE APR</t>
  </si>
  <si>
    <t>16-17</t>
  </si>
  <si>
    <t>Profit of Rs.11/-</t>
  </si>
  <si>
    <t>560-565</t>
  </si>
  <si>
    <t>Profit of Rs.12.5/-</t>
  </si>
  <si>
    <t>Profit of Rs.63.5/-</t>
  </si>
  <si>
    <t>4090-4110</t>
  </si>
  <si>
    <t>4300-4400</t>
  </si>
  <si>
    <t xml:space="preserve">GRANULES APR FUT </t>
  </si>
  <si>
    <t>327-328</t>
  </si>
  <si>
    <t>ABVL</t>
  </si>
  <si>
    <t>EYANTRA INDUSTRIES PRIVATE LIMITED</t>
  </si>
  <si>
    <t>BNKCAP</t>
  </si>
  <si>
    <t>SHARE INDIA SECURITIES LIMITED</t>
  </si>
  <si>
    <t>JIGYASA CHADHA</t>
  </si>
  <si>
    <t>GSS</t>
  </si>
  <si>
    <t>ASPIRE EMERGING FUND</t>
  </si>
  <si>
    <t>INDRENEW</t>
  </si>
  <si>
    <t>VIRAL MAYANK GOGRI</t>
  </si>
  <si>
    <t>MANJULABEN BHOGILAL SHAH</t>
  </si>
  <si>
    <t>DHRUVAL DEEPAK BHATT</t>
  </si>
  <si>
    <t>PRAFUL BHOGILAL SHAH</t>
  </si>
  <si>
    <t>SEJAL KRUNAL VAKHARIA</t>
  </si>
  <si>
    <t>SHAH HANSA</t>
  </si>
  <si>
    <t>DIMPLE ANIL TRIVEDI</t>
  </si>
  <si>
    <t>KUMAR KIRTI SHAH</t>
  </si>
  <si>
    <t>SWETA TEKCHAND VEERA</t>
  </si>
  <si>
    <t>KAPILRAJ</t>
  </si>
  <si>
    <t>GOVIND GURBAHADUR VISHWAKARMA</t>
  </si>
  <si>
    <t>BINDU DINESH SHAH</t>
  </si>
  <si>
    <t>LANCORHOL</t>
  </si>
  <si>
    <t>RAJASHEKAR SWAMINATHAN IYER</t>
  </si>
  <si>
    <t>SECURITIES RESEARCH &amp; ANALYSIS LLP</t>
  </si>
  <si>
    <t>KKSEC FINANCE SERVICES PRIVATE LTD</t>
  </si>
  <si>
    <t>NIBE</t>
  </si>
  <si>
    <t>SANJOYOG TRADE-LINK PRIVATE LIMITED</t>
  </si>
  <si>
    <t>ORTINLAABS</t>
  </si>
  <si>
    <t>BABUBHAI PURUSHOTTAMDAS STOCK BROKERS PVT LTD</t>
  </si>
  <si>
    <t>OZONEWORLD</t>
  </si>
  <si>
    <t>SKSE SECURITIES LIMITED CORP CM/TM PROP A/C</t>
  </si>
  <si>
    <t>ARUN DASHRATHBHAI PRAJAPATI</t>
  </si>
  <si>
    <t>REMLIFE</t>
  </si>
  <si>
    <t>SIDDHARTH CHIMANLAL SHAH .</t>
  </si>
  <si>
    <t>LALITABEN DIPAKBHAI MODH</t>
  </si>
  <si>
    <t>SCTL</t>
  </si>
  <si>
    <t>RAMA SHIVA LEASE FINANCE PRIVATE LIMITED .</t>
  </si>
  <si>
    <t>SUPRBPA</t>
  </si>
  <si>
    <t>SHIVKUMAR PRABHAKARAN .</t>
  </si>
  <si>
    <t>B B COMMERCIAL LTD</t>
  </si>
  <si>
    <t>THINKINK</t>
  </si>
  <si>
    <t>KANCHAN CHANDRAKANT DARDA</t>
  </si>
  <si>
    <t>TRANSFD</t>
  </si>
  <si>
    <t>ABHAY PATHAK</t>
  </si>
  <si>
    <t>VMV</t>
  </si>
  <si>
    <t>NAMRATA KAUSHIK VYAS</t>
  </si>
  <si>
    <t>HARSHITA JHABAK</t>
  </si>
  <si>
    <t>YOGISUNG</t>
  </si>
  <si>
    <t>FAISALSHAIKH</t>
  </si>
  <si>
    <t>ORTINLAB</t>
  </si>
  <si>
    <t>Ortin Laboratories Ltd</t>
  </si>
  <si>
    <t>SUHAIL SAEED</t>
  </si>
  <si>
    <t>ARPIT JAIN HUF</t>
  </si>
  <si>
    <t>GAURAV DOSHI</t>
  </si>
  <si>
    <t>BP EQUITIES PRIVATE LIMITED</t>
  </si>
  <si>
    <t>PIONEEREMB</t>
  </si>
  <si>
    <t>Pioneer Embroideries Limi</t>
  </si>
  <si>
    <t>OLGA TRADING PRIVATE LIMITED</t>
  </si>
  <si>
    <t>Praj Industries Ltd</t>
  </si>
  <si>
    <t>GRAVITON RESEARCH CAPITAL LLP</t>
  </si>
  <si>
    <t>TNPETRO</t>
  </si>
  <si>
    <t>Tamilnadu Petro Prod Ltd</t>
  </si>
  <si>
    <t>GSS Infotech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</si>
</sst>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5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164" fontId="8" fillId="49" borderId="35" xfId="160" applyFont="1" applyFill="1" applyBorder="1" applyAlignment="1">
      <alignment horizontal="left" vertical="center"/>
    </xf>
    <xf numFmtId="164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44305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44305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3" t="s">
        <v>16</v>
      </c>
      <c r="B9" s="565" t="s">
        <v>17</v>
      </c>
      <c r="C9" s="565" t="s">
        <v>18</v>
      </c>
      <c r="D9" s="565" t="s">
        <v>832</v>
      </c>
      <c r="E9" s="260" t="s">
        <v>19</v>
      </c>
      <c r="F9" s="260" t="s">
        <v>20</v>
      </c>
      <c r="G9" s="560" t="s">
        <v>21</v>
      </c>
      <c r="H9" s="561"/>
      <c r="I9" s="562"/>
      <c r="J9" s="560" t="s">
        <v>22</v>
      </c>
      <c r="K9" s="561"/>
      <c r="L9" s="562"/>
      <c r="M9" s="260"/>
      <c r="N9" s="267"/>
      <c r="O9" s="267"/>
      <c r="P9" s="267"/>
    </row>
    <row r="10" spans="1:16" ht="59.25" customHeight="1">
      <c r="A10" s="564"/>
      <c r="B10" s="566" t="s">
        <v>17</v>
      </c>
      <c r="C10" s="566"/>
      <c r="D10" s="566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32075.65</v>
      </c>
      <c r="F11" s="284">
        <v>32167.100000000002</v>
      </c>
      <c r="G11" s="296">
        <v>31895.000000000004</v>
      </c>
      <c r="H11" s="296">
        <v>31714.350000000002</v>
      </c>
      <c r="I11" s="296">
        <v>31442.250000000004</v>
      </c>
      <c r="J11" s="296">
        <v>32347.750000000004</v>
      </c>
      <c r="K11" s="296">
        <v>32619.850000000002</v>
      </c>
      <c r="L11" s="296">
        <v>32800.5</v>
      </c>
      <c r="M11" s="283">
        <v>32439.200000000001</v>
      </c>
      <c r="N11" s="283">
        <v>31986.45</v>
      </c>
      <c r="O11" s="463">
        <v>1977125</v>
      </c>
      <c r="P11" s="464">
        <v>-2.5422684477744369E-2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14645.7</v>
      </c>
      <c r="F12" s="297">
        <v>14653.766666666668</v>
      </c>
      <c r="G12" s="298">
        <v>14574.183333333336</v>
      </c>
      <c r="H12" s="298">
        <v>14502.666666666668</v>
      </c>
      <c r="I12" s="298">
        <v>14423.083333333336</v>
      </c>
      <c r="J12" s="298">
        <v>14725.283333333336</v>
      </c>
      <c r="K12" s="298">
        <v>14804.866666666669</v>
      </c>
      <c r="L12" s="298">
        <v>14876.383333333337</v>
      </c>
      <c r="M12" s="285">
        <v>14733.35</v>
      </c>
      <c r="N12" s="285">
        <v>14582.25</v>
      </c>
      <c r="O12" s="300">
        <v>12950025</v>
      </c>
      <c r="P12" s="301">
        <v>6.7222527829112866E-2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15400.3</v>
      </c>
      <c r="F13" s="425">
        <v>15436.016666666668</v>
      </c>
      <c r="G13" s="426">
        <v>15327.233333333337</v>
      </c>
      <c r="H13" s="426">
        <v>15254.16666666667</v>
      </c>
      <c r="I13" s="426">
        <v>15145.383333333339</v>
      </c>
      <c r="J13" s="426">
        <v>15509.083333333336</v>
      </c>
      <c r="K13" s="426">
        <v>15617.866666666665</v>
      </c>
      <c r="L13" s="426">
        <v>15690.933333333334</v>
      </c>
      <c r="M13" s="427">
        <v>15544.8</v>
      </c>
      <c r="N13" s="427">
        <v>15362.95</v>
      </c>
      <c r="O13" s="428">
        <v>15760</v>
      </c>
      <c r="P13" s="429">
        <v>-0.14161220043572983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1423.6</v>
      </c>
      <c r="F14" s="297">
        <v>1416.8499999999997</v>
      </c>
      <c r="G14" s="298">
        <v>1374.8499999999995</v>
      </c>
      <c r="H14" s="298">
        <v>1326.0999999999997</v>
      </c>
      <c r="I14" s="298">
        <v>1284.0999999999995</v>
      </c>
      <c r="J14" s="298">
        <v>1465.5999999999995</v>
      </c>
      <c r="K14" s="298">
        <v>1507.6</v>
      </c>
      <c r="L14" s="298">
        <v>1556.3499999999995</v>
      </c>
      <c r="M14" s="285">
        <v>1458.85</v>
      </c>
      <c r="N14" s="285">
        <v>1368.1</v>
      </c>
      <c r="O14" s="300">
        <v>498525</v>
      </c>
      <c r="P14" s="301">
        <v>0.20307692307692307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1889.35</v>
      </c>
      <c r="F15" s="297">
        <v>1879.9666666666665</v>
      </c>
      <c r="G15" s="298">
        <v>1850.9333333333329</v>
      </c>
      <c r="H15" s="298">
        <v>1812.5166666666664</v>
      </c>
      <c r="I15" s="298">
        <v>1783.4833333333329</v>
      </c>
      <c r="J15" s="298">
        <v>1918.383333333333</v>
      </c>
      <c r="K15" s="298">
        <v>1947.4166666666663</v>
      </c>
      <c r="L15" s="298">
        <v>1985.833333333333</v>
      </c>
      <c r="M15" s="285">
        <v>1909</v>
      </c>
      <c r="N15" s="285">
        <v>1841.55</v>
      </c>
      <c r="O15" s="300">
        <v>3208500</v>
      </c>
      <c r="P15" s="301">
        <v>8.6154366960054157E-2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1163.05</v>
      </c>
      <c r="F16" s="297">
        <v>1160.0833333333333</v>
      </c>
      <c r="G16" s="298">
        <v>1125.6666666666665</v>
      </c>
      <c r="H16" s="298">
        <v>1088.2833333333333</v>
      </c>
      <c r="I16" s="298">
        <v>1053.8666666666666</v>
      </c>
      <c r="J16" s="298">
        <v>1197.4666666666665</v>
      </c>
      <c r="K16" s="298">
        <v>1231.883333333333</v>
      </c>
      <c r="L16" s="298">
        <v>1269.2666666666664</v>
      </c>
      <c r="M16" s="285">
        <v>1194.5</v>
      </c>
      <c r="N16" s="285">
        <v>1122.7</v>
      </c>
      <c r="O16" s="300">
        <v>17774000</v>
      </c>
      <c r="P16" s="301">
        <v>2.9183555298204981E-2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757.7</v>
      </c>
      <c r="F17" s="297">
        <v>766.63333333333333</v>
      </c>
      <c r="G17" s="298">
        <v>736.26666666666665</v>
      </c>
      <c r="H17" s="298">
        <v>714.83333333333337</v>
      </c>
      <c r="I17" s="298">
        <v>684.4666666666667</v>
      </c>
      <c r="J17" s="298">
        <v>788.06666666666661</v>
      </c>
      <c r="K17" s="298">
        <v>818.43333333333317</v>
      </c>
      <c r="L17" s="298">
        <v>839.86666666666656</v>
      </c>
      <c r="M17" s="285">
        <v>797</v>
      </c>
      <c r="N17" s="285">
        <v>745.2</v>
      </c>
      <c r="O17" s="300">
        <v>71455000</v>
      </c>
      <c r="P17" s="301">
        <v>3.77981917867906E-2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2798.4</v>
      </c>
      <c r="F18" s="297">
        <v>2787.5166666666664</v>
      </c>
      <c r="G18" s="298">
        <v>2756.1333333333328</v>
      </c>
      <c r="H18" s="298">
        <v>2713.8666666666663</v>
      </c>
      <c r="I18" s="298">
        <v>2682.4833333333327</v>
      </c>
      <c r="J18" s="298">
        <v>2829.7833333333328</v>
      </c>
      <c r="K18" s="298">
        <v>2861.1666666666661</v>
      </c>
      <c r="L18" s="298">
        <v>2903.4333333333329</v>
      </c>
      <c r="M18" s="285">
        <v>2818.9</v>
      </c>
      <c r="N18" s="285">
        <v>2745.25</v>
      </c>
      <c r="O18" s="300">
        <v>316600</v>
      </c>
      <c r="P18" s="301">
        <v>1.6698779704560053E-2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812.15</v>
      </c>
      <c r="F19" s="297">
        <v>810.41666666666663</v>
      </c>
      <c r="G19" s="298">
        <v>799.83333333333326</v>
      </c>
      <c r="H19" s="298">
        <v>787.51666666666665</v>
      </c>
      <c r="I19" s="298">
        <v>776.93333333333328</v>
      </c>
      <c r="J19" s="298">
        <v>822.73333333333323</v>
      </c>
      <c r="K19" s="298">
        <v>833.31666666666649</v>
      </c>
      <c r="L19" s="298">
        <v>845.63333333333321</v>
      </c>
      <c r="M19" s="285">
        <v>821</v>
      </c>
      <c r="N19" s="285">
        <v>798.1</v>
      </c>
      <c r="O19" s="300">
        <v>4111000</v>
      </c>
      <c r="P19" s="301">
        <v>5.6262230919765163E-3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301.89999999999998</v>
      </c>
      <c r="F20" s="297">
        <v>301.76666666666665</v>
      </c>
      <c r="G20" s="298">
        <v>296.93333333333328</v>
      </c>
      <c r="H20" s="298">
        <v>291.96666666666664</v>
      </c>
      <c r="I20" s="298">
        <v>287.13333333333327</v>
      </c>
      <c r="J20" s="298">
        <v>306.73333333333329</v>
      </c>
      <c r="K20" s="298">
        <v>311.56666666666666</v>
      </c>
      <c r="L20" s="298">
        <v>316.5333333333333</v>
      </c>
      <c r="M20" s="285">
        <v>306.60000000000002</v>
      </c>
      <c r="N20" s="285">
        <v>296.8</v>
      </c>
      <c r="O20" s="300">
        <v>16236000</v>
      </c>
      <c r="P20" s="301">
        <v>1.1967090501121914E-2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1005.15</v>
      </c>
      <c r="F21" s="297">
        <v>998.80000000000007</v>
      </c>
      <c r="G21" s="298">
        <v>973.60000000000014</v>
      </c>
      <c r="H21" s="298">
        <v>942.05000000000007</v>
      </c>
      <c r="I21" s="298">
        <v>916.85000000000014</v>
      </c>
      <c r="J21" s="298">
        <v>1030.3500000000001</v>
      </c>
      <c r="K21" s="298">
        <v>1055.5500000000002</v>
      </c>
      <c r="L21" s="298">
        <v>1087.1000000000001</v>
      </c>
      <c r="M21" s="285">
        <v>1024</v>
      </c>
      <c r="N21" s="285">
        <v>967.25</v>
      </c>
      <c r="O21" s="300">
        <v>1115950</v>
      </c>
      <c r="P21" s="301">
        <v>7.1843634442683574E-2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3063.35</v>
      </c>
      <c r="F22" s="297">
        <v>3049.1666666666665</v>
      </c>
      <c r="G22" s="298">
        <v>3014.833333333333</v>
      </c>
      <c r="H22" s="298">
        <v>2966.3166666666666</v>
      </c>
      <c r="I22" s="298">
        <v>2931.9833333333331</v>
      </c>
      <c r="J22" s="298">
        <v>3097.6833333333329</v>
      </c>
      <c r="K22" s="298">
        <v>3132.016666666666</v>
      </c>
      <c r="L22" s="298">
        <v>3180.5333333333328</v>
      </c>
      <c r="M22" s="285">
        <v>3083.5</v>
      </c>
      <c r="N22" s="285">
        <v>3000.65</v>
      </c>
      <c r="O22" s="300">
        <v>2016500</v>
      </c>
      <c r="P22" s="301">
        <v>1.204516938519448E-2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209.5</v>
      </c>
      <c r="F23" s="297">
        <v>209.2166666666667</v>
      </c>
      <c r="G23" s="298">
        <v>206.5833333333334</v>
      </c>
      <c r="H23" s="298">
        <v>203.66666666666671</v>
      </c>
      <c r="I23" s="298">
        <v>201.03333333333342</v>
      </c>
      <c r="J23" s="298">
        <v>212.13333333333338</v>
      </c>
      <c r="K23" s="298">
        <v>214.76666666666671</v>
      </c>
      <c r="L23" s="298">
        <v>217.68333333333337</v>
      </c>
      <c r="M23" s="285">
        <v>211.85</v>
      </c>
      <c r="N23" s="285">
        <v>206.3</v>
      </c>
      <c r="O23" s="300">
        <v>12780000</v>
      </c>
      <c r="P23" s="301">
        <v>8.4429359355112435E-2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113.85</v>
      </c>
      <c r="F24" s="297">
        <v>113.98333333333333</v>
      </c>
      <c r="G24" s="298">
        <v>111.96666666666667</v>
      </c>
      <c r="H24" s="298">
        <v>110.08333333333333</v>
      </c>
      <c r="I24" s="298">
        <v>108.06666666666666</v>
      </c>
      <c r="J24" s="298">
        <v>115.86666666666667</v>
      </c>
      <c r="K24" s="298">
        <v>117.88333333333335</v>
      </c>
      <c r="L24" s="298">
        <v>119.76666666666668</v>
      </c>
      <c r="M24" s="285">
        <v>116</v>
      </c>
      <c r="N24" s="285">
        <v>112.1</v>
      </c>
      <c r="O24" s="300">
        <v>41022000</v>
      </c>
      <c r="P24" s="301">
        <v>-2.4191821879683151E-2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2664.5</v>
      </c>
      <c r="F25" s="297">
        <v>2648.9333333333329</v>
      </c>
      <c r="G25" s="298">
        <v>2602.9166666666661</v>
      </c>
      <c r="H25" s="298">
        <v>2541.333333333333</v>
      </c>
      <c r="I25" s="298">
        <v>2495.3166666666662</v>
      </c>
      <c r="J25" s="298">
        <v>2710.516666666666</v>
      </c>
      <c r="K25" s="298">
        <v>2756.5333333333333</v>
      </c>
      <c r="L25" s="298">
        <v>2818.1166666666659</v>
      </c>
      <c r="M25" s="285">
        <v>2694.95</v>
      </c>
      <c r="N25" s="285">
        <v>2587.35</v>
      </c>
      <c r="O25" s="300">
        <v>4811400</v>
      </c>
      <c r="P25" s="301">
        <v>1.3780025284450064E-2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1078.0999999999999</v>
      </c>
      <c r="F26" s="297">
        <v>1080.3999999999999</v>
      </c>
      <c r="G26" s="298">
        <v>1060.7999999999997</v>
      </c>
      <c r="H26" s="298">
        <v>1043.4999999999998</v>
      </c>
      <c r="I26" s="298">
        <v>1023.8999999999996</v>
      </c>
      <c r="J26" s="298">
        <v>1097.6999999999998</v>
      </c>
      <c r="K26" s="298">
        <v>1117.2999999999997</v>
      </c>
      <c r="L26" s="298">
        <v>1134.5999999999999</v>
      </c>
      <c r="M26" s="285">
        <v>1100</v>
      </c>
      <c r="N26" s="285">
        <v>1063.0999999999999</v>
      </c>
      <c r="O26" s="300">
        <v>2840500</v>
      </c>
      <c r="P26" s="301">
        <v>2.5081198123421147E-2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955.4</v>
      </c>
      <c r="F27" s="297">
        <v>944.19999999999993</v>
      </c>
      <c r="G27" s="298">
        <v>924.44999999999982</v>
      </c>
      <c r="H27" s="298">
        <v>893.49999999999989</v>
      </c>
      <c r="I27" s="298">
        <v>873.74999999999977</v>
      </c>
      <c r="J27" s="298">
        <v>975.14999999999986</v>
      </c>
      <c r="K27" s="298">
        <v>994.90000000000009</v>
      </c>
      <c r="L27" s="298">
        <v>1025.8499999999999</v>
      </c>
      <c r="M27" s="285">
        <v>963.95</v>
      </c>
      <c r="N27" s="285">
        <v>913.25</v>
      </c>
      <c r="O27" s="300">
        <v>10126350</v>
      </c>
      <c r="P27" s="301">
        <v>3.2884704634356561E-2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670.15</v>
      </c>
      <c r="F28" s="297">
        <v>670.33333333333337</v>
      </c>
      <c r="G28" s="298">
        <v>663.81666666666672</v>
      </c>
      <c r="H28" s="298">
        <v>657.48333333333335</v>
      </c>
      <c r="I28" s="298">
        <v>650.9666666666667</v>
      </c>
      <c r="J28" s="298">
        <v>676.66666666666674</v>
      </c>
      <c r="K28" s="298">
        <v>683.18333333333339</v>
      </c>
      <c r="L28" s="298">
        <v>689.51666666666677</v>
      </c>
      <c r="M28" s="285">
        <v>676.85</v>
      </c>
      <c r="N28" s="285">
        <v>664</v>
      </c>
      <c r="O28" s="300">
        <v>40420800</v>
      </c>
      <c r="P28" s="301">
        <v>-1.0807001057206625E-2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3642.7</v>
      </c>
      <c r="F29" s="297">
        <v>3631.7666666666664</v>
      </c>
      <c r="G29" s="298">
        <v>3591.5333333333328</v>
      </c>
      <c r="H29" s="298">
        <v>3540.3666666666663</v>
      </c>
      <c r="I29" s="298">
        <v>3500.1333333333328</v>
      </c>
      <c r="J29" s="298">
        <v>3682.9333333333329</v>
      </c>
      <c r="K29" s="298">
        <v>3723.1666666666665</v>
      </c>
      <c r="L29" s="298">
        <v>3774.333333333333</v>
      </c>
      <c r="M29" s="285">
        <v>3672</v>
      </c>
      <c r="N29" s="285">
        <v>3580.6</v>
      </c>
      <c r="O29" s="300">
        <v>1995500</v>
      </c>
      <c r="P29" s="301">
        <v>1.824212271973466E-2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9817.7000000000007</v>
      </c>
      <c r="F30" s="297">
        <v>9828.2333333333336</v>
      </c>
      <c r="G30" s="298">
        <v>9761.4666666666672</v>
      </c>
      <c r="H30" s="298">
        <v>9705.2333333333336</v>
      </c>
      <c r="I30" s="298">
        <v>9638.4666666666672</v>
      </c>
      <c r="J30" s="298">
        <v>9884.4666666666672</v>
      </c>
      <c r="K30" s="298">
        <v>9951.2333333333336</v>
      </c>
      <c r="L30" s="298">
        <v>10007.466666666667</v>
      </c>
      <c r="M30" s="285">
        <v>9895</v>
      </c>
      <c r="N30" s="285">
        <v>9772</v>
      </c>
      <c r="O30" s="300">
        <v>607500</v>
      </c>
      <c r="P30" s="301">
        <v>5.560382276281494E-2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4634.25</v>
      </c>
      <c r="F31" s="297">
        <v>4651.7666666666664</v>
      </c>
      <c r="G31" s="298">
        <v>4593.5333333333328</v>
      </c>
      <c r="H31" s="298">
        <v>4552.8166666666666</v>
      </c>
      <c r="I31" s="298">
        <v>4494.583333333333</v>
      </c>
      <c r="J31" s="298">
        <v>4692.4833333333327</v>
      </c>
      <c r="K31" s="298">
        <v>4750.7166666666662</v>
      </c>
      <c r="L31" s="298">
        <v>4791.4333333333325</v>
      </c>
      <c r="M31" s="285">
        <v>4710</v>
      </c>
      <c r="N31" s="285">
        <v>4611.05</v>
      </c>
      <c r="O31" s="300">
        <v>4307750</v>
      </c>
      <c r="P31" s="301">
        <v>3.4646331211720907E-2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1689.35</v>
      </c>
      <c r="F32" s="297">
        <v>1688.8499999999997</v>
      </c>
      <c r="G32" s="298">
        <v>1676.6499999999994</v>
      </c>
      <c r="H32" s="298">
        <v>1663.9499999999998</v>
      </c>
      <c r="I32" s="298">
        <v>1651.7499999999995</v>
      </c>
      <c r="J32" s="298">
        <v>1701.5499999999993</v>
      </c>
      <c r="K32" s="298">
        <v>1713.7499999999995</v>
      </c>
      <c r="L32" s="298">
        <v>1726.4499999999991</v>
      </c>
      <c r="M32" s="285">
        <v>1701.05</v>
      </c>
      <c r="N32" s="285">
        <v>1676.15</v>
      </c>
      <c r="O32" s="300">
        <v>1639600</v>
      </c>
      <c r="P32" s="301">
        <v>-3.4038414782397277E-3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322.60000000000002</v>
      </c>
      <c r="F33" s="297">
        <v>324.23333333333335</v>
      </c>
      <c r="G33" s="298">
        <v>318.91666666666669</v>
      </c>
      <c r="H33" s="298">
        <v>315.23333333333335</v>
      </c>
      <c r="I33" s="298">
        <v>309.91666666666669</v>
      </c>
      <c r="J33" s="298">
        <v>327.91666666666669</v>
      </c>
      <c r="K33" s="298">
        <v>333.23333333333329</v>
      </c>
      <c r="L33" s="298">
        <v>336.91666666666669</v>
      </c>
      <c r="M33" s="285">
        <v>329.55</v>
      </c>
      <c r="N33" s="285">
        <v>320.55</v>
      </c>
      <c r="O33" s="300">
        <v>16477200</v>
      </c>
      <c r="P33" s="301">
        <v>-4.5672031317964329E-3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67.5</v>
      </c>
      <c r="F34" s="297">
        <v>68.166666666666671</v>
      </c>
      <c r="G34" s="298">
        <v>66.583333333333343</v>
      </c>
      <c r="H34" s="298">
        <v>65.666666666666671</v>
      </c>
      <c r="I34" s="298">
        <v>64.083333333333343</v>
      </c>
      <c r="J34" s="298">
        <v>69.083333333333343</v>
      </c>
      <c r="K34" s="298">
        <v>70.666666666666686</v>
      </c>
      <c r="L34" s="298">
        <v>71.583333333333343</v>
      </c>
      <c r="M34" s="285">
        <v>69.75</v>
      </c>
      <c r="N34" s="285">
        <v>67.25</v>
      </c>
      <c r="O34" s="300">
        <v>125260200</v>
      </c>
      <c r="P34" s="301">
        <v>-8.0607801352728624E-3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1324</v>
      </c>
      <c r="F35" s="297">
        <v>1323.5333333333335</v>
      </c>
      <c r="G35" s="298">
        <v>1315.666666666667</v>
      </c>
      <c r="H35" s="298">
        <v>1307.3333333333335</v>
      </c>
      <c r="I35" s="298">
        <v>1299.4666666666669</v>
      </c>
      <c r="J35" s="298">
        <v>1331.866666666667</v>
      </c>
      <c r="K35" s="298">
        <v>1339.7333333333333</v>
      </c>
      <c r="L35" s="298">
        <v>1348.0666666666671</v>
      </c>
      <c r="M35" s="285">
        <v>1331.4</v>
      </c>
      <c r="N35" s="285">
        <v>1315.2</v>
      </c>
      <c r="O35" s="300">
        <v>1842500</v>
      </c>
      <c r="P35" s="301">
        <v>3.2943995208146153E-3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128.15</v>
      </c>
      <c r="F36" s="297">
        <v>127.90000000000002</v>
      </c>
      <c r="G36" s="298">
        <v>126.00000000000003</v>
      </c>
      <c r="H36" s="298">
        <v>123.85000000000001</v>
      </c>
      <c r="I36" s="298">
        <v>121.95000000000002</v>
      </c>
      <c r="J36" s="298">
        <v>130.05000000000004</v>
      </c>
      <c r="K36" s="298">
        <v>131.95000000000005</v>
      </c>
      <c r="L36" s="298">
        <v>134.10000000000005</v>
      </c>
      <c r="M36" s="285">
        <v>129.80000000000001</v>
      </c>
      <c r="N36" s="285">
        <v>125.75</v>
      </c>
      <c r="O36" s="300">
        <v>42438400</v>
      </c>
      <c r="P36" s="301">
        <v>-1.2520121624038634E-3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738.2</v>
      </c>
      <c r="F37" s="297">
        <v>740.45000000000016</v>
      </c>
      <c r="G37" s="298">
        <v>731.0500000000003</v>
      </c>
      <c r="H37" s="298">
        <v>723.90000000000009</v>
      </c>
      <c r="I37" s="298">
        <v>714.50000000000023</v>
      </c>
      <c r="J37" s="298">
        <v>747.60000000000036</v>
      </c>
      <c r="K37" s="298">
        <v>757.00000000000023</v>
      </c>
      <c r="L37" s="298">
        <v>764.15000000000043</v>
      </c>
      <c r="M37" s="285">
        <v>749.85</v>
      </c>
      <c r="N37" s="285">
        <v>733.3</v>
      </c>
      <c r="O37" s="300">
        <v>3065700</v>
      </c>
      <c r="P37" s="301">
        <v>3.5289747399702823E-2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587.5</v>
      </c>
      <c r="F38" s="297">
        <v>587.11666666666667</v>
      </c>
      <c r="G38" s="298">
        <v>576.38333333333333</v>
      </c>
      <c r="H38" s="298">
        <v>565.26666666666665</v>
      </c>
      <c r="I38" s="298">
        <v>554.5333333333333</v>
      </c>
      <c r="J38" s="298">
        <v>598.23333333333335</v>
      </c>
      <c r="K38" s="298">
        <v>608.9666666666667</v>
      </c>
      <c r="L38" s="298">
        <v>620.08333333333337</v>
      </c>
      <c r="M38" s="285">
        <v>597.85</v>
      </c>
      <c r="N38" s="285">
        <v>576</v>
      </c>
      <c r="O38" s="300">
        <v>5278500</v>
      </c>
      <c r="P38" s="301">
        <v>1.7640254482359747E-2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540.85</v>
      </c>
      <c r="F39" s="297">
        <v>541.41666666666663</v>
      </c>
      <c r="G39" s="298">
        <v>538.33333333333326</v>
      </c>
      <c r="H39" s="298">
        <v>535.81666666666661</v>
      </c>
      <c r="I39" s="298">
        <v>532.73333333333323</v>
      </c>
      <c r="J39" s="298">
        <v>543.93333333333328</v>
      </c>
      <c r="K39" s="298">
        <v>547.01666666666654</v>
      </c>
      <c r="L39" s="298">
        <v>549.5333333333333</v>
      </c>
      <c r="M39" s="285">
        <v>544.5</v>
      </c>
      <c r="N39" s="285">
        <v>538.9</v>
      </c>
      <c r="O39" s="300">
        <v>94252920</v>
      </c>
      <c r="P39" s="301">
        <v>-4.7495260246662625E-3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46.3</v>
      </c>
      <c r="F40" s="297">
        <v>46.433333333333337</v>
      </c>
      <c r="G40" s="298">
        <v>45.616666666666674</v>
      </c>
      <c r="H40" s="298">
        <v>44.933333333333337</v>
      </c>
      <c r="I40" s="298">
        <v>44.116666666666674</v>
      </c>
      <c r="J40" s="298">
        <v>47.116666666666674</v>
      </c>
      <c r="K40" s="298">
        <v>47.933333333333337</v>
      </c>
      <c r="L40" s="298">
        <v>48.616666666666674</v>
      </c>
      <c r="M40" s="285">
        <v>47.25</v>
      </c>
      <c r="N40" s="285">
        <v>45.75</v>
      </c>
      <c r="O40" s="300">
        <v>106638000</v>
      </c>
      <c r="P40" s="301">
        <v>-1.5700717193254506E-2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414.45</v>
      </c>
      <c r="F41" s="297">
        <v>411.96666666666664</v>
      </c>
      <c r="G41" s="298">
        <v>403.5333333333333</v>
      </c>
      <c r="H41" s="298">
        <v>392.61666666666667</v>
      </c>
      <c r="I41" s="298">
        <v>384.18333333333334</v>
      </c>
      <c r="J41" s="298">
        <v>422.88333333333327</v>
      </c>
      <c r="K41" s="298">
        <v>431.31666666666655</v>
      </c>
      <c r="L41" s="298">
        <v>442.23333333333323</v>
      </c>
      <c r="M41" s="285">
        <v>420.4</v>
      </c>
      <c r="N41" s="285">
        <v>401.05</v>
      </c>
      <c r="O41" s="300">
        <v>16974000</v>
      </c>
      <c r="P41" s="301">
        <v>9.3657379964433907E-2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13869.85</v>
      </c>
      <c r="F42" s="297">
        <v>13825.583333333334</v>
      </c>
      <c r="G42" s="298">
        <v>13711.266666666668</v>
      </c>
      <c r="H42" s="298">
        <v>13552.683333333334</v>
      </c>
      <c r="I42" s="298">
        <v>13438.366666666669</v>
      </c>
      <c r="J42" s="298">
        <v>13984.166666666668</v>
      </c>
      <c r="K42" s="298">
        <v>14098.483333333334</v>
      </c>
      <c r="L42" s="298">
        <v>14257.066666666668</v>
      </c>
      <c r="M42" s="285">
        <v>13939.9</v>
      </c>
      <c r="N42" s="285">
        <v>13667</v>
      </c>
      <c r="O42" s="300">
        <v>106150</v>
      </c>
      <c r="P42" s="301">
        <v>-2.030456852791878E-2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414.95</v>
      </c>
      <c r="F43" s="297">
        <v>414.90000000000003</v>
      </c>
      <c r="G43" s="298">
        <v>406.00000000000006</v>
      </c>
      <c r="H43" s="298">
        <v>397.05</v>
      </c>
      <c r="I43" s="298">
        <v>388.15000000000003</v>
      </c>
      <c r="J43" s="298">
        <v>423.85000000000008</v>
      </c>
      <c r="K43" s="298">
        <v>432.75000000000006</v>
      </c>
      <c r="L43" s="298">
        <v>441.7000000000001</v>
      </c>
      <c r="M43" s="285">
        <v>423.8</v>
      </c>
      <c r="N43" s="285">
        <v>405.95</v>
      </c>
      <c r="O43" s="300">
        <v>46908000</v>
      </c>
      <c r="P43" s="301">
        <v>-1.8825301204819279E-2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3706.75</v>
      </c>
      <c r="F44" s="297">
        <v>3715.4</v>
      </c>
      <c r="G44" s="298">
        <v>3683.5</v>
      </c>
      <c r="H44" s="298">
        <v>3660.25</v>
      </c>
      <c r="I44" s="298">
        <v>3628.35</v>
      </c>
      <c r="J44" s="298">
        <v>3738.65</v>
      </c>
      <c r="K44" s="298">
        <v>3770.5500000000006</v>
      </c>
      <c r="L44" s="298">
        <v>3793.8</v>
      </c>
      <c r="M44" s="285">
        <v>3747.3</v>
      </c>
      <c r="N44" s="285">
        <v>3692.15</v>
      </c>
      <c r="O44" s="300">
        <v>1915000</v>
      </c>
      <c r="P44" s="301">
        <v>2.6149394491480012E-2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529.4</v>
      </c>
      <c r="F45" s="297">
        <v>521.18333333333328</v>
      </c>
      <c r="G45" s="298">
        <v>509.91666666666652</v>
      </c>
      <c r="H45" s="298">
        <v>490.43333333333322</v>
      </c>
      <c r="I45" s="298">
        <v>479.16666666666646</v>
      </c>
      <c r="J45" s="298">
        <v>540.66666666666652</v>
      </c>
      <c r="K45" s="298">
        <v>551.93333333333317</v>
      </c>
      <c r="L45" s="298">
        <v>571.41666666666663</v>
      </c>
      <c r="M45" s="285">
        <v>532.45000000000005</v>
      </c>
      <c r="N45" s="285">
        <v>501.7</v>
      </c>
      <c r="O45" s="300">
        <v>14577200</v>
      </c>
      <c r="P45" s="301">
        <v>0.14025124763379798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134.65</v>
      </c>
      <c r="F46" s="297">
        <v>135.65</v>
      </c>
      <c r="G46" s="298">
        <v>132.80000000000001</v>
      </c>
      <c r="H46" s="298">
        <v>130.95000000000002</v>
      </c>
      <c r="I46" s="298">
        <v>128.10000000000002</v>
      </c>
      <c r="J46" s="298">
        <v>137.5</v>
      </c>
      <c r="K46" s="298">
        <v>140.34999999999997</v>
      </c>
      <c r="L46" s="298">
        <v>142.19999999999999</v>
      </c>
      <c r="M46" s="285">
        <v>138.5</v>
      </c>
      <c r="N46" s="285">
        <v>133.80000000000001</v>
      </c>
      <c r="O46" s="300">
        <v>62213400</v>
      </c>
      <c r="P46" s="301">
        <v>2.7926481084939329E-2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540.45000000000005</v>
      </c>
      <c r="F47" s="297">
        <v>542.88333333333333</v>
      </c>
      <c r="G47" s="298">
        <v>535.76666666666665</v>
      </c>
      <c r="H47" s="298">
        <v>531.08333333333337</v>
      </c>
      <c r="I47" s="298">
        <v>523.9666666666667</v>
      </c>
      <c r="J47" s="298">
        <v>547.56666666666661</v>
      </c>
      <c r="K47" s="298">
        <v>554.68333333333317</v>
      </c>
      <c r="L47" s="298">
        <v>559.36666666666656</v>
      </c>
      <c r="M47" s="285">
        <v>550</v>
      </c>
      <c r="N47" s="285">
        <v>538.20000000000005</v>
      </c>
      <c r="O47" s="300">
        <v>5290000</v>
      </c>
      <c r="P47" s="301">
        <v>-1.1214953271028037E-2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942.95</v>
      </c>
      <c r="F48" s="297">
        <v>934.06666666666661</v>
      </c>
      <c r="G48" s="298">
        <v>919.58333333333326</v>
      </c>
      <c r="H48" s="298">
        <v>896.2166666666667</v>
      </c>
      <c r="I48" s="298">
        <v>881.73333333333335</v>
      </c>
      <c r="J48" s="298">
        <v>957.43333333333317</v>
      </c>
      <c r="K48" s="298">
        <v>971.91666666666652</v>
      </c>
      <c r="L48" s="298">
        <v>995.28333333333308</v>
      </c>
      <c r="M48" s="285">
        <v>948.55</v>
      </c>
      <c r="N48" s="285">
        <v>910.7</v>
      </c>
      <c r="O48" s="300">
        <v>14110200</v>
      </c>
      <c r="P48" s="301">
        <v>0.11425931629196182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128.35</v>
      </c>
      <c r="F49" s="297">
        <v>128.78333333333333</v>
      </c>
      <c r="G49" s="298">
        <v>127.36666666666667</v>
      </c>
      <c r="H49" s="298">
        <v>126.38333333333334</v>
      </c>
      <c r="I49" s="298">
        <v>124.96666666666668</v>
      </c>
      <c r="J49" s="298">
        <v>129.76666666666665</v>
      </c>
      <c r="K49" s="298">
        <v>131.18333333333334</v>
      </c>
      <c r="L49" s="298">
        <v>132.16666666666666</v>
      </c>
      <c r="M49" s="285">
        <v>130.19999999999999</v>
      </c>
      <c r="N49" s="285">
        <v>127.8</v>
      </c>
      <c r="O49" s="300">
        <v>48098400</v>
      </c>
      <c r="P49" s="301">
        <v>2.7914908895072255E-2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3168.6</v>
      </c>
      <c r="F50" s="297">
        <v>3151.1833333333329</v>
      </c>
      <c r="G50" s="298">
        <v>3073.0666666666657</v>
      </c>
      <c r="H50" s="298">
        <v>2977.5333333333328</v>
      </c>
      <c r="I50" s="298">
        <v>2899.4166666666656</v>
      </c>
      <c r="J50" s="298">
        <v>3246.7166666666658</v>
      </c>
      <c r="K50" s="298">
        <v>3324.8333333333335</v>
      </c>
      <c r="L50" s="298">
        <v>3420.3666666666659</v>
      </c>
      <c r="M50" s="285">
        <v>3229.3</v>
      </c>
      <c r="N50" s="285">
        <v>3055.65</v>
      </c>
      <c r="O50" s="300">
        <v>589875</v>
      </c>
      <c r="P50" s="301">
        <v>1.273074474856779E-3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1577.7</v>
      </c>
      <c r="F51" s="297">
        <v>1573.0333333333335</v>
      </c>
      <c r="G51" s="298">
        <v>1563.9666666666672</v>
      </c>
      <c r="H51" s="298">
        <v>1550.2333333333336</v>
      </c>
      <c r="I51" s="298">
        <v>1541.1666666666672</v>
      </c>
      <c r="J51" s="298">
        <v>1586.7666666666671</v>
      </c>
      <c r="K51" s="298">
        <v>1595.8333333333333</v>
      </c>
      <c r="L51" s="298">
        <v>1609.5666666666671</v>
      </c>
      <c r="M51" s="285">
        <v>1582.1</v>
      </c>
      <c r="N51" s="285">
        <v>1559.3</v>
      </c>
      <c r="O51" s="300">
        <v>3320100</v>
      </c>
      <c r="P51" s="301">
        <v>-2.7076923076923078E-2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569.95000000000005</v>
      </c>
      <c r="F52" s="297">
        <v>572.25</v>
      </c>
      <c r="G52" s="298">
        <v>562.25</v>
      </c>
      <c r="H52" s="298">
        <v>554.54999999999995</v>
      </c>
      <c r="I52" s="298">
        <v>544.54999999999995</v>
      </c>
      <c r="J52" s="298">
        <v>579.95000000000005</v>
      </c>
      <c r="K52" s="298">
        <v>589.95000000000005</v>
      </c>
      <c r="L52" s="298">
        <v>597.65000000000009</v>
      </c>
      <c r="M52" s="285">
        <v>582.25</v>
      </c>
      <c r="N52" s="285">
        <v>564.54999999999995</v>
      </c>
      <c r="O52" s="300">
        <v>5751840</v>
      </c>
      <c r="P52" s="301">
        <v>3.0523662839540746E-2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161.9</v>
      </c>
      <c r="F53" s="297">
        <v>162.66666666666666</v>
      </c>
      <c r="G53" s="298">
        <v>160.48333333333332</v>
      </c>
      <c r="H53" s="298">
        <v>159.06666666666666</v>
      </c>
      <c r="I53" s="298">
        <v>156.88333333333333</v>
      </c>
      <c r="J53" s="298">
        <v>164.08333333333331</v>
      </c>
      <c r="K53" s="298">
        <v>166.26666666666665</v>
      </c>
      <c r="L53" s="298">
        <v>167.68333333333331</v>
      </c>
      <c r="M53" s="285">
        <v>164.85</v>
      </c>
      <c r="N53" s="285">
        <v>161.25</v>
      </c>
      <c r="O53" s="300">
        <v>7684900</v>
      </c>
      <c r="P53" s="301">
        <v>-2.0932069510268561E-2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848.75</v>
      </c>
      <c r="F54" s="297">
        <v>851.56666666666661</v>
      </c>
      <c r="G54" s="298">
        <v>834.78333333333319</v>
      </c>
      <c r="H54" s="298">
        <v>820.81666666666661</v>
      </c>
      <c r="I54" s="298">
        <v>804.03333333333319</v>
      </c>
      <c r="J54" s="298">
        <v>865.53333333333319</v>
      </c>
      <c r="K54" s="298">
        <v>882.31666666666649</v>
      </c>
      <c r="L54" s="298">
        <v>896.28333333333319</v>
      </c>
      <c r="M54" s="285">
        <v>868.35</v>
      </c>
      <c r="N54" s="285">
        <v>837.6</v>
      </c>
      <c r="O54" s="300">
        <v>1473600</v>
      </c>
      <c r="P54" s="301">
        <v>-1.1272141706924315E-2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575.04999999999995</v>
      </c>
      <c r="F55" s="297">
        <v>575.11666666666667</v>
      </c>
      <c r="G55" s="298">
        <v>570.93333333333339</v>
      </c>
      <c r="H55" s="298">
        <v>566.81666666666672</v>
      </c>
      <c r="I55" s="298">
        <v>562.63333333333344</v>
      </c>
      <c r="J55" s="298">
        <v>579.23333333333335</v>
      </c>
      <c r="K55" s="298">
        <v>583.41666666666652</v>
      </c>
      <c r="L55" s="298">
        <v>587.5333333333333</v>
      </c>
      <c r="M55" s="285">
        <v>579.29999999999995</v>
      </c>
      <c r="N55" s="285">
        <v>571</v>
      </c>
      <c r="O55" s="300">
        <v>8512500</v>
      </c>
      <c r="P55" s="301">
        <v>-5.2585451358457495E-3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1594.2</v>
      </c>
      <c r="F56" s="297">
        <v>1603.0166666666664</v>
      </c>
      <c r="G56" s="298">
        <v>1578.0333333333328</v>
      </c>
      <c r="H56" s="298">
        <v>1561.8666666666663</v>
      </c>
      <c r="I56" s="298">
        <v>1536.8833333333328</v>
      </c>
      <c r="J56" s="298">
        <v>1619.1833333333329</v>
      </c>
      <c r="K56" s="298">
        <v>1644.1666666666665</v>
      </c>
      <c r="L56" s="298">
        <v>1660.333333333333</v>
      </c>
      <c r="M56" s="285">
        <v>1628</v>
      </c>
      <c r="N56" s="285">
        <v>1586.85</v>
      </c>
      <c r="O56" s="300">
        <v>1141500</v>
      </c>
      <c r="P56" s="301">
        <v>3.3031674208144797E-2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3824.85</v>
      </c>
      <c r="F57" s="297">
        <v>3806.75</v>
      </c>
      <c r="G57" s="298">
        <v>3754.15</v>
      </c>
      <c r="H57" s="298">
        <v>3683.4500000000003</v>
      </c>
      <c r="I57" s="298">
        <v>3630.8500000000004</v>
      </c>
      <c r="J57" s="298">
        <v>3877.45</v>
      </c>
      <c r="K57" s="298">
        <v>3930.05</v>
      </c>
      <c r="L57" s="298">
        <v>4000.7499999999995</v>
      </c>
      <c r="M57" s="285">
        <v>3859.35</v>
      </c>
      <c r="N57" s="285">
        <v>3736.05</v>
      </c>
      <c r="O57" s="300">
        <v>2507600</v>
      </c>
      <c r="P57" s="301">
        <v>-3.2487074619955245E-2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252.85</v>
      </c>
      <c r="F58" s="297">
        <v>251.91666666666666</v>
      </c>
      <c r="G58" s="298">
        <v>248.08333333333331</v>
      </c>
      <c r="H58" s="298">
        <v>243.31666666666666</v>
      </c>
      <c r="I58" s="298">
        <v>239.48333333333332</v>
      </c>
      <c r="J58" s="298">
        <v>256.68333333333328</v>
      </c>
      <c r="K58" s="298">
        <v>260.51666666666665</v>
      </c>
      <c r="L58" s="298">
        <v>265.2833333333333</v>
      </c>
      <c r="M58" s="285">
        <v>255.75</v>
      </c>
      <c r="N58" s="285">
        <v>247.15</v>
      </c>
      <c r="O58" s="300">
        <v>31858200</v>
      </c>
      <c r="P58" s="301">
        <v>-2.85771785067418E-2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4904.1000000000004</v>
      </c>
      <c r="F59" s="297">
        <v>4890.7</v>
      </c>
      <c r="G59" s="298">
        <v>4834.5</v>
      </c>
      <c r="H59" s="298">
        <v>4764.9000000000005</v>
      </c>
      <c r="I59" s="298">
        <v>4708.7000000000007</v>
      </c>
      <c r="J59" s="298">
        <v>4960.2999999999993</v>
      </c>
      <c r="K59" s="298">
        <v>5016.4999999999982</v>
      </c>
      <c r="L59" s="298">
        <v>5086.0999999999985</v>
      </c>
      <c r="M59" s="285">
        <v>4946.8999999999996</v>
      </c>
      <c r="N59" s="285">
        <v>4821.1000000000004</v>
      </c>
      <c r="O59" s="300">
        <v>3453500</v>
      </c>
      <c r="P59" s="301">
        <v>-2.7696639099067395E-2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2444.8000000000002</v>
      </c>
      <c r="F60" s="297">
        <v>2449.5499999999997</v>
      </c>
      <c r="G60" s="298">
        <v>2421.1499999999996</v>
      </c>
      <c r="H60" s="298">
        <v>2397.5</v>
      </c>
      <c r="I60" s="298">
        <v>2369.1</v>
      </c>
      <c r="J60" s="298">
        <v>2473.1999999999994</v>
      </c>
      <c r="K60" s="298">
        <v>2501.6</v>
      </c>
      <c r="L60" s="298">
        <v>2525.2499999999991</v>
      </c>
      <c r="M60" s="285">
        <v>2477.9499999999998</v>
      </c>
      <c r="N60" s="285">
        <v>2425.9</v>
      </c>
      <c r="O60" s="300">
        <v>2847250</v>
      </c>
      <c r="P60" s="301">
        <v>7.0253913958689643E-2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1246.1500000000001</v>
      </c>
      <c r="F61" s="297">
        <v>1238.8166666666666</v>
      </c>
      <c r="G61" s="298">
        <v>1216.3333333333333</v>
      </c>
      <c r="H61" s="298">
        <v>1186.5166666666667</v>
      </c>
      <c r="I61" s="298">
        <v>1164.0333333333333</v>
      </c>
      <c r="J61" s="298">
        <v>1268.6333333333332</v>
      </c>
      <c r="K61" s="298">
        <v>1291.1166666666668</v>
      </c>
      <c r="L61" s="298">
        <v>1320.9333333333332</v>
      </c>
      <c r="M61" s="285">
        <v>1261.3</v>
      </c>
      <c r="N61" s="285">
        <v>1209</v>
      </c>
      <c r="O61" s="300">
        <v>1889800</v>
      </c>
      <c r="P61" s="301">
        <v>-5.7080131723380903E-2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178.3</v>
      </c>
      <c r="F62" s="297">
        <v>178.63333333333335</v>
      </c>
      <c r="G62" s="298">
        <v>176.8666666666667</v>
      </c>
      <c r="H62" s="298">
        <v>175.43333333333334</v>
      </c>
      <c r="I62" s="298">
        <v>173.66666666666669</v>
      </c>
      <c r="J62" s="298">
        <v>180.06666666666672</v>
      </c>
      <c r="K62" s="298">
        <v>181.83333333333337</v>
      </c>
      <c r="L62" s="298">
        <v>183.26666666666674</v>
      </c>
      <c r="M62" s="285">
        <v>180.4</v>
      </c>
      <c r="N62" s="285">
        <v>177.2</v>
      </c>
      <c r="O62" s="300">
        <v>13492800</v>
      </c>
      <c r="P62" s="301">
        <v>2.0419275796351756E-2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76.55</v>
      </c>
      <c r="F63" s="297">
        <v>76.466666666666669</v>
      </c>
      <c r="G63" s="298">
        <v>75.233333333333334</v>
      </c>
      <c r="H63" s="298">
        <v>73.916666666666671</v>
      </c>
      <c r="I63" s="298">
        <v>72.683333333333337</v>
      </c>
      <c r="J63" s="298">
        <v>77.783333333333331</v>
      </c>
      <c r="K63" s="298">
        <v>79.01666666666668</v>
      </c>
      <c r="L63" s="298">
        <v>80.333333333333329</v>
      </c>
      <c r="M63" s="285">
        <v>77.7</v>
      </c>
      <c r="N63" s="285">
        <v>75.150000000000006</v>
      </c>
      <c r="O63" s="300">
        <v>62210000</v>
      </c>
      <c r="P63" s="301">
        <v>-2.0469217446071483E-2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140.25</v>
      </c>
      <c r="F64" s="297">
        <v>141.03333333333333</v>
      </c>
      <c r="G64" s="298">
        <v>139.16666666666666</v>
      </c>
      <c r="H64" s="298">
        <v>138.08333333333331</v>
      </c>
      <c r="I64" s="298">
        <v>136.21666666666664</v>
      </c>
      <c r="J64" s="298">
        <v>142.11666666666667</v>
      </c>
      <c r="K64" s="298">
        <v>143.98333333333335</v>
      </c>
      <c r="L64" s="298">
        <v>145.06666666666669</v>
      </c>
      <c r="M64" s="285">
        <v>142.9</v>
      </c>
      <c r="N64" s="285">
        <v>139.94999999999999</v>
      </c>
      <c r="O64" s="300">
        <v>48183900</v>
      </c>
      <c r="P64" s="301">
        <v>3.3089196965733716E-2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572.5</v>
      </c>
      <c r="F65" s="297">
        <v>559.86666666666667</v>
      </c>
      <c r="G65" s="298">
        <v>540.0333333333333</v>
      </c>
      <c r="H65" s="298">
        <v>507.56666666666661</v>
      </c>
      <c r="I65" s="298">
        <v>487.73333333333323</v>
      </c>
      <c r="J65" s="298">
        <v>592.33333333333337</v>
      </c>
      <c r="K65" s="298">
        <v>612.16666666666663</v>
      </c>
      <c r="L65" s="298">
        <v>644.63333333333344</v>
      </c>
      <c r="M65" s="285">
        <v>579.70000000000005</v>
      </c>
      <c r="N65" s="285">
        <v>527.4</v>
      </c>
      <c r="O65" s="300">
        <v>10762850</v>
      </c>
      <c r="P65" s="301">
        <v>7.8101601198018664E-2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</v>
      </c>
      <c r="F66" s="297">
        <v>23.95</v>
      </c>
      <c r="G66" s="298">
        <v>23.799999999999997</v>
      </c>
      <c r="H66" s="298">
        <v>23.599999999999998</v>
      </c>
      <c r="I66" s="298">
        <v>23.449999999999996</v>
      </c>
      <c r="J66" s="298">
        <v>24.15</v>
      </c>
      <c r="K66" s="298">
        <v>24.299999999999997</v>
      </c>
      <c r="L66" s="298">
        <v>24.5</v>
      </c>
      <c r="M66" s="285">
        <v>24.1</v>
      </c>
      <c r="N66" s="285">
        <v>23.75</v>
      </c>
      <c r="O66" s="300">
        <v>154777500</v>
      </c>
      <c r="P66" s="301">
        <v>7.3217162102796893E-3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735</v>
      </c>
      <c r="F67" s="425">
        <v>735.56666666666661</v>
      </c>
      <c r="G67" s="426">
        <v>730.43333333333317</v>
      </c>
      <c r="H67" s="426">
        <v>725.86666666666656</v>
      </c>
      <c r="I67" s="426">
        <v>720.73333333333312</v>
      </c>
      <c r="J67" s="426">
        <v>740.13333333333321</v>
      </c>
      <c r="K67" s="426">
        <v>745.26666666666665</v>
      </c>
      <c r="L67" s="426">
        <v>749.83333333333326</v>
      </c>
      <c r="M67" s="427">
        <v>740.7</v>
      </c>
      <c r="N67" s="427">
        <v>731</v>
      </c>
      <c r="O67" s="428">
        <v>5315000</v>
      </c>
      <c r="P67" s="429">
        <v>5.8667676003028007E-3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1331.05</v>
      </c>
      <c r="F68" s="297">
        <v>1335.1833333333334</v>
      </c>
      <c r="G68" s="298">
        <v>1321.3666666666668</v>
      </c>
      <c r="H68" s="298">
        <v>1311.6833333333334</v>
      </c>
      <c r="I68" s="298">
        <v>1297.8666666666668</v>
      </c>
      <c r="J68" s="298">
        <v>1344.8666666666668</v>
      </c>
      <c r="K68" s="298">
        <v>1358.6833333333334</v>
      </c>
      <c r="L68" s="298">
        <v>1368.3666666666668</v>
      </c>
      <c r="M68" s="285">
        <v>1349</v>
      </c>
      <c r="N68" s="285">
        <v>1325.5</v>
      </c>
      <c r="O68" s="300">
        <v>1688050</v>
      </c>
      <c r="P68" s="301">
        <v>1.643835616438356E-2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328.8</v>
      </c>
      <c r="F69" s="297">
        <v>326.75</v>
      </c>
      <c r="G69" s="298">
        <v>321.05</v>
      </c>
      <c r="H69" s="298">
        <v>313.3</v>
      </c>
      <c r="I69" s="298">
        <v>307.60000000000002</v>
      </c>
      <c r="J69" s="298">
        <v>334.5</v>
      </c>
      <c r="K69" s="298">
        <v>340.20000000000005</v>
      </c>
      <c r="L69" s="298">
        <v>347.95</v>
      </c>
      <c r="M69" s="285">
        <v>332.45</v>
      </c>
      <c r="N69" s="285">
        <v>319</v>
      </c>
      <c r="O69" s="300">
        <v>6389100</v>
      </c>
      <c r="P69" s="301">
        <v>-9.372746935832732E-3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1358.2</v>
      </c>
      <c r="F70" s="297">
        <v>1363.6166666666666</v>
      </c>
      <c r="G70" s="298">
        <v>1342.4333333333332</v>
      </c>
      <c r="H70" s="298">
        <v>1326.6666666666665</v>
      </c>
      <c r="I70" s="298">
        <v>1305.4833333333331</v>
      </c>
      <c r="J70" s="298">
        <v>1379.3833333333332</v>
      </c>
      <c r="K70" s="298">
        <v>1400.5666666666666</v>
      </c>
      <c r="L70" s="298">
        <v>1416.3333333333333</v>
      </c>
      <c r="M70" s="285">
        <v>1384.8</v>
      </c>
      <c r="N70" s="285">
        <v>1347.85</v>
      </c>
      <c r="O70" s="300">
        <v>16386550</v>
      </c>
      <c r="P70" s="301">
        <v>4.65956083639117E-3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545.5</v>
      </c>
      <c r="F71" s="297">
        <v>541.41666666666663</v>
      </c>
      <c r="G71" s="298">
        <v>531.83333333333326</v>
      </c>
      <c r="H71" s="298">
        <v>518.16666666666663</v>
      </c>
      <c r="I71" s="298">
        <v>508.58333333333326</v>
      </c>
      <c r="J71" s="298">
        <v>555.08333333333326</v>
      </c>
      <c r="K71" s="298">
        <v>564.66666666666652</v>
      </c>
      <c r="L71" s="298">
        <v>578.33333333333326</v>
      </c>
      <c r="M71" s="285">
        <v>551</v>
      </c>
      <c r="N71" s="285">
        <v>527.75</v>
      </c>
      <c r="O71" s="300">
        <v>876250</v>
      </c>
      <c r="P71" s="301">
        <v>1.300578034682081E-2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1014.8</v>
      </c>
      <c r="F72" s="297">
        <v>1019.1</v>
      </c>
      <c r="G72" s="298">
        <v>1005.45</v>
      </c>
      <c r="H72" s="298">
        <v>996.1</v>
      </c>
      <c r="I72" s="298">
        <v>982.45</v>
      </c>
      <c r="J72" s="298">
        <v>1028.45</v>
      </c>
      <c r="K72" s="298">
        <v>1042.0999999999999</v>
      </c>
      <c r="L72" s="298">
        <v>1051.45</v>
      </c>
      <c r="M72" s="285">
        <v>1032.75</v>
      </c>
      <c r="N72" s="285">
        <v>1009.75</v>
      </c>
      <c r="O72" s="300">
        <v>4854000</v>
      </c>
      <c r="P72" s="301">
        <v>4.1184041184041183E-2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1010.5</v>
      </c>
      <c r="F73" s="297">
        <v>1005.6666666666666</v>
      </c>
      <c r="G73" s="298">
        <v>996.33333333333326</v>
      </c>
      <c r="H73" s="298">
        <v>982.16666666666663</v>
      </c>
      <c r="I73" s="298">
        <v>972.83333333333326</v>
      </c>
      <c r="J73" s="298">
        <v>1019.8333333333333</v>
      </c>
      <c r="K73" s="298">
        <v>1029.1666666666665</v>
      </c>
      <c r="L73" s="298">
        <v>1043.3333333333333</v>
      </c>
      <c r="M73" s="285">
        <v>1015</v>
      </c>
      <c r="N73" s="285">
        <v>991.5</v>
      </c>
      <c r="O73" s="300">
        <v>17883600</v>
      </c>
      <c r="P73" s="301">
        <v>6.2229224103977944E-3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2575.3000000000002</v>
      </c>
      <c r="F74" s="297">
        <v>2571.8166666666671</v>
      </c>
      <c r="G74" s="298">
        <v>2552.733333333334</v>
      </c>
      <c r="H74" s="298">
        <v>2530.166666666667</v>
      </c>
      <c r="I74" s="298">
        <v>2511.0833333333339</v>
      </c>
      <c r="J74" s="298">
        <v>2594.3833333333341</v>
      </c>
      <c r="K74" s="298">
        <v>2613.4666666666672</v>
      </c>
      <c r="L74" s="298">
        <v>2636.0333333333342</v>
      </c>
      <c r="M74" s="285">
        <v>2590.9</v>
      </c>
      <c r="N74" s="285">
        <v>2549.25</v>
      </c>
      <c r="O74" s="300">
        <v>14631600</v>
      </c>
      <c r="P74" s="301">
        <v>6.957778465985341E-3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2937.55</v>
      </c>
      <c r="F75" s="297">
        <v>2948.5333333333333</v>
      </c>
      <c r="G75" s="298">
        <v>2914.0666666666666</v>
      </c>
      <c r="H75" s="298">
        <v>2890.5833333333335</v>
      </c>
      <c r="I75" s="298">
        <v>2856.1166666666668</v>
      </c>
      <c r="J75" s="298">
        <v>2972.0166666666664</v>
      </c>
      <c r="K75" s="298">
        <v>3006.4833333333327</v>
      </c>
      <c r="L75" s="298">
        <v>3029.9666666666662</v>
      </c>
      <c r="M75" s="285">
        <v>2983</v>
      </c>
      <c r="N75" s="285">
        <v>2925.05</v>
      </c>
      <c r="O75" s="300">
        <v>596200</v>
      </c>
      <c r="P75" s="301">
        <v>1.2567934782608696E-2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1431.5</v>
      </c>
      <c r="F76" s="425">
        <v>1434.3500000000001</v>
      </c>
      <c r="G76" s="426">
        <v>1422.8000000000002</v>
      </c>
      <c r="H76" s="426">
        <v>1414.1000000000001</v>
      </c>
      <c r="I76" s="426">
        <v>1402.5500000000002</v>
      </c>
      <c r="J76" s="426">
        <v>1443.0500000000002</v>
      </c>
      <c r="K76" s="426">
        <v>1454.6</v>
      </c>
      <c r="L76" s="426">
        <v>1463.3000000000002</v>
      </c>
      <c r="M76" s="427">
        <v>1445.9</v>
      </c>
      <c r="N76" s="427">
        <v>1425.65</v>
      </c>
      <c r="O76" s="428">
        <v>32192050</v>
      </c>
      <c r="P76" s="429">
        <v>-3.8362961259159466E-2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693.2</v>
      </c>
      <c r="F77" s="297">
        <v>695.7833333333333</v>
      </c>
      <c r="G77" s="298">
        <v>689.51666666666665</v>
      </c>
      <c r="H77" s="298">
        <v>685.83333333333337</v>
      </c>
      <c r="I77" s="298">
        <v>679.56666666666672</v>
      </c>
      <c r="J77" s="298">
        <v>699.46666666666658</v>
      </c>
      <c r="K77" s="298">
        <v>705.73333333333323</v>
      </c>
      <c r="L77" s="298">
        <v>709.41666666666652</v>
      </c>
      <c r="M77" s="285">
        <v>702.05</v>
      </c>
      <c r="N77" s="285">
        <v>692.1</v>
      </c>
      <c r="O77" s="300">
        <v>8707600</v>
      </c>
      <c r="P77" s="301">
        <v>8.3789704271631987E-2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2896.75</v>
      </c>
      <c r="F78" s="297">
        <v>2896.4666666666667</v>
      </c>
      <c r="G78" s="298">
        <v>2860.9333333333334</v>
      </c>
      <c r="H78" s="298">
        <v>2825.1166666666668</v>
      </c>
      <c r="I78" s="298">
        <v>2789.5833333333335</v>
      </c>
      <c r="J78" s="298">
        <v>2932.2833333333333</v>
      </c>
      <c r="K78" s="298">
        <v>2967.8166666666671</v>
      </c>
      <c r="L78" s="298">
        <v>3003.6333333333332</v>
      </c>
      <c r="M78" s="285">
        <v>2932</v>
      </c>
      <c r="N78" s="285">
        <v>2860.65</v>
      </c>
      <c r="O78" s="300">
        <v>4017000</v>
      </c>
      <c r="P78" s="301">
        <v>-8.6621751684311833E-3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371</v>
      </c>
      <c r="F79" s="297">
        <v>367.4666666666667</v>
      </c>
      <c r="G79" s="298">
        <v>357.23333333333341</v>
      </c>
      <c r="H79" s="298">
        <v>343.4666666666667</v>
      </c>
      <c r="I79" s="298">
        <v>333.23333333333341</v>
      </c>
      <c r="J79" s="298">
        <v>381.23333333333341</v>
      </c>
      <c r="K79" s="298">
        <v>391.46666666666675</v>
      </c>
      <c r="L79" s="298">
        <v>405.23333333333341</v>
      </c>
      <c r="M79" s="285">
        <v>377.7</v>
      </c>
      <c r="N79" s="285">
        <v>353.7</v>
      </c>
      <c r="O79" s="300">
        <v>33316400</v>
      </c>
      <c r="P79" s="301">
        <v>0.12273583538617591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237.2</v>
      </c>
      <c r="F80" s="297">
        <v>237.91666666666666</v>
      </c>
      <c r="G80" s="298">
        <v>234.83333333333331</v>
      </c>
      <c r="H80" s="298">
        <v>232.46666666666667</v>
      </c>
      <c r="I80" s="298">
        <v>229.38333333333333</v>
      </c>
      <c r="J80" s="298">
        <v>240.2833333333333</v>
      </c>
      <c r="K80" s="298">
        <v>243.36666666666662</v>
      </c>
      <c r="L80" s="298">
        <v>245.73333333333329</v>
      </c>
      <c r="M80" s="285">
        <v>241</v>
      </c>
      <c r="N80" s="285">
        <v>235.55</v>
      </c>
      <c r="O80" s="300">
        <v>24221700</v>
      </c>
      <c r="P80" s="301">
        <v>1.8621551038946294E-2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2462.65</v>
      </c>
      <c r="F81" s="297">
        <v>2462.6833333333334</v>
      </c>
      <c r="G81" s="298">
        <v>2445.0166666666669</v>
      </c>
      <c r="H81" s="298">
        <v>2427.3833333333337</v>
      </c>
      <c r="I81" s="298">
        <v>2409.7166666666672</v>
      </c>
      <c r="J81" s="298">
        <v>2480.3166666666666</v>
      </c>
      <c r="K81" s="298">
        <v>2497.9833333333327</v>
      </c>
      <c r="L81" s="298">
        <v>2515.6166666666663</v>
      </c>
      <c r="M81" s="285">
        <v>2480.35</v>
      </c>
      <c r="N81" s="285">
        <v>2445.0500000000002</v>
      </c>
      <c r="O81" s="300">
        <v>6237600</v>
      </c>
      <c r="P81" s="301">
        <v>3.9109651875814787E-3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165.85</v>
      </c>
      <c r="F82" s="297">
        <v>166.31666666666666</v>
      </c>
      <c r="G82" s="298">
        <v>163.78333333333333</v>
      </c>
      <c r="H82" s="298">
        <v>161.71666666666667</v>
      </c>
      <c r="I82" s="298">
        <v>159.18333333333334</v>
      </c>
      <c r="J82" s="298">
        <v>168.38333333333333</v>
      </c>
      <c r="K82" s="298">
        <v>170.91666666666663</v>
      </c>
      <c r="L82" s="298">
        <v>172.98333333333332</v>
      </c>
      <c r="M82" s="285">
        <v>168.85</v>
      </c>
      <c r="N82" s="285">
        <v>164.25</v>
      </c>
      <c r="O82" s="300">
        <v>33783800</v>
      </c>
      <c r="P82" s="301">
        <v>-2.4874731567644952E-2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568.29999999999995</v>
      </c>
      <c r="F83" s="297">
        <v>571.19999999999993</v>
      </c>
      <c r="G83" s="298">
        <v>563.39999999999986</v>
      </c>
      <c r="H83" s="298">
        <v>558.49999999999989</v>
      </c>
      <c r="I83" s="298">
        <v>550.69999999999982</v>
      </c>
      <c r="J83" s="298">
        <v>576.09999999999991</v>
      </c>
      <c r="K83" s="298">
        <v>583.89999999999986</v>
      </c>
      <c r="L83" s="298">
        <v>588.79999999999995</v>
      </c>
      <c r="M83" s="285">
        <v>579</v>
      </c>
      <c r="N83" s="285">
        <v>566.29999999999995</v>
      </c>
      <c r="O83" s="300">
        <v>91814250</v>
      </c>
      <c r="P83" s="301">
        <v>-2.1282209128484744E-2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1419</v>
      </c>
      <c r="F84" s="297">
        <v>1409.2333333333333</v>
      </c>
      <c r="G84" s="298">
        <v>1390.7666666666667</v>
      </c>
      <c r="H84" s="298">
        <v>1362.5333333333333</v>
      </c>
      <c r="I84" s="298">
        <v>1344.0666666666666</v>
      </c>
      <c r="J84" s="298">
        <v>1437.4666666666667</v>
      </c>
      <c r="K84" s="298">
        <v>1455.9333333333334</v>
      </c>
      <c r="L84" s="298">
        <v>1484.1666666666667</v>
      </c>
      <c r="M84" s="285">
        <v>1427.7</v>
      </c>
      <c r="N84" s="285">
        <v>1381</v>
      </c>
      <c r="O84" s="300">
        <v>1124550</v>
      </c>
      <c r="P84" s="301">
        <v>-3.1124130355181252E-2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453.35</v>
      </c>
      <c r="F85" s="297">
        <v>455.70000000000005</v>
      </c>
      <c r="G85" s="298">
        <v>444.60000000000008</v>
      </c>
      <c r="H85" s="298">
        <v>435.85</v>
      </c>
      <c r="I85" s="298">
        <v>424.75000000000006</v>
      </c>
      <c r="J85" s="298">
        <v>464.4500000000001</v>
      </c>
      <c r="K85" s="298">
        <v>475.55</v>
      </c>
      <c r="L85" s="298">
        <v>484.30000000000013</v>
      </c>
      <c r="M85" s="285">
        <v>466.8</v>
      </c>
      <c r="N85" s="285">
        <v>446.95</v>
      </c>
      <c r="O85" s="300">
        <v>8341500</v>
      </c>
      <c r="P85" s="301">
        <v>2.2054769343870611E-2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8.85</v>
      </c>
      <c r="F86" s="297">
        <v>8.8833333333333346</v>
      </c>
      <c r="G86" s="298">
        <v>8.7666666666666693</v>
      </c>
      <c r="H86" s="298">
        <v>8.6833333333333353</v>
      </c>
      <c r="I86" s="298">
        <v>8.56666666666667</v>
      </c>
      <c r="J86" s="298">
        <v>8.9666666666666686</v>
      </c>
      <c r="K86" s="298">
        <v>9.0833333333333321</v>
      </c>
      <c r="L86" s="298">
        <v>9.1666666666666679</v>
      </c>
      <c r="M86" s="285">
        <v>9</v>
      </c>
      <c r="N86" s="285">
        <v>8.8000000000000007</v>
      </c>
      <c r="O86" s="300">
        <v>686700000</v>
      </c>
      <c r="P86" s="301">
        <v>9.1827364554637281E-4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53.7</v>
      </c>
      <c r="F87" s="297">
        <v>53.6</v>
      </c>
      <c r="G87" s="298">
        <v>52.7</v>
      </c>
      <c r="H87" s="298">
        <v>51.7</v>
      </c>
      <c r="I87" s="298">
        <v>50.800000000000004</v>
      </c>
      <c r="J87" s="298">
        <v>54.6</v>
      </c>
      <c r="K87" s="298">
        <v>55.499999999999993</v>
      </c>
      <c r="L87" s="298">
        <v>56.5</v>
      </c>
      <c r="M87" s="285">
        <v>54.5</v>
      </c>
      <c r="N87" s="285">
        <v>52.6</v>
      </c>
      <c r="O87" s="300">
        <v>187910000</v>
      </c>
      <c r="P87" s="301">
        <v>-2.6191413942497046E-2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517.35</v>
      </c>
      <c r="F88" s="297">
        <v>521.5333333333333</v>
      </c>
      <c r="G88" s="298">
        <v>511.06666666666661</v>
      </c>
      <c r="H88" s="298">
        <v>504.7833333333333</v>
      </c>
      <c r="I88" s="298">
        <v>494.31666666666661</v>
      </c>
      <c r="J88" s="298">
        <v>527.81666666666661</v>
      </c>
      <c r="K88" s="298">
        <v>538.2833333333333</v>
      </c>
      <c r="L88" s="298">
        <v>544.56666666666661</v>
      </c>
      <c r="M88" s="285">
        <v>532</v>
      </c>
      <c r="N88" s="285">
        <v>515.25</v>
      </c>
      <c r="O88" s="300">
        <v>5117750</v>
      </c>
      <c r="P88" s="301">
        <v>6.1911554921540657E-2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1583.1</v>
      </c>
      <c r="F89" s="297">
        <v>1589.3</v>
      </c>
      <c r="G89" s="298">
        <v>1572.1</v>
      </c>
      <c r="H89" s="298">
        <v>1561.1</v>
      </c>
      <c r="I89" s="298">
        <v>1543.8999999999999</v>
      </c>
      <c r="J89" s="298">
        <v>1600.3</v>
      </c>
      <c r="K89" s="298">
        <v>1617.5000000000002</v>
      </c>
      <c r="L89" s="298">
        <v>1628.5</v>
      </c>
      <c r="M89" s="285">
        <v>1606.5</v>
      </c>
      <c r="N89" s="285">
        <v>1578.3</v>
      </c>
      <c r="O89" s="300">
        <v>4531000</v>
      </c>
      <c r="P89" s="301">
        <v>-2.7511830086937384E-3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864.3</v>
      </c>
      <c r="F90" s="297">
        <v>863.41666666666663</v>
      </c>
      <c r="G90" s="298">
        <v>855.38333333333321</v>
      </c>
      <c r="H90" s="298">
        <v>846.46666666666658</v>
      </c>
      <c r="I90" s="298">
        <v>838.43333333333317</v>
      </c>
      <c r="J90" s="298">
        <v>872.33333333333326</v>
      </c>
      <c r="K90" s="298">
        <v>880.36666666666679</v>
      </c>
      <c r="L90" s="298">
        <v>889.2833333333333</v>
      </c>
      <c r="M90" s="285">
        <v>871.45</v>
      </c>
      <c r="N90" s="285">
        <v>854.5</v>
      </c>
      <c r="O90" s="300">
        <v>21829500</v>
      </c>
      <c r="P90" s="301">
        <v>-1.3342553797339625E-2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260.05</v>
      </c>
      <c r="F91" s="297">
        <v>259.06666666666666</v>
      </c>
      <c r="G91" s="298">
        <v>254.33333333333331</v>
      </c>
      <c r="H91" s="298">
        <v>248.61666666666665</v>
      </c>
      <c r="I91" s="298">
        <v>243.8833333333333</v>
      </c>
      <c r="J91" s="298">
        <v>264.7833333333333</v>
      </c>
      <c r="K91" s="298">
        <v>269.51666666666665</v>
      </c>
      <c r="L91" s="298">
        <v>275.23333333333335</v>
      </c>
      <c r="M91" s="285">
        <v>263.8</v>
      </c>
      <c r="N91" s="285">
        <v>253.35</v>
      </c>
      <c r="O91" s="300">
        <v>11127200</v>
      </c>
      <c r="P91" s="301">
        <v>-5.5055055055055055E-3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1354</v>
      </c>
      <c r="F92" s="425">
        <v>1357.9333333333332</v>
      </c>
      <c r="G92" s="426">
        <v>1343.6666666666663</v>
      </c>
      <c r="H92" s="426">
        <v>1333.333333333333</v>
      </c>
      <c r="I92" s="426">
        <v>1319.0666666666662</v>
      </c>
      <c r="J92" s="426">
        <v>1368.2666666666664</v>
      </c>
      <c r="K92" s="426">
        <v>1382.5333333333333</v>
      </c>
      <c r="L92" s="426">
        <v>1392.8666666666666</v>
      </c>
      <c r="M92" s="427">
        <v>1372.2</v>
      </c>
      <c r="N92" s="427">
        <v>1347.6</v>
      </c>
      <c r="O92" s="428">
        <v>35336400</v>
      </c>
      <c r="P92" s="429">
        <v>3.0660459906898602E-2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90.5</v>
      </c>
      <c r="F93" s="297">
        <v>90.55</v>
      </c>
      <c r="G93" s="298">
        <v>89.6</v>
      </c>
      <c r="H93" s="298">
        <v>88.7</v>
      </c>
      <c r="I93" s="298">
        <v>87.75</v>
      </c>
      <c r="J93" s="298">
        <v>91.449999999999989</v>
      </c>
      <c r="K93" s="298">
        <v>92.4</v>
      </c>
      <c r="L93" s="298">
        <v>93.299999999999983</v>
      </c>
      <c r="M93" s="285">
        <v>91.5</v>
      </c>
      <c r="N93" s="285">
        <v>89.65</v>
      </c>
      <c r="O93" s="300">
        <v>63349000</v>
      </c>
      <c r="P93" s="301">
        <v>-1.4261151006372003E-2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1630.15</v>
      </c>
      <c r="F94" s="297">
        <v>1627.8166666666666</v>
      </c>
      <c r="G94" s="298">
        <v>1612.3333333333333</v>
      </c>
      <c r="H94" s="298">
        <v>1594.5166666666667</v>
      </c>
      <c r="I94" s="298">
        <v>1579.0333333333333</v>
      </c>
      <c r="J94" s="298">
        <v>1645.6333333333332</v>
      </c>
      <c r="K94" s="298">
        <v>1661.1166666666668</v>
      </c>
      <c r="L94" s="298">
        <v>1678.9333333333332</v>
      </c>
      <c r="M94" s="285">
        <v>1643.3</v>
      </c>
      <c r="N94" s="285">
        <v>1610</v>
      </c>
      <c r="O94" s="300">
        <v>1638975</v>
      </c>
      <c r="P94" s="301">
        <v>5.3827751196172252E-3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208.8</v>
      </c>
      <c r="F95" s="297">
        <v>208.60000000000002</v>
      </c>
      <c r="G95" s="298">
        <v>207.30000000000004</v>
      </c>
      <c r="H95" s="298">
        <v>205.8</v>
      </c>
      <c r="I95" s="298">
        <v>204.50000000000003</v>
      </c>
      <c r="J95" s="298">
        <v>210.10000000000005</v>
      </c>
      <c r="K95" s="298">
        <v>211.4</v>
      </c>
      <c r="L95" s="298">
        <v>212.90000000000006</v>
      </c>
      <c r="M95" s="285">
        <v>209.9</v>
      </c>
      <c r="N95" s="285">
        <v>207.1</v>
      </c>
      <c r="O95" s="300">
        <v>128630400</v>
      </c>
      <c r="P95" s="301">
        <v>-9.9504938302012267E-3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415.3</v>
      </c>
      <c r="F96" s="297">
        <v>418.41666666666669</v>
      </c>
      <c r="G96" s="298">
        <v>410.28333333333336</v>
      </c>
      <c r="H96" s="298">
        <v>405.26666666666665</v>
      </c>
      <c r="I96" s="298">
        <v>397.13333333333333</v>
      </c>
      <c r="J96" s="298">
        <v>423.43333333333339</v>
      </c>
      <c r="K96" s="298">
        <v>431.56666666666672</v>
      </c>
      <c r="L96" s="298">
        <v>436.58333333333343</v>
      </c>
      <c r="M96" s="285">
        <v>426.55</v>
      </c>
      <c r="N96" s="285">
        <v>413.4</v>
      </c>
      <c r="O96" s="300">
        <v>31400000</v>
      </c>
      <c r="P96" s="301">
        <v>9.1595693395468431E-3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619.95000000000005</v>
      </c>
      <c r="F97" s="297">
        <v>625.23333333333323</v>
      </c>
      <c r="G97" s="298">
        <v>612.56666666666649</v>
      </c>
      <c r="H97" s="298">
        <v>605.18333333333328</v>
      </c>
      <c r="I97" s="298">
        <v>592.51666666666654</v>
      </c>
      <c r="J97" s="298">
        <v>632.61666666666645</v>
      </c>
      <c r="K97" s="298">
        <v>645.28333333333319</v>
      </c>
      <c r="L97" s="298">
        <v>652.6666666666664</v>
      </c>
      <c r="M97" s="285">
        <v>637.9</v>
      </c>
      <c r="N97" s="285">
        <v>617.85</v>
      </c>
      <c r="O97" s="300">
        <v>35340300</v>
      </c>
      <c r="P97" s="301">
        <v>-6.9590560136479948E-2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2826.95</v>
      </c>
      <c r="F98" s="297">
        <v>2815.5</v>
      </c>
      <c r="G98" s="298">
        <v>2787.1</v>
      </c>
      <c r="H98" s="298">
        <v>2747.25</v>
      </c>
      <c r="I98" s="298">
        <v>2718.85</v>
      </c>
      <c r="J98" s="298">
        <v>2855.35</v>
      </c>
      <c r="K98" s="298">
        <v>2883.7499999999995</v>
      </c>
      <c r="L98" s="298">
        <v>2923.6</v>
      </c>
      <c r="M98" s="285">
        <v>2843.9</v>
      </c>
      <c r="N98" s="285">
        <v>2775.65</v>
      </c>
      <c r="O98" s="300">
        <v>1520500</v>
      </c>
      <c r="P98" s="301">
        <v>-6.8582625734813843E-3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1771.8</v>
      </c>
      <c r="F99" s="297">
        <v>1777.5999999999997</v>
      </c>
      <c r="G99" s="298">
        <v>1760.7999999999993</v>
      </c>
      <c r="H99" s="298">
        <v>1749.7999999999995</v>
      </c>
      <c r="I99" s="298">
        <v>1732.9999999999991</v>
      </c>
      <c r="J99" s="298">
        <v>1788.5999999999995</v>
      </c>
      <c r="K99" s="298">
        <v>1805.4</v>
      </c>
      <c r="L99" s="298">
        <v>1816.3999999999996</v>
      </c>
      <c r="M99" s="285">
        <v>1794.4</v>
      </c>
      <c r="N99" s="285">
        <v>1766.6</v>
      </c>
      <c r="O99" s="300">
        <v>11866000</v>
      </c>
      <c r="P99" s="301">
        <v>1.2284593072854462E-2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93.45</v>
      </c>
      <c r="F100" s="297">
        <v>94.05</v>
      </c>
      <c r="G100" s="298">
        <v>92.35</v>
      </c>
      <c r="H100" s="298">
        <v>91.25</v>
      </c>
      <c r="I100" s="298">
        <v>89.55</v>
      </c>
      <c r="J100" s="298">
        <v>95.149999999999991</v>
      </c>
      <c r="K100" s="298">
        <v>96.850000000000009</v>
      </c>
      <c r="L100" s="298">
        <v>97.949999999999989</v>
      </c>
      <c r="M100" s="285">
        <v>95.75</v>
      </c>
      <c r="N100" s="285">
        <v>92.95</v>
      </c>
      <c r="O100" s="300">
        <v>27762564</v>
      </c>
      <c r="P100" s="301">
        <v>2.3355263157894737E-2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2931.85</v>
      </c>
      <c r="F101" s="297">
        <v>2957.6833333333329</v>
      </c>
      <c r="G101" s="298">
        <v>2890.4666666666658</v>
      </c>
      <c r="H101" s="298">
        <v>2849.083333333333</v>
      </c>
      <c r="I101" s="298">
        <v>2781.8666666666659</v>
      </c>
      <c r="J101" s="298">
        <v>2999.0666666666657</v>
      </c>
      <c r="K101" s="298">
        <v>3066.2833333333328</v>
      </c>
      <c r="L101" s="298">
        <v>3107.6666666666656</v>
      </c>
      <c r="M101" s="285">
        <v>3024.9</v>
      </c>
      <c r="N101" s="285">
        <v>2916.3</v>
      </c>
      <c r="O101" s="300">
        <v>509750</v>
      </c>
      <c r="P101" s="301">
        <v>5.4291623578076528E-2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392.15</v>
      </c>
      <c r="F102" s="297">
        <v>391.9666666666667</v>
      </c>
      <c r="G102" s="298">
        <v>388.78333333333342</v>
      </c>
      <c r="H102" s="298">
        <v>385.41666666666674</v>
      </c>
      <c r="I102" s="298">
        <v>382.23333333333346</v>
      </c>
      <c r="J102" s="298">
        <v>395.33333333333337</v>
      </c>
      <c r="K102" s="298">
        <v>398.51666666666665</v>
      </c>
      <c r="L102" s="298">
        <v>401.88333333333333</v>
      </c>
      <c r="M102" s="285">
        <v>395.15</v>
      </c>
      <c r="N102" s="285">
        <v>388.6</v>
      </c>
      <c r="O102" s="300">
        <v>7458000</v>
      </c>
      <c r="P102" s="301">
        <v>-3.1931464174454825E-2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1364.35</v>
      </c>
      <c r="F103" s="297">
        <v>1373.3</v>
      </c>
      <c r="G103" s="298">
        <v>1352.1</v>
      </c>
      <c r="H103" s="298">
        <v>1339.85</v>
      </c>
      <c r="I103" s="298">
        <v>1318.6499999999999</v>
      </c>
      <c r="J103" s="298">
        <v>1385.55</v>
      </c>
      <c r="K103" s="298">
        <v>1406.7500000000002</v>
      </c>
      <c r="L103" s="298">
        <v>1419</v>
      </c>
      <c r="M103" s="285">
        <v>1394.5</v>
      </c>
      <c r="N103" s="285">
        <v>1361.05</v>
      </c>
      <c r="O103" s="300">
        <v>14088075</v>
      </c>
      <c r="P103" s="301">
        <v>3.5326431438833718E-2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4104.8500000000004</v>
      </c>
      <c r="F104" s="297">
        <v>4113.5999999999995</v>
      </c>
      <c r="G104" s="298">
        <v>4041.2999999999993</v>
      </c>
      <c r="H104" s="298">
        <v>3977.75</v>
      </c>
      <c r="I104" s="298">
        <v>3905.45</v>
      </c>
      <c r="J104" s="298">
        <v>4177.1499999999987</v>
      </c>
      <c r="K104" s="298">
        <v>4249.45</v>
      </c>
      <c r="L104" s="298">
        <v>4312.9999999999982</v>
      </c>
      <c r="M104" s="285">
        <v>4185.8999999999996</v>
      </c>
      <c r="N104" s="285">
        <v>4050.05</v>
      </c>
      <c r="O104" s="300">
        <v>412800</v>
      </c>
      <c r="P104" s="301">
        <v>-2.1685033771773908E-2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2737.75</v>
      </c>
      <c r="F105" s="297">
        <v>2750.2166666666667</v>
      </c>
      <c r="G105" s="298">
        <v>2708.4333333333334</v>
      </c>
      <c r="H105" s="298">
        <v>2679.1166666666668</v>
      </c>
      <c r="I105" s="298">
        <v>2637.3333333333335</v>
      </c>
      <c r="J105" s="298">
        <v>2779.5333333333333</v>
      </c>
      <c r="K105" s="298">
        <v>2821.3166666666671</v>
      </c>
      <c r="L105" s="298">
        <v>2850.6333333333332</v>
      </c>
      <c r="M105" s="285">
        <v>2792</v>
      </c>
      <c r="N105" s="285">
        <v>2720.9</v>
      </c>
      <c r="O105" s="300">
        <v>523600</v>
      </c>
      <c r="P105" s="301">
        <v>5.3097345132743362E-2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1059.8</v>
      </c>
      <c r="F106" s="297">
        <v>1059.6000000000001</v>
      </c>
      <c r="G106" s="298">
        <v>1045.2000000000003</v>
      </c>
      <c r="H106" s="298">
        <v>1030.6000000000001</v>
      </c>
      <c r="I106" s="298">
        <v>1016.2000000000003</v>
      </c>
      <c r="J106" s="298">
        <v>1074.2000000000003</v>
      </c>
      <c r="K106" s="298">
        <v>1088.6000000000004</v>
      </c>
      <c r="L106" s="298">
        <v>1103.2000000000003</v>
      </c>
      <c r="M106" s="285">
        <v>1074</v>
      </c>
      <c r="N106" s="285">
        <v>1045</v>
      </c>
      <c r="O106" s="300">
        <v>8063100</v>
      </c>
      <c r="P106" s="301">
        <v>3.3445909140429241E-2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823.35</v>
      </c>
      <c r="F107" s="297">
        <v>822.26666666666677</v>
      </c>
      <c r="G107" s="298">
        <v>806.33333333333348</v>
      </c>
      <c r="H107" s="298">
        <v>789.31666666666672</v>
      </c>
      <c r="I107" s="298">
        <v>773.38333333333344</v>
      </c>
      <c r="J107" s="298">
        <v>839.28333333333353</v>
      </c>
      <c r="K107" s="298">
        <v>855.2166666666667</v>
      </c>
      <c r="L107" s="298">
        <v>872.23333333333358</v>
      </c>
      <c r="M107" s="285">
        <v>838.2</v>
      </c>
      <c r="N107" s="285">
        <v>805.25</v>
      </c>
      <c r="O107" s="300">
        <v>8912400</v>
      </c>
      <c r="P107" s="301">
        <v>-5.933791380387258E-3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172.35</v>
      </c>
      <c r="F108" s="297">
        <v>173.15</v>
      </c>
      <c r="G108" s="298">
        <v>170.8</v>
      </c>
      <c r="H108" s="298">
        <v>169.25</v>
      </c>
      <c r="I108" s="298">
        <v>166.9</v>
      </c>
      <c r="J108" s="298">
        <v>174.70000000000002</v>
      </c>
      <c r="K108" s="298">
        <v>177.04999999999998</v>
      </c>
      <c r="L108" s="298">
        <v>178.60000000000002</v>
      </c>
      <c r="M108" s="285">
        <v>175.5</v>
      </c>
      <c r="N108" s="285">
        <v>171.6</v>
      </c>
      <c r="O108" s="300">
        <v>17840000</v>
      </c>
      <c r="P108" s="301">
        <v>-1.0208610741233911E-2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147.25</v>
      </c>
      <c r="F109" s="297">
        <v>147.46666666666667</v>
      </c>
      <c r="G109" s="298">
        <v>145.53333333333333</v>
      </c>
      <c r="H109" s="298">
        <v>143.81666666666666</v>
      </c>
      <c r="I109" s="298">
        <v>141.88333333333333</v>
      </c>
      <c r="J109" s="298">
        <v>149.18333333333334</v>
      </c>
      <c r="K109" s="298">
        <v>151.11666666666667</v>
      </c>
      <c r="L109" s="298">
        <v>152.83333333333334</v>
      </c>
      <c r="M109" s="285">
        <v>149.4</v>
      </c>
      <c r="N109" s="285">
        <v>145.75</v>
      </c>
      <c r="O109" s="300">
        <v>26322000</v>
      </c>
      <c r="P109" s="301">
        <v>-7.46606334841629E-3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425.05</v>
      </c>
      <c r="F110" s="297">
        <v>425.33333333333331</v>
      </c>
      <c r="G110" s="298">
        <v>422.71666666666664</v>
      </c>
      <c r="H110" s="298">
        <v>420.38333333333333</v>
      </c>
      <c r="I110" s="298">
        <v>417.76666666666665</v>
      </c>
      <c r="J110" s="298">
        <v>427.66666666666663</v>
      </c>
      <c r="K110" s="298">
        <v>430.2833333333333</v>
      </c>
      <c r="L110" s="298">
        <v>432.61666666666662</v>
      </c>
      <c r="M110" s="285">
        <v>427.95</v>
      </c>
      <c r="N110" s="285">
        <v>423</v>
      </c>
      <c r="O110" s="300">
        <v>7480000</v>
      </c>
      <c r="P110" s="301">
        <v>1.3275535085342726E-2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6670.1</v>
      </c>
      <c r="F111" s="297">
        <v>6705.0166666666664</v>
      </c>
      <c r="G111" s="298">
        <v>6595.083333333333</v>
      </c>
      <c r="H111" s="298">
        <v>6520.0666666666666</v>
      </c>
      <c r="I111" s="298">
        <v>6410.1333333333332</v>
      </c>
      <c r="J111" s="298">
        <v>6780.0333333333328</v>
      </c>
      <c r="K111" s="298">
        <v>6889.9666666666672</v>
      </c>
      <c r="L111" s="298">
        <v>6964.9833333333327</v>
      </c>
      <c r="M111" s="285">
        <v>6814.95</v>
      </c>
      <c r="N111" s="285">
        <v>6630</v>
      </c>
      <c r="O111" s="300">
        <v>2748200</v>
      </c>
      <c r="P111" s="301">
        <v>2.5027041139830668E-2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520.65</v>
      </c>
      <c r="F112" s="297">
        <v>522.56666666666661</v>
      </c>
      <c r="G112" s="298">
        <v>517.83333333333326</v>
      </c>
      <c r="H112" s="298">
        <v>515.01666666666665</v>
      </c>
      <c r="I112" s="298">
        <v>510.2833333333333</v>
      </c>
      <c r="J112" s="298">
        <v>525.38333333333321</v>
      </c>
      <c r="K112" s="298">
        <v>530.11666666666656</v>
      </c>
      <c r="L112" s="298">
        <v>532.93333333333317</v>
      </c>
      <c r="M112" s="285">
        <v>527.29999999999995</v>
      </c>
      <c r="N112" s="285">
        <v>519.75</v>
      </c>
      <c r="O112" s="300">
        <v>13475000</v>
      </c>
      <c r="P112" s="301">
        <v>9.3632958801498131E-3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875.05</v>
      </c>
      <c r="F113" s="297">
        <v>879.69999999999993</v>
      </c>
      <c r="G113" s="298">
        <v>865.89999999999986</v>
      </c>
      <c r="H113" s="298">
        <v>856.74999999999989</v>
      </c>
      <c r="I113" s="298">
        <v>842.94999999999982</v>
      </c>
      <c r="J113" s="298">
        <v>888.84999999999991</v>
      </c>
      <c r="K113" s="298">
        <v>902.64999999999986</v>
      </c>
      <c r="L113" s="298">
        <v>911.8</v>
      </c>
      <c r="M113" s="285">
        <v>893.5</v>
      </c>
      <c r="N113" s="285">
        <v>870.55</v>
      </c>
      <c r="O113" s="300">
        <v>2437500</v>
      </c>
      <c r="P113" s="301">
        <v>-1.0554089709762533E-2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1106.5999999999999</v>
      </c>
      <c r="F114" s="297">
        <v>1099.6833333333332</v>
      </c>
      <c r="G114" s="298">
        <v>1089.5666666666664</v>
      </c>
      <c r="H114" s="298">
        <v>1072.5333333333333</v>
      </c>
      <c r="I114" s="298">
        <v>1062.4166666666665</v>
      </c>
      <c r="J114" s="298">
        <v>1116.7166666666662</v>
      </c>
      <c r="K114" s="298">
        <v>1126.833333333333</v>
      </c>
      <c r="L114" s="298">
        <v>1143.8666666666661</v>
      </c>
      <c r="M114" s="285">
        <v>1109.8</v>
      </c>
      <c r="N114" s="285">
        <v>1082.6500000000001</v>
      </c>
      <c r="O114" s="300">
        <v>1678200</v>
      </c>
      <c r="P114" s="301">
        <v>-3.4518467380048323E-2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2071.5500000000002</v>
      </c>
      <c r="F115" s="297">
        <v>2083.4833333333336</v>
      </c>
      <c r="G115" s="298">
        <v>2038.0666666666671</v>
      </c>
      <c r="H115" s="298">
        <v>2004.5833333333335</v>
      </c>
      <c r="I115" s="298">
        <v>1959.166666666667</v>
      </c>
      <c r="J115" s="298">
        <v>2116.9666666666672</v>
      </c>
      <c r="K115" s="298">
        <v>2162.3833333333332</v>
      </c>
      <c r="L115" s="298">
        <v>2195.8666666666672</v>
      </c>
      <c r="M115" s="285">
        <v>2128.9</v>
      </c>
      <c r="N115" s="285">
        <v>2050</v>
      </c>
      <c r="O115" s="300">
        <v>2608800</v>
      </c>
      <c r="P115" s="301">
        <v>-1.2715712988192553E-2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212</v>
      </c>
      <c r="F116" s="297">
        <v>211.54999999999998</v>
      </c>
      <c r="G116" s="298">
        <v>207.89999999999998</v>
      </c>
      <c r="H116" s="298">
        <v>203.79999999999998</v>
      </c>
      <c r="I116" s="298">
        <v>200.14999999999998</v>
      </c>
      <c r="J116" s="298">
        <v>215.64999999999998</v>
      </c>
      <c r="K116" s="298">
        <v>219.3</v>
      </c>
      <c r="L116" s="298">
        <v>223.39999999999998</v>
      </c>
      <c r="M116" s="285">
        <v>215.2</v>
      </c>
      <c r="N116" s="285">
        <v>207.45</v>
      </c>
      <c r="O116" s="300">
        <v>28896000</v>
      </c>
      <c r="P116" s="301">
        <v>-2.4218939210462581E-4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1714.6</v>
      </c>
      <c r="F117" s="297">
        <v>1709.3</v>
      </c>
      <c r="G117" s="298">
        <v>1686.3</v>
      </c>
      <c r="H117" s="298">
        <v>1658</v>
      </c>
      <c r="I117" s="298">
        <v>1635</v>
      </c>
      <c r="J117" s="298">
        <v>1737.6</v>
      </c>
      <c r="K117" s="298">
        <v>1760.6</v>
      </c>
      <c r="L117" s="298">
        <v>1788.8999999999999</v>
      </c>
      <c r="M117" s="285">
        <v>1732.3</v>
      </c>
      <c r="N117" s="285">
        <v>1681</v>
      </c>
      <c r="O117" s="300">
        <v>802425</v>
      </c>
      <c r="P117" s="301">
        <v>3.175929795236105E-2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81710.5</v>
      </c>
      <c r="F118" s="297">
        <v>81657.55</v>
      </c>
      <c r="G118" s="298">
        <v>81052.950000000012</v>
      </c>
      <c r="H118" s="298">
        <v>80395.400000000009</v>
      </c>
      <c r="I118" s="298">
        <v>79790.800000000017</v>
      </c>
      <c r="J118" s="298">
        <v>82315.100000000006</v>
      </c>
      <c r="K118" s="298">
        <v>82919.700000000012</v>
      </c>
      <c r="L118" s="298">
        <v>83577.25</v>
      </c>
      <c r="M118" s="285">
        <v>82262.149999999994</v>
      </c>
      <c r="N118" s="285">
        <v>81000</v>
      </c>
      <c r="O118" s="300">
        <v>42650</v>
      </c>
      <c r="P118" s="301">
        <v>6.370929683813119E-3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1150.8</v>
      </c>
      <c r="F119" s="297">
        <v>1147.2666666666667</v>
      </c>
      <c r="G119" s="298">
        <v>1131.0333333333333</v>
      </c>
      <c r="H119" s="298">
        <v>1111.2666666666667</v>
      </c>
      <c r="I119" s="298">
        <v>1095.0333333333333</v>
      </c>
      <c r="J119" s="298">
        <v>1167.0333333333333</v>
      </c>
      <c r="K119" s="298">
        <v>1183.2666666666664</v>
      </c>
      <c r="L119" s="298">
        <v>1203.0333333333333</v>
      </c>
      <c r="M119" s="285">
        <v>1163.5</v>
      </c>
      <c r="N119" s="285">
        <v>1127.5</v>
      </c>
      <c r="O119" s="300">
        <v>2750250</v>
      </c>
      <c r="P119" s="301">
        <v>8.5258525852585261E-3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338.75</v>
      </c>
      <c r="F120" s="297">
        <v>337.93333333333334</v>
      </c>
      <c r="G120" s="298">
        <v>335.01666666666665</v>
      </c>
      <c r="H120" s="298">
        <v>331.2833333333333</v>
      </c>
      <c r="I120" s="298">
        <v>328.36666666666662</v>
      </c>
      <c r="J120" s="298">
        <v>341.66666666666669</v>
      </c>
      <c r="K120" s="298">
        <v>344.58333333333331</v>
      </c>
      <c r="L120" s="298">
        <v>348.31666666666672</v>
      </c>
      <c r="M120" s="285">
        <v>340.85</v>
      </c>
      <c r="N120" s="285">
        <v>334.2</v>
      </c>
      <c r="O120" s="300">
        <v>1977600</v>
      </c>
      <c r="P120" s="301">
        <v>0.56060606060606055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59.2</v>
      </c>
      <c r="F121" s="297">
        <v>59.449999999999996</v>
      </c>
      <c r="G121" s="298">
        <v>57.999999999999993</v>
      </c>
      <c r="H121" s="298">
        <v>56.8</v>
      </c>
      <c r="I121" s="298">
        <v>55.349999999999994</v>
      </c>
      <c r="J121" s="298">
        <v>60.649999999999991</v>
      </c>
      <c r="K121" s="298">
        <v>62.099999999999994</v>
      </c>
      <c r="L121" s="298">
        <v>63.29999999999999</v>
      </c>
      <c r="M121" s="285">
        <v>60.9</v>
      </c>
      <c r="N121" s="285">
        <v>58.25</v>
      </c>
      <c r="O121" s="300">
        <v>78829000</v>
      </c>
      <c r="P121" s="301">
        <v>8.0130444910319121E-2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4677.25</v>
      </c>
      <c r="F122" s="297">
        <v>4660.8499999999995</v>
      </c>
      <c r="G122" s="298">
        <v>4581.6999999999989</v>
      </c>
      <c r="H122" s="298">
        <v>4486.1499999999996</v>
      </c>
      <c r="I122" s="298">
        <v>4406.9999999999991</v>
      </c>
      <c r="J122" s="298">
        <v>4756.3999999999987</v>
      </c>
      <c r="K122" s="298">
        <v>4835.5499999999984</v>
      </c>
      <c r="L122" s="298">
        <v>4931.0999999999985</v>
      </c>
      <c r="M122" s="285">
        <v>4740</v>
      </c>
      <c r="N122" s="285">
        <v>4565.3</v>
      </c>
      <c r="O122" s="300">
        <v>1405750</v>
      </c>
      <c r="P122" s="301">
        <v>5.1841258491240614E-3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3145.15</v>
      </c>
      <c r="F123" s="297">
        <v>3102.9166666666665</v>
      </c>
      <c r="G123" s="298">
        <v>3022.833333333333</v>
      </c>
      <c r="H123" s="298">
        <v>2900.5166666666664</v>
      </c>
      <c r="I123" s="298">
        <v>2820.4333333333329</v>
      </c>
      <c r="J123" s="298">
        <v>3225.2333333333331</v>
      </c>
      <c r="K123" s="298">
        <v>3305.3166666666662</v>
      </c>
      <c r="L123" s="298">
        <v>3427.6333333333332</v>
      </c>
      <c r="M123" s="285">
        <v>3183</v>
      </c>
      <c r="N123" s="285">
        <v>2980.6</v>
      </c>
      <c r="O123" s="300">
        <v>319950</v>
      </c>
      <c r="P123" s="301">
        <v>0.22586206896551725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17161.45</v>
      </c>
      <c r="F124" s="297">
        <v>17059.666666666668</v>
      </c>
      <c r="G124" s="298">
        <v>16894.333333333336</v>
      </c>
      <c r="H124" s="298">
        <v>16627.216666666667</v>
      </c>
      <c r="I124" s="298">
        <v>16461.883333333335</v>
      </c>
      <c r="J124" s="298">
        <v>17326.783333333336</v>
      </c>
      <c r="K124" s="298">
        <v>17492.116666666672</v>
      </c>
      <c r="L124" s="298">
        <v>17759.233333333337</v>
      </c>
      <c r="M124" s="285">
        <v>17225</v>
      </c>
      <c r="N124" s="285">
        <v>16792.55</v>
      </c>
      <c r="O124" s="300">
        <v>297550</v>
      </c>
      <c r="P124" s="301">
        <v>-3.3928571428571426E-2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143.1</v>
      </c>
      <c r="F125" s="297">
        <v>143.75</v>
      </c>
      <c r="G125" s="298">
        <v>141.6</v>
      </c>
      <c r="H125" s="298">
        <v>140.1</v>
      </c>
      <c r="I125" s="298">
        <v>137.94999999999999</v>
      </c>
      <c r="J125" s="298">
        <v>145.25</v>
      </c>
      <c r="K125" s="298">
        <v>147.39999999999998</v>
      </c>
      <c r="L125" s="298">
        <v>148.9</v>
      </c>
      <c r="M125" s="285">
        <v>145.9</v>
      </c>
      <c r="N125" s="285">
        <v>142.25</v>
      </c>
      <c r="O125" s="300">
        <v>46297000</v>
      </c>
      <c r="P125" s="301">
        <v>2.0830255576894666E-2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102.55</v>
      </c>
      <c r="F126" s="297">
        <v>102.08333333333333</v>
      </c>
      <c r="G126" s="298">
        <v>101.01666666666665</v>
      </c>
      <c r="H126" s="298">
        <v>99.48333333333332</v>
      </c>
      <c r="I126" s="298">
        <v>98.416666666666643</v>
      </c>
      <c r="J126" s="298">
        <v>103.61666666666666</v>
      </c>
      <c r="K126" s="298">
        <v>104.68333333333335</v>
      </c>
      <c r="L126" s="298">
        <v>106.21666666666667</v>
      </c>
      <c r="M126" s="285">
        <v>103.15</v>
      </c>
      <c r="N126" s="285">
        <v>100.55</v>
      </c>
      <c r="O126" s="300">
        <v>75251400</v>
      </c>
      <c r="P126" s="301">
        <v>-6.5467680036120097E-3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107.35</v>
      </c>
      <c r="F127" s="297">
        <v>106.63333333333333</v>
      </c>
      <c r="G127" s="298">
        <v>105.26666666666665</v>
      </c>
      <c r="H127" s="298">
        <v>103.18333333333332</v>
      </c>
      <c r="I127" s="298">
        <v>101.81666666666665</v>
      </c>
      <c r="J127" s="298">
        <v>108.71666666666665</v>
      </c>
      <c r="K127" s="298">
        <v>110.08333333333333</v>
      </c>
      <c r="L127" s="298">
        <v>112.16666666666666</v>
      </c>
      <c r="M127" s="285">
        <v>108</v>
      </c>
      <c r="N127" s="285">
        <v>104.55</v>
      </c>
      <c r="O127" s="300">
        <v>36467200</v>
      </c>
      <c r="P127" s="301">
        <v>-2.1689733526130964E-2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30219.7</v>
      </c>
      <c r="F128" s="297">
        <v>29989.866666666669</v>
      </c>
      <c r="G128" s="298">
        <v>29579.833333333336</v>
      </c>
      <c r="H128" s="298">
        <v>28939.966666666667</v>
      </c>
      <c r="I128" s="298">
        <v>28529.933333333334</v>
      </c>
      <c r="J128" s="298">
        <v>30629.733333333337</v>
      </c>
      <c r="K128" s="298">
        <v>31039.76666666667</v>
      </c>
      <c r="L128" s="298">
        <v>31679.633333333339</v>
      </c>
      <c r="M128" s="285">
        <v>30399.9</v>
      </c>
      <c r="N128" s="285">
        <v>29350</v>
      </c>
      <c r="O128" s="300">
        <v>53850</v>
      </c>
      <c r="P128" s="301">
        <v>-3.3907427341227127E-2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1720.1</v>
      </c>
      <c r="F129" s="297">
        <v>1727.6833333333332</v>
      </c>
      <c r="G129" s="298">
        <v>1699.5166666666664</v>
      </c>
      <c r="H129" s="298">
        <v>1678.9333333333332</v>
      </c>
      <c r="I129" s="298">
        <v>1650.7666666666664</v>
      </c>
      <c r="J129" s="298">
        <v>1748.2666666666664</v>
      </c>
      <c r="K129" s="298">
        <v>1776.4333333333329</v>
      </c>
      <c r="L129" s="298">
        <v>1797.0166666666664</v>
      </c>
      <c r="M129" s="285">
        <v>1755.85</v>
      </c>
      <c r="N129" s="285">
        <v>1707.1</v>
      </c>
      <c r="O129" s="300">
        <v>3394050</v>
      </c>
      <c r="P129" s="301">
        <v>-1.4563106796116505E-3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221.35</v>
      </c>
      <c r="F130" s="297">
        <v>222.23333333333335</v>
      </c>
      <c r="G130" s="298">
        <v>219.7166666666667</v>
      </c>
      <c r="H130" s="298">
        <v>218.08333333333334</v>
      </c>
      <c r="I130" s="298">
        <v>215.56666666666669</v>
      </c>
      <c r="J130" s="298">
        <v>223.8666666666667</v>
      </c>
      <c r="K130" s="298">
        <v>226.38333333333335</v>
      </c>
      <c r="L130" s="298">
        <v>228.01666666666671</v>
      </c>
      <c r="M130" s="285">
        <v>224.75</v>
      </c>
      <c r="N130" s="285">
        <v>220.6</v>
      </c>
      <c r="O130" s="300">
        <v>18864000</v>
      </c>
      <c r="P130" s="301">
        <v>8.0412371134020624E-2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109.45</v>
      </c>
      <c r="F131" s="297">
        <v>109.60000000000001</v>
      </c>
      <c r="G131" s="298">
        <v>108.75000000000001</v>
      </c>
      <c r="H131" s="298">
        <v>108.05000000000001</v>
      </c>
      <c r="I131" s="298">
        <v>107.20000000000002</v>
      </c>
      <c r="J131" s="298">
        <v>110.30000000000001</v>
      </c>
      <c r="K131" s="298">
        <v>111.15</v>
      </c>
      <c r="L131" s="298">
        <v>111.85000000000001</v>
      </c>
      <c r="M131" s="285">
        <v>110.45</v>
      </c>
      <c r="N131" s="285">
        <v>108.9</v>
      </c>
      <c r="O131" s="300">
        <v>34782000</v>
      </c>
      <c r="P131" s="301">
        <v>1.7964071856287425E-2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5239.8500000000004</v>
      </c>
      <c r="F132" s="297">
        <v>5225.6833333333334</v>
      </c>
      <c r="G132" s="298">
        <v>5146.3666666666668</v>
      </c>
      <c r="H132" s="298">
        <v>5052.8833333333332</v>
      </c>
      <c r="I132" s="298">
        <v>4973.5666666666666</v>
      </c>
      <c r="J132" s="298">
        <v>5319.166666666667</v>
      </c>
      <c r="K132" s="298">
        <v>5398.4833333333345</v>
      </c>
      <c r="L132" s="298">
        <v>5491.9666666666672</v>
      </c>
      <c r="M132" s="285">
        <v>5305</v>
      </c>
      <c r="N132" s="285">
        <v>5132.2</v>
      </c>
      <c r="O132" s="300">
        <v>200500</v>
      </c>
      <c r="P132" s="301">
        <v>8.0862533692722366E-2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1828.05</v>
      </c>
      <c r="F133" s="297">
        <v>1831.2</v>
      </c>
      <c r="G133" s="298">
        <v>1812.9</v>
      </c>
      <c r="H133" s="298">
        <v>1797.75</v>
      </c>
      <c r="I133" s="298">
        <v>1779.45</v>
      </c>
      <c r="J133" s="298">
        <v>1846.3500000000001</v>
      </c>
      <c r="K133" s="298">
        <v>1864.6499999999999</v>
      </c>
      <c r="L133" s="298">
        <v>1879.8000000000002</v>
      </c>
      <c r="M133" s="285">
        <v>1849.5</v>
      </c>
      <c r="N133" s="285">
        <v>1816.05</v>
      </c>
      <c r="O133" s="300">
        <v>1984500</v>
      </c>
      <c r="P133" s="301">
        <v>6.0379374833021637E-2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2501.65</v>
      </c>
      <c r="F134" s="297">
        <v>2481.8000000000002</v>
      </c>
      <c r="G134" s="298">
        <v>2443.8000000000002</v>
      </c>
      <c r="H134" s="298">
        <v>2385.9499999999998</v>
      </c>
      <c r="I134" s="298">
        <v>2347.9499999999998</v>
      </c>
      <c r="J134" s="298">
        <v>2539.6500000000005</v>
      </c>
      <c r="K134" s="298">
        <v>2577.6500000000005</v>
      </c>
      <c r="L134" s="298">
        <v>2635.5000000000009</v>
      </c>
      <c r="M134" s="285">
        <v>2519.8000000000002</v>
      </c>
      <c r="N134" s="285">
        <v>2423.9499999999998</v>
      </c>
      <c r="O134" s="300">
        <v>478500</v>
      </c>
      <c r="P134" s="301">
        <v>9.1842555618938962E-2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34.950000000000003</v>
      </c>
      <c r="F135" s="297">
        <v>35.016666666666673</v>
      </c>
      <c r="G135" s="298">
        <v>34.533333333333346</v>
      </c>
      <c r="H135" s="298">
        <v>34.116666666666674</v>
      </c>
      <c r="I135" s="298">
        <v>33.633333333333347</v>
      </c>
      <c r="J135" s="298">
        <v>35.433333333333344</v>
      </c>
      <c r="K135" s="298">
        <v>35.916666666666679</v>
      </c>
      <c r="L135" s="298">
        <v>36.333333333333343</v>
      </c>
      <c r="M135" s="285">
        <v>35.5</v>
      </c>
      <c r="N135" s="285">
        <v>34.6</v>
      </c>
      <c r="O135" s="300">
        <v>219072000</v>
      </c>
      <c r="P135" s="301">
        <v>1.2871726586773191E-2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210.65</v>
      </c>
      <c r="F136" s="297">
        <v>210.9666666666667</v>
      </c>
      <c r="G136" s="298">
        <v>206.98333333333341</v>
      </c>
      <c r="H136" s="298">
        <v>203.31666666666672</v>
      </c>
      <c r="I136" s="298">
        <v>199.33333333333343</v>
      </c>
      <c r="J136" s="298">
        <v>214.63333333333338</v>
      </c>
      <c r="K136" s="298">
        <v>218.61666666666667</v>
      </c>
      <c r="L136" s="298">
        <v>222.28333333333336</v>
      </c>
      <c r="M136" s="285">
        <v>214.95</v>
      </c>
      <c r="N136" s="285">
        <v>207.3</v>
      </c>
      <c r="O136" s="300">
        <v>18328000</v>
      </c>
      <c r="P136" s="301">
        <v>-3.2721131517838294E-2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1044.45</v>
      </c>
      <c r="F137" s="297">
        <v>1047.0166666666667</v>
      </c>
      <c r="G137" s="298">
        <v>1027.4333333333334</v>
      </c>
      <c r="H137" s="298">
        <v>1010.4166666666667</v>
      </c>
      <c r="I137" s="298">
        <v>990.83333333333348</v>
      </c>
      <c r="J137" s="298">
        <v>1064.0333333333333</v>
      </c>
      <c r="K137" s="298">
        <v>1083.6166666666668</v>
      </c>
      <c r="L137" s="298">
        <v>1100.6333333333332</v>
      </c>
      <c r="M137" s="285">
        <v>1066.5999999999999</v>
      </c>
      <c r="N137" s="285">
        <v>1030</v>
      </c>
      <c r="O137" s="300">
        <v>2215708</v>
      </c>
      <c r="P137" s="301">
        <v>8.7495005992808628E-2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1016.75</v>
      </c>
      <c r="F138" s="297">
        <v>1015.6666666666666</v>
      </c>
      <c r="G138" s="298">
        <v>996.33333333333326</v>
      </c>
      <c r="H138" s="298">
        <v>975.91666666666663</v>
      </c>
      <c r="I138" s="298">
        <v>956.58333333333326</v>
      </c>
      <c r="J138" s="298">
        <v>1036.0833333333333</v>
      </c>
      <c r="K138" s="298">
        <v>1055.4166666666665</v>
      </c>
      <c r="L138" s="298">
        <v>1075.8333333333333</v>
      </c>
      <c r="M138" s="285">
        <v>1035</v>
      </c>
      <c r="N138" s="285">
        <v>995.25</v>
      </c>
      <c r="O138" s="300">
        <v>1797750</v>
      </c>
      <c r="P138" s="301">
        <v>6.4418721690991443E-2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188.1</v>
      </c>
      <c r="F139" s="297">
        <v>189.2833333333333</v>
      </c>
      <c r="G139" s="298">
        <v>186.11666666666662</v>
      </c>
      <c r="H139" s="298">
        <v>184.13333333333333</v>
      </c>
      <c r="I139" s="298">
        <v>180.96666666666664</v>
      </c>
      <c r="J139" s="298">
        <v>191.26666666666659</v>
      </c>
      <c r="K139" s="298">
        <v>194.43333333333328</v>
      </c>
      <c r="L139" s="298">
        <v>196.41666666666657</v>
      </c>
      <c r="M139" s="285">
        <v>192.45</v>
      </c>
      <c r="N139" s="285">
        <v>187.3</v>
      </c>
      <c r="O139" s="300">
        <v>25279300</v>
      </c>
      <c r="P139" s="301">
        <v>3.934660784547514E-2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127.6</v>
      </c>
      <c r="F140" s="297">
        <v>128.11666666666667</v>
      </c>
      <c r="G140" s="298">
        <v>126.73333333333335</v>
      </c>
      <c r="H140" s="298">
        <v>125.86666666666667</v>
      </c>
      <c r="I140" s="298">
        <v>124.48333333333335</v>
      </c>
      <c r="J140" s="298">
        <v>128.98333333333335</v>
      </c>
      <c r="K140" s="298">
        <v>130.36666666666667</v>
      </c>
      <c r="L140" s="298">
        <v>131.23333333333335</v>
      </c>
      <c r="M140" s="285">
        <v>129.5</v>
      </c>
      <c r="N140" s="285">
        <v>127.25</v>
      </c>
      <c r="O140" s="300">
        <v>19260000</v>
      </c>
      <c r="P140" s="301">
        <v>2.0992366412213741E-2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1939.15</v>
      </c>
      <c r="F141" s="297">
        <v>1943.8500000000001</v>
      </c>
      <c r="G141" s="298">
        <v>1929.3500000000004</v>
      </c>
      <c r="H141" s="298">
        <v>1919.5500000000002</v>
      </c>
      <c r="I141" s="298">
        <v>1905.0500000000004</v>
      </c>
      <c r="J141" s="298">
        <v>1953.6500000000003</v>
      </c>
      <c r="K141" s="298">
        <v>1968.1499999999999</v>
      </c>
      <c r="L141" s="298">
        <v>1977.9500000000003</v>
      </c>
      <c r="M141" s="285">
        <v>1958.35</v>
      </c>
      <c r="N141" s="285">
        <v>1934.05</v>
      </c>
      <c r="O141" s="300">
        <v>30878500</v>
      </c>
      <c r="P141" s="301">
        <v>6.8310019889790997E-3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91.75</v>
      </c>
      <c r="F142" s="297">
        <v>92.45</v>
      </c>
      <c r="G142" s="298">
        <v>90.5</v>
      </c>
      <c r="H142" s="298">
        <v>89.25</v>
      </c>
      <c r="I142" s="298">
        <v>87.3</v>
      </c>
      <c r="J142" s="298">
        <v>93.7</v>
      </c>
      <c r="K142" s="298">
        <v>95.65000000000002</v>
      </c>
      <c r="L142" s="298">
        <v>96.9</v>
      </c>
      <c r="M142" s="285">
        <v>94.4</v>
      </c>
      <c r="N142" s="285">
        <v>91.2</v>
      </c>
      <c r="O142" s="300">
        <v>135888000</v>
      </c>
      <c r="P142" s="301">
        <v>-2.5745811197384554E-2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915</v>
      </c>
      <c r="F143" s="297">
        <v>913.85</v>
      </c>
      <c r="G143" s="298">
        <v>906.7</v>
      </c>
      <c r="H143" s="298">
        <v>898.4</v>
      </c>
      <c r="I143" s="298">
        <v>891.25</v>
      </c>
      <c r="J143" s="298">
        <v>922.15000000000009</v>
      </c>
      <c r="K143" s="298">
        <v>929.3</v>
      </c>
      <c r="L143" s="298">
        <v>937.60000000000014</v>
      </c>
      <c r="M143" s="285">
        <v>921</v>
      </c>
      <c r="N143" s="285">
        <v>905.55</v>
      </c>
      <c r="O143" s="300">
        <v>4697250</v>
      </c>
      <c r="P143" s="301">
        <v>-3.9711744863538789E-2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341.35</v>
      </c>
      <c r="F144" s="297">
        <v>342.56666666666666</v>
      </c>
      <c r="G144" s="298">
        <v>338.5333333333333</v>
      </c>
      <c r="H144" s="298">
        <v>335.71666666666664</v>
      </c>
      <c r="I144" s="298">
        <v>331.68333333333328</v>
      </c>
      <c r="J144" s="298">
        <v>345.38333333333333</v>
      </c>
      <c r="K144" s="298">
        <v>349.41666666666674</v>
      </c>
      <c r="L144" s="298">
        <v>352.23333333333335</v>
      </c>
      <c r="M144" s="285">
        <v>346.6</v>
      </c>
      <c r="N144" s="285">
        <v>339.75</v>
      </c>
      <c r="O144" s="300">
        <v>101967000</v>
      </c>
      <c r="P144" s="301">
        <v>1.30849478390462E-2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30823.1</v>
      </c>
      <c r="F145" s="297">
        <v>30621.266666666666</v>
      </c>
      <c r="G145" s="298">
        <v>30267.633333333331</v>
      </c>
      <c r="H145" s="298">
        <v>29712.166666666664</v>
      </c>
      <c r="I145" s="298">
        <v>29358.533333333329</v>
      </c>
      <c r="J145" s="298">
        <v>31176.733333333334</v>
      </c>
      <c r="K145" s="298">
        <v>31530.366666666672</v>
      </c>
      <c r="L145" s="298">
        <v>32085.833333333336</v>
      </c>
      <c r="M145" s="285">
        <v>30974.9</v>
      </c>
      <c r="N145" s="285">
        <v>30065.8</v>
      </c>
      <c r="O145" s="300">
        <v>197100</v>
      </c>
      <c r="P145" s="301">
        <v>7.9113057760744593E-2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1848.35</v>
      </c>
      <c r="F146" s="297">
        <v>1842.7</v>
      </c>
      <c r="G146" s="298">
        <v>1810.65</v>
      </c>
      <c r="H146" s="298">
        <v>1772.95</v>
      </c>
      <c r="I146" s="298">
        <v>1740.9</v>
      </c>
      <c r="J146" s="298">
        <v>1880.4</v>
      </c>
      <c r="K146" s="298">
        <v>1912.4499999999998</v>
      </c>
      <c r="L146" s="298">
        <v>1950.15</v>
      </c>
      <c r="M146" s="285">
        <v>1874.75</v>
      </c>
      <c r="N146" s="285">
        <v>1805</v>
      </c>
      <c r="O146" s="300">
        <v>958650</v>
      </c>
      <c r="P146" s="301">
        <v>0.15354070152217075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6140.4</v>
      </c>
      <c r="F147" s="297">
        <v>6113.8</v>
      </c>
      <c r="G147" s="298">
        <v>6047.6</v>
      </c>
      <c r="H147" s="298">
        <v>5954.8</v>
      </c>
      <c r="I147" s="298">
        <v>5888.6</v>
      </c>
      <c r="J147" s="298">
        <v>6206.6</v>
      </c>
      <c r="K147" s="298">
        <v>6272.7999999999993</v>
      </c>
      <c r="L147" s="298">
        <v>6365.6</v>
      </c>
      <c r="M147" s="285">
        <v>6180</v>
      </c>
      <c r="N147" s="285">
        <v>6021</v>
      </c>
      <c r="O147" s="300">
        <v>475000</v>
      </c>
      <c r="P147" s="301">
        <v>2.1097046413502108E-3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1375.45</v>
      </c>
      <c r="F148" s="297">
        <v>1379.3500000000001</v>
      </c>
      <c r="G148" s="298">
        <v>1364.0000000000002</v>
      </c>
      <c r="H148" s="298">
        <v>1352.5500000000002</v>
      </c>
      <c r="I148" s="298">
        <v>1337.2000000000003</v>
      </c>
      <c r="J148" s="298">
        <v>1390.8000000000002</v>
      </c>
      <c r="K148" s="298">
        <v>1406.15</v>
      </c>
      <c r="L148" s="298">
        <v>1417.6000000000001</v>
      </c>
      <c r="M148" s="285">
        <v>1394.7</v>
      </c>
      <c r="N148" s="285">
        <v>1367.9</v>
      </c>
      <c r="O148" s="300">
        <v>3689600</v>
      </c>
      <c r="P148" s="301">
        <v>3.1767337807606266E-2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648.65</v>
      </c>
      <c r="F149" s="297">
        <v>643.38333333333333</v>
      </c>
      <c r="G149" s="298">
        <v>633.51666666666665</v>
      </c>
      <c r="H149" s="298">
        <v>618.38333333333333</v>
      </c>
      <c r="I149" s="298">
        <v>608.51666666666665</v>
      </c>
      <c r="J149" s="298">
        <v>658.51666666666665</v>
      </c>
      <c r="K149" s="298">
        <v>668.38333333333321</v>
      </c>
      <c r="L149" s="298">
        <v>683.51666666666665</v>
      </c>
      <c r="M149" s="285">
        <v>653.25</v>
      </c>
      <c r="N149" s="285">
        <v>628.25</v>
      </c>
      <c r="O149" s="300">
        <v>42194600</v>
      </c>
      <c r="P149" s="301">
        <v>3.6701981287837096E-2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476.9</v>
      </c>
      <c r="F150" s="297">
        <v>476.91666666666669</v>
      </c>
      <c r="G150" s="298">
        <v>466.83333333333337</v>
      </c>
      <c r="H150" s="298">
        <v>456.76666666666671</v>
      </c>
      <c r="I150" s="298">
        <v>446.68333333333339</v>
      </c>
      <c r="J150" s="298">
        <v>486.98333333333335</v>
      </c>
      <c r="K150" s="298">
        <v>497.06666666666672</v>
      </c>
      <c r="L150" s="298">
        <v>507.13333333333333</v>
      </c>
      <c r="M150" s="285">
        <v>487</v>
      </c>
      <c r="N150" s="285">
        <v>466.85</v>
      </c>
      <c r="O150" s="300">
        <v>14007000</v>
      </c>
      <c r="P150" s="301">
        <v>3.1139575971731448E-2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754.9</v>
      </c>
      <c r="F151" s="297">
        <v>759.05000000000007</v>
      </c>
      <c r="G151" s="298">
        <v>742.45000000000016</v>
      </c>
      <c r="H151" s="298">
        <v>730.00000000000011</v>
      </c>
      <c r="I151" s="298">
        <v>713.4000000000002</v>
      </c>
      <c r="J151" s="298">
        <v>771.50000000000011</v>
      </c>
      <c r="K151" s="298">
        <v>788.1</v>
      </c>
      <c r="L151" s="298">
        <v>800.55000000000007</v>
      </c>
      <c r="M151" s="285">
        <v>775.65</v>
      </c>
      <c r="N151" s="285">
        <v>746.6</v>
      </c>
      <c r="O151" s="300">
        <v>10058000</v>
      </c>
      <c r="P151" s="301">
        <v>-8.6733688152966695E-3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671.8</v>
      </c>
      <c r="F152" s="297">
        <v>670.65</v>
      </c>
      <c r="G152" s="298">
        <v>662.8</v>
      </c>
      <c r="H152" s="298">
        <v>653.79999999999995</v>
      </c>
      <c r="I152" s="298">
        <v>645.94999999999993</v>
      </c>
      <c r="J152" s="298">
        <v>679.65</v>
      </c>
      <c r="K152" s="298">
        <v>687.50000000000011</v>
      </c>
      <c r="L152" s="298">
        <v>696.5</v>
      </c>
      <c r="M152" s="285">
        <v>678.5</v>
      </c>
      <c r="N152" s="285">
        <v>661.65</v>
      </c>
      <c r="O152" s="300">
        <v>17254350</v>
      </c>
      <c r="P152" s="301">
        <v>1.0965771128691156E-3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310.85000000000002</v>
      </c>
      <c r="F153" s="297">
        <v>309.40000000000003</v>
      </c>
      <c r="G153" s="298">
        <v>302.45000000000005</v>
      </c>
      <c r="H153" s="298">
        <v>294.05</v>
      </c>
      <c r="I153" s="298">
        <v>287.10000000000002</v>
      </c>
      <c r="J153" s="298">
        <v>317.80000000000007</v>
      </c>
      <c r="K153" s="298">
        <v>324.75</v>
      </c>
      <c r="L153" s="298">
        <v>333.15000000000009</v>
      </c>
      <c r="M153" s="285">
        <v>316.35000000000002</v>
      </c>
      <c r="N153" s="285">
        <v>301</v>
      </c>
      <c r="O153" s="300">
        <v>97589700</v>
      </c>
      <c r="P153" s="301">
        <v>8.1851372040984572E-3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97.2</v>
      </c>
      <c r="F154" s="297">
        <v>96.516666666666666</v>
      </c>
      <c r="G154" s="298">
        <v>94.833333333333329</v>
      </c>
      <c r="H154" s="298">
        <v>92.466666666666669</v>
      </c>
      <c r="I154" s="298">
        <v>90.783333333333331</v>
      </c>
      <c r="J154" s="298">
        <v>98.883333333333326</v>
      </c>
      <c r="K154" s="298">
        <v>100.56666666666666</v>
      </c>
      <c r="L154" s="298">
        <v>102.93333333333332</v>
      </c>
      <c r="M154" s="285">
        <v>98.2</v>
      </c>
      <c r="N154" s="285">
        <v>94.15</v>
      </c>
      <c r="O154" s="300">
        <v>133231500</v>
      </c>
      <c r="P154" s="301">
        <v>-3.6136341439593711E-2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892.6</v>
      </c>
      <c r="F155" s="297">
        <v>899.5</v>
      </c>
      <c r="G155" s="298">
        <v>882.6</v>
      </c>
      <c r="H155" s="298">
        <v>872.6</v>
      </c>
      <c r="I155" s="298">
        <v>855.7</v>
      </c>
      <c r="J155" s="298">
        <v>909.5</v>
      </c>
      <c r="K155" s="298">
        <v>926.40000000000009</v>
      </c>
      <c r="L155" s="298">
        <v>936.4</v>
      </c>
      <c r="M155" s="285">
        <v>916.4</v>
      </c>
      <c r="N155" s="285">
        <v>889.5</v>
      </c>
      <c r="O155" s="300">
        <v>44553600</v>
      </c>
      <c r="P155" s="301">
        <v>-1.5957646528742538E-2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3197.25</v>
      </c>
      <c r="F156" s="297">
        <v>3213.7000000000003</v>
      </c>
      <c r="G156" s="298">
        <v>3173.7000000000007</v>
      </c>
      <c r="H156" s="298">
        <v>3150.1500000000005</v>
      </c>
      <c r="I156" s="298">
        <v>3110.150000000001</v>
      </c>
      <c r="J156" s="298">
        <v>3237.2500000000005</v>
      </c>
      <c r="K156" s="298">
        <v>3277.2499999999995</v>
      </c>
      <c r="L156" s="298">
        <v>3300.8</v>
      </c>
      <c r="M156" s="285">
        <v>3253.7</v>
      </c>
      <c r="N156" s="285">
        <v>3190.15</v>
      </c>
      <c r="O156" s="300">
        <v>6926100</v>
      </c>
      <c r="P156" s="301">
        <v>-2.3268604306807123E-2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1010.95</v>
      </c>
      <c r="F157" s="297">
        <v>1007.1666666666666</v>
      </c>
      <c r="G157" s="298">
        <v>1000.3833333333332</v>
      </c>
      <c r="H157" s="298">
        <v>989.81666666666661</v>
      </c>
      <c r="I157" s="298">
        <v>983.03333333333319</v>
      </c>
      <c r="J157" s="298">
        <v>1017.7333333333332</v>
      </c>
      <c r="K157" s="298">
        <v>1024.5166666666669</v>
      </c>
      <c r="L157" s="298">
        <v>1035.0833333333333</v>
      </c>
      <c r="M157" s="285">
        <v>1013.95</v>
      </c>
      <c r="N157" s="285">
        <v>996.6</v>
      </c>
      <c r="O157" s="300">
        <v>11604000</v>
      </c>
      <c r="P157" s="301">
        <v>-1.306389058991631E-2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1549.45</v>
      </c>
      <c r="F158" s="297">
        <v>1549.0333333333335</v>
      </c>
      <c r="G158" s="298">
        <v>1538.166666666667</v>
      </c>
      <c r="H158" s="298">
        <v>1526.8833333333334</v>
      </c>
      <c r="I158" s="298">
        <v>1516.0166666666669</v>
      </c>
      <c r="J158" s="298">
        <v>1560.3166666666671</v>
      </c>
      <c r="K158" s="298">
        <v>1571.1833333333334</v>
      </c>
      <c r="L158" s="298">
        <v>1582.4666666666672</v>
      </c>
      <c r="M158" s="285">
        <v>1559.9</v>
      </c>
      <c r="N158" s="285">
        <v>1537.75</v>
      </c>
      <c r="O158" s="300">
        <v>5635500</v>
      </c>
      <c r="P158" s="301">
        <v>-2.7817311424505109E-2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2624.25</v>
      </c>
      <c r="F159" s="297">
        <v>2606.7166666666667</v>
      </c>
      <c r="G159" s="298">
        <v>2576.0333333333333</v>
      </c>
      <c r="H159" s="298">
        <v>2527.8166666666666</v>
      </c>
      <c r="I159" s="298">
        <v>2497.1333333333332</v>
      </c>
      <c r="J159" s="298">
        <v>2654.9333333333334</v>
      </c>
      <c r="K159" s="298">
        <v>2685.6166666666668</v>
      </c>
      <c r="L159" s="298">
        <v>2733.8333333333335</v>
      </c>
      <c r="M159" s="285">
        <v>2637.4</v>
      </c>
      <c r="N159" s="285">
        <v>2558.5</v>
      </c>
      <c r="O159" s="300">
        <v>981000</v>
      </c>
      <c r="P159" s="301">
        <v>-6.0790273556231003E-3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408.6</v>
      </c>
      <c r="F160" s="297">
        <v>405.90000000000003</v>
      </c>
      <c r="G160" s="298">
        <v>399.80000000000007</v>
      </c>
      <c r="H160" s="298">
        <v>391.00000000000006</v>
      </c>
      <c r="I160" s="298">
        <v>384.90000000000009</v>
      </c>
      <c r="J160" s="298">
        <v>414.70000000000005</v>
      </c>
      <c r="K160" s="298">
        <v>420.80000000000007</v>
      </c>
      <c r="L160" s="298">
        <v>429.6</v>
      </c>
      <c r="M160" s="285">
        <v>412</v>
      </c>
      <c r="N160" s="285">
        <v>397.1</v>
      </c>
      <c r="O160" s="300">
        <v>2124000</v>
      </c>
      <c r="P160" s="301">
        <v>-6.5963060686015831E-2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744.2</v>
      </c>
      <c r="F161" s="297">
        <v>744.4666666666667</v>
      </c>
      <c r="G161" s="298">
        <v>732.73333333333335</v>
      </c>
      <c r="H161" s="298">
        <v>721.26666666666665</v>
      </c>
      <c r="I161" s="298">
        <v>709.5333333333333</v>
      </c>
      <c r="J161" s="298">
        <v>755.93333333333339</v>
      </c>
      <c r="K161" s="298">
        <v>767.66666666666674</v>
      </c>
      <c r="L161" s="298">
        <v>779.13333333333344</v>
      </c>
      <c r="M161" s="285">
        <v>756.2</v>
      </c>
      <c r="N161" s="285">
        <v>733</v>
      </c>
      <c r="O161" s="300">
        <v>1160000</v>
      </c>
      <c r="P161" s="301">
        <v>-3.0890369473046637E-2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552.4</v>
      </c>
      <c r="F162" s="297">
        <v>551.83333333333337</v>
      </c>
      <c r="G162" s="298">
        <v>542.2166666666667</v>
      </c>
      <c r="H162" s="298">
        <v>532.0333333333333</v>
      </c>
      <c r="I162" s="298">
        <v>522.41666666666663</v>
      </c>
      <c r="J162" s="298">
        <v>562.01666666666677</v>
      </c>
      <c r="K162" s="298">
        <v>571.63333333333333</v>
      </c>
      <c r="L162" s="298">
        <v>581.81666666666683</v>
      </c>
      <c r="M162" s="285">
        <v>561.45000000000005</v>
      </c>
      <c r="N162" s="285">
        <v>541.65</v>
      </c>
      <c r="O162" s="300">
        <v>3698800</v>
      </c>
      <c r="P162" s="301">
        <v>-8.2582582582582578E-3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1102.75</v>
      </c>
      <c r="F163" s="297">
        <v>1102.0166666666667</v>
      </c>
      <c r="G163" s="298">
        <v>1092.0333333333333</v>
      </c>
      <c r="H163" s="298">
        <v>1081.3166666666666</v>
      </c>
      <c r="I163" s="298">
        <v>1071.3333333333333</v>
      </c>
      <c r="J163" s="298">
        <v>1112.7333333333333</v>
      </c>
      <c r="K163" s="298">
        <v>1122.7166666666665</v>
      </c>
      <c r="L163" s="298">
        <v>1133.4333333333334</v>
      </c>
      <c r="M163" s="285">
        <v>1112</v>
      </c>
      <c r="N163" s="285">
        <v>1091.3</v>
      </c>
      <c r="O163" s="300">
        <v>1330700</v>
      </c>
      <c r="P163" s="301">
        <v>-3.9413845376452754E-2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6740.85</v>
      </c>
      <c r="F164" s="297">
        <v>6700.5</v>
      </c>
      <c r="G164" s="298">
        <v>6590.35</v>
      </c>
      <c r="H164" s="298">
        <v>6439.85</v>
      </c>
      <c r="I164" s="298">
        <v>6329.7000000000007</v>
      </c>
      <c r="J164" s="298">
        <v>6851</v>
      </c>
      <c r="K164" s="298">
        <v>6961.15</v>
      </c>
      <c r="L164" s="298">
        <v>7111.65</v>
      </c>
      <c r="M164" s="285">
        <v>6810.65</v>
      </c>
      <c r="N164" s="285">
        <v>6550</v>
      </c>
      <c r="O164" s="300">
        <v>1968000</v>
      </c>
      <c r="P164" s="301">
        <v>2.1382603280049824E-2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614</v>
      </c>
      <c r="F165" s="297">
        <v>613.18333333333328</v>
      </c>
      <c r="G165" s="298">
        <v>604.86666666666656</v>
      </c>
      <c r="H165" s="298">
        <v>595.73333333333323</v>
      </c>
      <c r="I165" s="298">
        <v>587.41666666666652</v>
      </c>
      <c r="J165" s="298">
        <v>622.31666666666661</v>
      </c>
      <c r="K165" s="298">
        <v>630.63333333333344</v>
      </c>
      <c r="L165" s="298">
        <v>639.76666666666665</v>
      </c>
      <c r="M165" s="285">
        <v>621.5</v>
      </c>
      <c r="N165" s="285">
        <v>604.04999999999995</v>
      </c>
      <c r="O165" s="300">
        <v>22033700</v>
      </c>
      <c r="P165" s="301">
        <v>-9.6990943616710491E-3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232.4</v>
      </c>
      <c r="F166" s="297">
        <v>231.26666666666665</v>
      </c>
      <c r="G166" s="298">
        <v>226.58333333333331</v>
      </c>
      <c r="H166" s="298">
        <v>220.76666666666665</v>
      </c>
      <c r="I166" s="298">
        <v>216.08333333333331</v>
      </c>
      <c r="J166" s="298">
        <v>237.08333333333331</v>
      </c>
      <c r="K166" s="298">
        <v>241.76666666666665</v>
      </c>
      <c r="L166" s="298">
        <v>247.58333333333331</v>
      </c>
      <c r="M166" s="285">
        <v>235.95</v>
      </c>
      <c r="N166" s="285">
        <v>225.45</v>
      </c>
      <c r="O166" s="300">
        <v>85485600</v>
      </c>
      <c r="P166" s="301">
        <v>-2.1016756603237718E-2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957.8</v>
      </c>
      <c r="F167" s="297">
        <v>957.53333333333342</v>
      </c>
      <c r="G167" s="298">
        <v>943.46666666666681</v>
      </c>
      <c r="H167" s="298">
        <v>929.13333333333344</v>
      </c>
      <c r="I167" s="298">
        <v>915.06666666666683</v>
      </c>
      <c r="J167" s="298">
        <v>971.86666666666679</v>
      </c>
      <c r="K167" s="298">
        <v>985.93333333333339</v>
      </c>
      <c r="L167" s="298">
        <v>1000.2666666666668</v>
      </c>
      <c r="M167" s="285">
        <v>971.6</v>
      </c>
      <c r="N167" s="285">
        <v>943.2</v>
      </c>
      <c r="O167" s="300">
        <v>4368000</v>
      </c>
      <c r="P167" s="301">
        <v>-2.8901734104046242E-2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469.65</v>
      </c>
      <c r="F168" s="297">
        <v>460.76666666666665</v>
      </c>
      <c r="G168" s="298">
        <v>447.0333333333333</v>
      </c>
      <c r="H168" s="298">
        <v>424.41666666666663</v>
      </c>
      <c r="I168" s="298">
        <v>410.68333333333328</v>
      </c>
      <c r="J168" s="298">
        <v>483.38333333333333</v>
      </c>
      <c r="K168" s="298">
        <v>497.11666666666667</v>
      </c>
      <c r="L168" s="298">
        <v>519.73333333333335</v>
      </c>
      <c r="M168" s="285">
        <v>474.5</v>
      </c>
      <c r="N168" s="285">
        <v>438.15</v>
      </c>
      <c r="O168" s="300">
        <v>45638400</v>
      </c>
      <c r="P168" s="301">
        <v>9.337626494940203E-2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195.1</v>
      </c>
      <c r="F169" s="297">
        <v>194.30000000000004</v>
      </c>
      <c r="G169" s="298">
        <v>190.85000000000008</v>
      </c>
      <c r="H169" s="298">
        <v>186.60000000000005</v>
      </c>
      <c r="I169" s="298">
        <v>183.15000000000009</v>
      </c>
      <c r="J169" s="298">
        <v>198.55000000000007</v>
      </c>
      <c r="K169" s="298">
        <v>202.00000000000006</v>
      </c>
      <c r="L169" s="298">
        <v>206.25000000000006</v>
      </c>
      <c r="M169" s="285">
        <v>197.75</v>
      </c>
      <c r="N169" s="285">
        <v>190.05</v>
      </c>
      <c r="O169" s="300">
        <v>56628000</v>
      </c>
      <c r="P169" s="301">
        <v>5.5401662049861496E-3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44305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60"/>
      <c r="L8" s="268"/>
      <c r="M8" s="268"/>
    </row>
    <row r="9" spans="1:15" ht="36" customHeight="1">
      <c r="A9" s="563"/>
      <c r="B9" s="565"/>
      <c r="C9" s="570" t="s">
        <v>23</v>
      </c>
      <c r="D9" s="570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14617.85</v>
      </c>
      <c r="D10" s="284">
        <v>14624.85</v>
      </c>
      <c r="E10" s="284">
        <v>14552</v>
      </c>
      <c r="F10" s="284">
        <v>14486.15</v>
      </c>
      <c r="G10" s="284">
        <v>14413.3</v>
      </c>
      <c r="H10" s="284">
        <v>14690.7</v>
      </c>
      <c r="I10" s="284">
        <v>14763.550000000003</v>
      </c>
      <c r="J10" s="284">
        <v>14829.400000000001</v>
      </c>
      <c r="K10" s="283">
        <v>14697.7</v>
      </c>
      <c r="L10" s="283">
        <v>14559</v>
      </c>
      <c r="M10" s="288"/>
    </row>
    <row r="11" spans="1:15">
      <c r="A11" s="282">
        <v>2</v>
      </c>
      <c r="B11" s="263" t="s">
        <v>216</v>
      </c>
      <c r="C11" s="285">
        <v>31977.45</v>
      </c>
      <c r="D11" s="265">
        <v>32071.5</v>
      </c>
      <c r="E11" s="265">
        <v>31817.85</v>
      </c>
      <c r="F11" s="265">
        <v>31658.25</v>
      </c>
      <c r="G11" s="265">
        <v>31404.6</v>
      </c>
      <c r="H11" s="265">
        <v>32231.1</v>
      </c>
      <c r="I11" s="265">
        <v>32484.75</v>
      </c>
      <c r="J11" s="265">
        <v>32644.35</v>
      </c>
      <c r="K11" s="285">
        <v>32325.15</v>
      </c>
      <c r="L11" s="285">
        <v>31911.9</v>
      </c>
      <c r="M11" s="288"/>
    </row>
    <row r="12" spans="1:15">
      <c r="A12" s="282">
        <v>3</v>
      </c>
      <c r="B12" s="271" t="s">
        <v>217</v>
      </c>
      <c r="C12" s="285">
        <v>1765.7</v>
      </c>
      <c r="D12" s="265">
        <v>1763.3166666666666</v>
      </c>
      <c r="E12" s="265">
        <v>1745.9333333333332</v>
      </c>
      <c r="F12" s="265">
        <v>1726.1666666666665</v>
      </c>
      <c r="G12" s="265">
        <v>1708.7833333333331</v>
      </c>
      <c r="H12" s="265">
        <v>1783.0833333333333</v>
      </c>
      <c r="I12" s="265">
        <v>1800.4666666666665</v>
      </c>
      <c r="J12" s="265">
        <v>1820.2333333333333</v>
      </c>
      <c r="K12" s="285">
        <v>1780.7</v>
      </c>
      <c r="L12" s="285">
        <v>1743.55</v>
      </c>
      <c r="M12" s="288"/>
    </row>
    <row r="13" spans="1:15">
      <c r="A13" s="282">
        <v>4</v>
      </c>
      <c r="B13" s="263" t="s">
        <v>218</v>
      </c>
      <c r="C13" s="285">
        <v>4042.85</v>
      </c>
      <c r="D13" s="265">
        <v>4044.2333333333336</v>
      </c>
      <c r="E13" s="265">
        <v>4014.6166666666672</v>
      </c>
      <c r="F13" s="265">
        <v>3986.3833333333337</v>
      </c>
      <c r="G13" s="265">
        <v>3956.7666666666673</v>
      </c>
      <c r="H13" s="265">
        <v>4072.4666666666672</v>
      </c>
      <c r="I13" s="265">
        <v>4102.0833333333339</v>
      </c>
      <c r="J13" s="265">
        <v>4130.3166666666675</v>
      </c>
      <c r="K13" s="285">
        <v>4073.85</v>
      </c>
      <c r="L13" s="285">
        <v>4016</v>
      </c>
      <c r="M13" s="288"/>
    </row>
    <row r="14" spans="1:15">
      <c r="A14" s="282">
        <v>5</v>
      </c>
      <c r="B14" s="263" t="s">
        <v>219</v>
      </c>
      <c r="C14" s="285">
        <v>26324.9</v>
      </c>
      <c r="D14" s="265">
        <v>26310.916666666668</v>
      </c>
      <c r="E14" s="265">
        <v>26145.183333333334</v>
      </c>
      <c r="F14" s="265">
        <v>25965.466666666667</v>
      </c>
      <c r="G14" s="265">
        <v>25799.733333333334</v>
      </c>
      <c r="H14" s="265">
        <v>26490.633333333335</v>
      </c>
      <c r="I14" s="265">
        <v>26656.366666666665</v>
      </c>
      <c r="J14" s="265">
        <v>26836.083333333336</v>
      </c>
      <c r="K14" s="285">
        <v>26476.65</v>
      </c>
      <c r="L14" s="285">
        <v>26131.200000000001</v>
      </c>
      <c r="M14" s="288"/>
    </row>
    <row r="15" spans="1:15">
      <c r="A15" s="282">
        <v>6</v>
      </c>
      <c r="B15" s="263" t="s">
        <v>220</v>
      </c>
      <c r="C15" s="285">
        <v>3077.9</v>
      </c>
      <c r="D15" s="265">
        <v>3078.4</v>
      </c>
      <c r="E15" s="265">
        <v>3050.7000000000003</v>
      </c>
      <c r="F15" s="265">
        <v>3023.5</v>
      </c>
      <c r="G15" s="265">
        <v>2995.8</v>
      </c>
      <c r="H15" s="265">
        <v>3105.6000000000004</v>
      </c>
      <c r="I15" s="265">
        <v>3133.3</v>
      </c>
      <c r="J15" s="265">
        <v>3160.5000000000005</v>
      </c>
      <c r="K15" s="285">
        <v>3106.1</v>
      </c>
      <c r="L15" s="285">
        <v>3051.2</v>
      </c>
      <c r="M15" s="288"/>
    </row>
    <row r="16" spans="1:15">
      <c r="A16" s="282">
        <v>7</v>
      </c>
      <c r="B16" s="263" t="s">
        <v>221</v>
      </c>
      <c r="C16" s="285">
        <v>6613.55</v>
      </c>
      <c r="D16" s="265">
        <v>6610.1166666666677</v>
      </c>
      <c r="E16" s="265">
        <v>6555.633333333335</v>
      </c>
      <c r="F16" s="265">
        <v>6497.7166666666672</v>
      </c>
      <c r="G16" s="265">
        <v>6443.2333333333345</v>
      </c>
      <c r="H16" s="265">
        <v>6668.0333333333356</v>
      </c>
      <c r="I16" s="265">
        <v>6722.5166666666673</v>
      </c>
      <c r="J16" s="265">
        <v>6780.4333333333361</v>
      </c>
      <c r="K16" s="285">
        <v>6664.6</v>
      </c>
      <c r="L16" s="285">
        <v>6552.2</v>
      </c>
      <c r="M16" s="288"/>
    </row>
    <row r="17" spans="1:13">
      <c r="A17" s="282">
        <v>8</v>
      </c>
      <c r="B17" s="263" t="s">
        <v>38</v>
      </c>
      <c r="C17" s="263">
        <v>1881.75</v>
      </c>
      <c r="D17" s="265">
        <v>1874.7666666666667</v>
      </c>
      <c r="E17" s="265">
        <v>1847.1833333333334</v>
      </c>
      <c r="F17" s="265">
        <v>1812.6166666666668</v>
      </c>
      <c r="G17" s="265">
        <v>1785.0333333333335</v>
      </c>
      <c r="H17" s="265">
        <v>1909.3333333333333</v>
      </c>
      <c r="I17" s="265">
        <v>1936.9166666666667</v>
      </c>
      <c r="J17" s="265">
        <v>1971.4833333333331</v>
      </c>
      <c r="K17" s="263">
        <v>1902.35</v>
      </c>
      <c r="L17" s="263">
        <v>1840.2</v>
      </c>
      <c r="M17" s="263">
        <v>10.61445</v>
      </c>
    </row>
    <row r="18" spans="1:13">
      <c r="A18" s="282">
        <v>9</v>
      </c>
      <c r="B18" s="263" t="s">
        <v>222</v>
      </c>
      <c r="C18" s="263">
        <v>1077.0999999999999</v>
      </c>
      <c r="D18" s="265">
        <v>1078.8666666666666</v>
      </c>
      <c r="E18" s="265">
        <v>1058.2333333333331</v>
      </c>
      <c r="F18" s="265">
        <v>1039.3666666666666</v>
      </c>
      <c r="G18" s="265">
        <v>1018.7333333333331</v>
      </c>
      <c r="H18" s="265">
        <v>1097.7333333333331</v>
      </c>
      <c r="I18" s="265">
        <v>1118.3666666666668</v>
      </c>
      <c r="J18" s="265">
        <v>1137.2333333333331</v>
      </c>
      <c r="K18" s="263">
        <v>1099.5</v>
      </c>
      <c r="L18" s="263">
        <v>1060</v>
      </c>
      <c r="M18" s="263">
        <v>11.32546</v>
      </c>
    </row>
    <row r="19" spans="1:13">
      <c r="A19" s="282">
        <v>10</v>
      </c>
      <c r="B19" s="263" t="s">
        <v>735</v>
      </c>
      <c r="C19" s="264">
        <v>1425.25</v>
      </c>
      <c r="D19" s="265">
        <v>1415.1166666666668</v>
      </c>
      <c r="E19" s="265">
        <v>1374.2833333333335</v>
      </c>
      <c r="F19" s="265">
        <v>1323.3166666666668</v>
      </c>
      <c r="G19" s="265">
        <v>1282.4833333333336</v>
      </c>
      <c r="H19" s="265">
        <v>1466.0833333333335</v>
      </c>
      <c r="I19" s="265">
        <v>1506.9166666666665</v>
      </c>
      <c r="J19" s="265">
        <v>1557.8833333333334</v>
      </c>
      <c r="K19" s="263">
        <v>1455.95</v>
      </c>
      <c r="L19" s="263">
        <v>1364.15</v>
      </c>
      <c r="M19" s="263">
        <v>5.56562</v>
      </c>
    </row>
    <row r="20" spans="1:13">
      <c r="A20" s="282">
        <v>11</v>
      </c>
      <c r="B20" s="263" t="s">
        <v>288</v>
      </c>
      <c r="C20" s="263">
        <v>14964.85</v>
      </c>
      <c r="D20" s="265">
        <v>14938.616666666667</v>
      </c>
      <c r="E20" s="265">
        <v>14847.483333333334</v>
      </c>
      <c r="F20" s="265">
        <v>14730.116666666667</v>
      </c>
      <c r="G20" s="265">
        <v>14638.983333333334</v>
      </c>
      <c r="H20" s="265">
        <v>15055.983333333334</v>
      </c>
      <c r="I20" s="265">
        <v>15147.116666666669</v>
      </c>
      <c r="J20" s="265">
        <v>15264.483333333334</v>
      </c>
      <c r="K20" s="263">
        <v>15029.75</v>
      </c>
      <c r="L20" s="263">
        <v>14821.25</v>
      </c>
      <c r="M20" s="263">
        <v>0.21109</v>
      </c>
    </row>
    <row r="21" spans="1:13">
      <c r="A21" s="282">
        <v>12</v>
      </c>
      <c r="B21" s="263" t="s">
        <v>40</v>
      </c>
      <c r="C21" s="263">
        <v>1159</v>
      </c>
      <c r="D21" s="265">
        <v>1154.3333333333333</v>
      </c>
      <c r="E21" s="265">
        <v>1116.6666666666665</v>
      </c>
      <c r="F21" s="265">
        <v>1074.3333333333333</v>
      </c>
      <c r="G21" s="265">
        <v>1036.6666666666665</v>
      </c>
      <c r="H21" s="265">
        <v>1196.6666666666665</v>
      </c>
      <c r="I21" s="265">
        <v>1234.333333333333</v>
      </c>
      <c r="J21" s="265">
        <v>1276.6666666666665</v>
      </c>
      <c r="K21" s="263">
        <v>1192</v>
      </c>
      <c r="L21" s="263">
        <v>1112</v>
      </c>
      <c r="M21" s="263">
        <v>106.61068</v>
      </c>
    </row>
    <row r="22" spans="1:13">
      <c r="A22" s="282">
        <v>13</v>
      </c>
      <c r="B22" s="263" t="s">
        <v>289</v>
      </c>
      <c r="C22" s="263">
        <v>1108.5999999999999</v>
      </c>
      <c r="D22" s="265">
        <v>1118.5333333333333</v>
      </c>
      <c r="E22" s="265">
        <v>1089.0666666666666</v>
      </c>
      <c r="F22" s="265">
        <v>1069.5333333333333</v>
      </c>
      <c r="G22" s="265">
        <v>1040.0666666666666</v>
      </c>
      <c r="H22" s="265">
        <v>1138.0666666666666</v>
      </c>
      <c r="I22" s="265">
        <v>1167.5333333333333</v>
      </c>
      <c r="J22" s="265">
        <v>1187.0666666666666</v>
      </c>
      <c r="K22" s="263">
        <v>1148</v>
      </c>
      <c r="L22" s="263">
        <v>1099</v>
      </c>
      <c r="M22" s="263">
        <v>4.9473599999999998</v>
      </c>
    </row>
    <row r="23" spans="1:13">
      <c r="A23" s="282">
        <v>14</v>
      </c>
      <c r="B23" s="263" t="s">
        <v>41</v>
      </c>
      <c r="C23" s="263">
        <v>755.5</v>
      </c>
      <c r="D23" s="265">
        <v>764.44999999999993</v>
      </c>
      <c r="E23" s="265">
        <v>734.04999999999984</v>
      </c>
      <c r="F23" s="265">
        <v>712.59999999999991</v>
      </c>
      <c r="G23" s="265">
        <v>682.19999999999982</v>
      </c>
      <c r="H23" s="265">
        <v>785.89999999999986</v>
      </c>
      <c r="I23" s="265">
        <v>816.3</v>
      </c>
      <c r="J23" s="265">
        <v>837.74999999999989</v>
      </c>
      <c r="K23" s="263">
        <v>794.85</v>
      </c>
      <c r="L23" s="263">
        <v>743</v>
      </c>
      <c r="M23" s="263">
        <v>417.91181</v>
      </c>
    </row>
    <row r="24" spans="1:13">
      <c r="A24" s="282">
        <v>15</v>
      </c>
      <c r="B24" s="263" t="s">
        <v>831</v>
      </c>
      <c r="C24" s="263">
        <v>1134.7</v>
      </c>
      <c r="D24" s="265">
        <v>1140.5666666666666</v>
      </c>
      <c r="E24" s="265">
        <v>1114.1333333333332</v>
      </c>
      <c r="F24" s="265">
        <v>1093.5666666666666</v>
      </c>
      <c r="G24" s="265">
        <v>1067.1333333333332</v>
      </c>
      <c r="H24" s="265">
        <v>1161.1333333333332</v>
      </c>
      <c r="I24" s="265">
        <v>1187.5666666666666</v>
      </c>
      <c r="J24" s="265">
        <v>1208.1333333333332</v>
      </c>
      <c r="K24" s="263">
        <v>1167</v>
      </c>
      <c r="L24" s="263">
        <v>1120</v>
      </c>
      <c r="M24" s="263">
        <v>25.451540000000001</v>
      </c>
    </row>
    <row r="25" spans="1:13">
      <c r="A25" s="282">
        <v>16</v>
      </c>
      <c r="B25" s="263" t="s">
        <v>290</v>
      </c>
      <c r="C25" s="263">
        <v>991.35</v>
      </c>
      <c r="D25" s="265">
        <v>979.06666666666661</v>
      </c>
      <c r="E25" s="265">
        <v>966.78333333333319</v>
      </c>
      <c r="F25" s="265">
        <v>942.21666666666658</v>
      </c>
      <c r="G25" s="265">
        <v>929.93333333333317</v>
      </c>
      <c r="H25" s="265">
        <v>1003.6333333333332</v>
      </c>
      <c r="I25" s="265">
        <v>1015.9166666666665</v>
      </c>
      <c r="J25" s="265">
        <v>1040.4833333333331</v>
      </c>
      <c r="K25" s="263">
        <v>991.35</v>
      </c>
      <c r="L25" s="263">
        <v>954.5</v>
      </c>
      <c r="M25" s="263">
        <v>10.6501</v>
      </c>
    </row>
    <row r="26" spans="1:13">
      <c r="A26" s="282">
        <v>17</v>
      </c>
      <c r="B26" s="263" t="s">
        <v>223</v>
      </c>
      <c r="C26" s="263">
        <v>120.1</v>
      </c>
      <c r="D26" s="265">
        <v>119.88333333333333</v>
      </c>
      <c r="E26" s="265">
        <v>117.81666666666665</v>
      </c>
      <c r="F26" s="265">
        <v>115.53333333333332</v>
      </c>
      <c r="G26" s="265">
        <v>113.46666666666664</v>
      </c>
      <c r="H26" s="265">
        <v>122.16666666666666</v>
      </c>
      <c r="I26" s="265">
        <v>124.23333333333332</v>
      </c>
      <c r="J26" s="265">
        <v>126.51666666666667</v>
      </c>
      <c r="K26" s="263">
        <v>121.95</v>
      </c>
      <c r="L26" s="263">
        <v>117.6</v>
      </c>
      <c r="M26" s="263">
        <v>38.562530000000002</v>
      </c>
    </row>
    <row r="27" spans="1:13">
      <c r="A27" s="282">
        <v>18</v>
      </c>
      <c r="B27" s="263" t="s">
        <v>224</v>
      </c>
      <c r="C27" s="263">
        <v>173.75</v>
      </c>
      <c r="D27" s="265">
        <v>174.25</v>
      </c>
      <c r="E27" s="265">
        <v>171</v>
      </c>
      <c r="F27" s="265">
        <v>168.25</v>
      </c>
      <c r="G27" s="265">
        <v>165</v>
      </c>
      <c r="H27" s="265">
        <v>177</v>
      </c>
      <c r="I27" s="265">
        <v>180.25</v>
      </c>
      <c r="J27" s="265">
        <v>183</v>
      </c>
      <c r="K27" s="263">
        <v>177.5</v>
      </c>
      <c r="L27" s="263">
        <v>171.5</v>
      </c>
      <c r="M27" s="263">
        <v>13.65859</v>
      </c>
    </row>
    <row r="28" spans="1:13">
      <c r="A28" s="282">
        <v>19</v>
      </c>
      <c r="B28" s="263" t="s">
        <v>225</v>
      </c>
      <c r="C28" s="263">
        <v>1730.9</v>
      </c>
      <c r="D28" s="265">
        <v>1724.5166666666667</v>
      </c>
      <c r="E28" s="265">
        <v>1707.4333333333334</v>
      </c>
      <c r="F28" s="265">
        <v>1683.9666666666667</v>
      </c>
      <c r="G28" s="265">
        <v>1666.8833333333334</v>
      </c>
      <c r="H28" s="265">
        <v>1747.9833333333333</v>
      </c>
      <c r="I28" s="265">
        <v>1765.0666666666668</v>
      </c>
      <c r="J28" s="265">
        <v>1788.5333333333333</v>
      </c>
      <c r="K28" s="263">
        <v>1741.6</v>
      </c>
      <c r="L28" s="263">
        <v>1701.05</v>
      </c>
      <c r="M28" s="263">
        <v>1.00525</v>
      </c>
    </row>
    <row r="29" spans="1:13">
      <c r="A29" s="282">
        <v>20</v>
      </c>
      <c r="B29" s="263" t="s">
        <v>294</v>
      </c>
      <c r="C29" s="263">
        <v>1001.2</v>
      </c>
      <c r="D29" s="265">
        <v>995.53333333333342</v>
      </c>
      <c r="E29" s="265">
        <v>971.36666666666679</v>
      </c>
      <c r="F29" s="265">
        <v>941.53333333333342</v>
      </c>
      <c r="G29" s="265">
        <v>917.36666666666679</v>
      </c>
      <c r="H29" s="265">
        <v>1025.3666666666668</v>
      </c>
      <c r="I29" s="265">
        <v>1049.5333333333335</v>
      </c>
      <c r="J29" s="265">
        <v>1079.3666666666668</v>
      </c>
      <c r="K29" s="263">
        <v>1019.7</v>
      </c>
      <c r="L29" s="263">
        <v>965.7</v>
      </c>
      <c r="M29" s="263">
        <v>4.1775700000000002</v>
      </c>
    </row>
    <row r="30" spans="1:13">
      <c r="A30" s="282">
        <v>21</v>
      </c>
      <c r="B30" s="263" t="s">
        <v>226</v>
      </c>
      <c r="C30" s="263">
        <v>2790.8</v>
      </c>
      <c r="D30" s="265">
        <v>2781.5833333333335</v>
      </c>
      <c r="E30" s="265">
        <v>2748.166666666667</v>
      </c>
      <c r="F30" s="265">
        <v>2705.5333333333333</v>
      </c>
      <c r="G30" s="265">
        <v>2672.1166666666668</v>
      </c>
      <c r="H30" s="265">
        <v>2824.2166666666672</v>
      </c>
      <c r="I30" s="265">
        <v>2857.6333333333341</v>
      </c>
      <c r="J30" s="265">
        <v>2900.2666666666673</v>
      </c>
      <c r="K30" s="263">
        <v>2815</v>
      </c>
      <c r="L30" s="263">
        <v>2738.95</v>
      </c>
      <c r="M30" s="263">
        <v>1.5917699999999999</v>
      </c>
    </row>
    <row r="31" spans="1:13">
      <c r="A31" s="282">
        <v>22</v>
      </c>
      <c r="B31" s="263" t="s">
        <v>44</v>
      </c>
      <c r="C31" s="263">
        <v>809.35</v>
      </c>
      <c r="D31" s="265">
        <v>807.98333333333323</v>
      </c>
      <c r="E31" s="265">
        <v>797.86666666666645</v>
      </c>
      <c r="F31" s="265">
        <v>786.38333333333321</v>
      </c>
      <c r="G31" s="265">
        <v>776.26666666666642</v>
      </c>
      <c r="H31" s="265">
        <v>819.46666666666647</v>
      </c>
      <c r="I31" s="265">
        <v>829.58333333333326</v>
      </c>
      <c r="J31" s="265">
        <v>841.06666666666649</v>
      </c>
      <c r="K31" s="263">
        <v>818.1</v>
      </c>
      <c r="L31" s="263">
        <v>796.5</v>
      </c>
      <c r="M31" s="263">
        <v>9.3628599999999995</v>
      </c>
    </row>
    <row r="32" spans="1:13">
      <c r="A32" s="282">
        <v>23</v>
      </c>
      <c r="B32" s="263" t="s">
        <v>45</v>
      </c>
      <c r="C32" s="263">
        <v>300.7</v>
      </c>
      <c r="D32" s="265">
        <v>300.51666666666665</v>
      </c>
      <c r="E32" s="265">
        <v>295.58333333333331</v>
      </c>
      <c r="F32" s="265">
        <v>290.46666666666664</v>
      </c>
      <c r="G32" s="265">
        <v>285.5333333333333</v>
      </c>
      <c r="H32" s="265">
        <v>305.63333333333333</v>
      </c>
      <c r="I32" s="265">
        <v>310.56666666666672</v>
      </c>
      <c r="J32" s="265">
        <v>315.68333333333334</v>
      </c>
      <c r="K32" s="263">
        <v>305.45</v>
      </c>
      <c r="L32" s="263">
        <v>295.39999999999998</v>
      </c>
      <c r="M32" s="263">
        <v>55.758780000000002</v>
      </c>
    </row>
    <row r="33" spans="1:13">
      <c r="A33" s="282">
        <v>24</v>
      </c>
      <c r="B33" s="263" t="s">
        <v>46</v>
      </c>
      <c r="C33" s="263">
        <v>3061</v>
      </c>
      <c r="D33" s="265">
        <v>3042.6666666666665</v>
      </c>
      <c r="E33" s="265">
        <v>3012.333333333333</v>
      </c>
      <c r="F33" s="265">
        <v>2963.6666666666665</v>
      </c>
      <c r="G33" s="265">
        <v>2933.333333333333</v>
      </c>
      <c r="H33" s="265">
        <v>3091.333333333333</v>
      </c>
      <c r="I33" s="265">
        <v>3121.6666666666661</v>
      </c>
      <c r="J33" s="265">
        <v>3170.333333333333</v>
      </c>
      <c r="K33" s="263">
        <v>3073</v>
      </c>
      <c r="L33" s="263">
        <v>2994</v>
      </c>
      <c r="M33" s="263">
        <v>6.22872</v>
      </c>
    </row>
    <row r="34" spans="1:13">
      <c r="A34" s="282">
        <v>25</v>
      </c>
      <c r="B34" s="263" t="s">
        <v>47</v>
      </c>
      <c r="C34" s="263">
        <v>208.75</v>
      </c>
      <c r="D34" s="265">
        <v>208.41666666666666</v>
      </c>
      <c r="E34" s="265">
        <v>205.93333333333331</v>
      </c>
      <c r="F34" s="265">
        <v>203.11666666666665</v>
      </c>
      <c r="G34" s="265">
        <v>200.6333333333333</v>
      </c>
      <c r="H34" s="265">
        <v>211.23333333333332</v>
      </c>
      <c r="I34" s="265">
        <v>213.71666666666667</v>
      </c>
      <c r="J34" s="265">
        <v>216.53333333333333</v>
      </c>
      <c r="K34" s="263">
        <v>210.9</v>
      </c>
      <c r="L34" s="263">
        <v>205.6</v>
      </c>
      <c r="M34" s="263">
        <v>66.512370000000004</v>
      </c>
    </row>
    <row r="35" spans="1:13">
      <c r="A35" s="282">
        <v>26</v>
      </c>
      <c r="B35" s="263" t="s">
        <v>48</v>
      </c>
      <c r="C35" s="263">
        <v>113.65</v>
      </c>
      <c r="D35" s="265">
        <v>113.83333333333333</v>
      </c>
      <c r="E35" s="265">
        <v>111.81666666666666</v>
      </c>
      <c r="F35" s="265">
        <v>109.98333333333333</v>
      </c>
      <c r="G35" s="265">
        <v>107.96666666666667</v>
      </c>
      <c r="H35" s="265">
        <v>115.66666666666666</v>
      </c>
      <c r="I35" s="265">
        <v>117.68333333333334</v>
      </c>
      <c r="J35" s="265">
        <v>119.51666666666665</v>
      </c>
      <c r="K35" s="263">
        <v>115.85</v>
      </c>
      <c r="L35" s="263">
        <v>112</v>
      </c>
      <c r="M35" s="263">
        <v>190.13892999999999</v>
      </c>
    </row>
    <row r="36" spans="1:13">
      <c r="A36" s="282">
        <v>27</v>
      </c>
      <c r="B36" s="263" t="s">
        <v>50</v>
      </c>
      <c r="C36" s="263">
        <v>2663.7</v>
      </c>
      <c r="D36" s="265">
        <v>2646.2999999999997</v>
      </c>
      <c r="E36" s="265">
        <v>2599.0999999999995</v>
      </c>
      <c r="F36" s="265">
        <v>2534.4999999999995</v>
      </c>
      <c r="G36" s="265">
        <v>2487.2999999999993</v>
      </c>
      <c r="H36" s="265">
        <v>2710.8999999999996</v>
      </c>
      <c r="I36" s="265">
        <v>2758.0999999999995</v>
      </c>
      <c r="J36" s="265">
        <v>2822.7</v>
      </c>
      <c r="K36" s="263">
        <v>2693.5</v>
      </c>
      <c r="L36" s="263">
        <v>2581.6999999999998</v>
      </c>
      <c r="M36" s="263">
        <v>27.607769999999999</v>
      </c>
    </row>
    <row r="37" spans="1:13">
      <c r="A37" s="282">
        <v>28</v>
      </c>
      <c r="B37" s="263" t="s">
        <v>52</v>
      </c>
      <c r="C37" s="263">
        <v>953</v>
      </c>
      <c r="D37" s="265">
        <v>940.83333333333337</v>
      </c>
      <c r="E37" s="265">
        <v>922.66666666666674</v>
      </c>
      <c r="F37" s="265">
        <v>892.33333333333337</v>
      </c>
      <c r="G37" s="265">
        <v>874.16666666666674</v>
      </c>
      <c r="H37" s="265">
        <v>971.16666666666674</v>
      </c>
      <c r="I37" s="265">
        <v>989.33333333333348</v>
      </c>
      <c r="J37" s="265">
        <v>1019.6666666666667</v>
      </c>
      <c r="K37" s="263">
        <v>959</v>
      </c>
      <c r="L37" s="263">
        <v>910.5</v>
      </c>
      <c r="M37" s="263">
        <v>43.815800000000003</v>
      </c>
    </row>
    <row r="38" spans="1:13">
      <c r="A38" s="282">
        <v>29</v>
      </c>
      <c r="B38" s="263" t="s">
        <v>227</v>
      </c>
      <c r="C38" s="263">
        <v>2919.9</v>
      </c>
      <c r="D38" s="265">
        <v>2933.9666666666667</v>
      </c>
      <c r="E38" s="265">
        <v>2887.9333333333334</v>
      </c>
      <c r="F38" s="265">
        <v>2855.9666666666667</v>
      </c>
      <c r="G38" s="265">
        <v>2809.9333333333334</v>
      </c>
      <c r="H38" s="265">
        <v>2965.9333333333334</v>
      </c>
      <c r="I38" s="265">
        <v>3011.9666666666672</v>
      </c>
      <c r="J38" s="265">
        <v>3043.9333333333334</v>
      </c>
      <c r="K38" s="263">
        <v>2980</v>
      </c>
      <c r="L38" s="263">
        <v>2902</v>
      </c>
      <c r="M38" s="263">
        <v>3.34483</v>
      </c>
    </row>
    <row r="39" spans="1:13">
      <c r="A39" s="282">
        <v>30</v>
      </c>
      <c r="B39" s="263" t="s">
        <v>54</v>
      </c>
      <c r="C39" s="263">
        <v>669.2</v>
      </c>
      <c r="D39" s="265">
        <v>668.93333333333339</v>
      </c>
      <c r="E39" s="265">
        <v>662.61666666666679</v>
      </c>
      <c r="F39" s="265">
        <v>656.03333333333342</v>
      </c>
      <c r="G39" s="265">
        <v>649.71666666666681</v>
      </c>
      <c r="H39" s="265">
        <v>675.51666666666677</v>
      </c>
      <c r="I39" s="265">
        <v>681.83333333333337</v>
      </c>
      <c r="J39" s="265">
        <v>688.41666666666674</v>
      </c>
      <c r="K39" s="263">
        <v>675.25</v>
      </c>
      <c r="L39" s="263">
        <v>662.35</v>
      </c>
      <c r="M39" s="263">
        <v>122.42522</v>
      </c>
    </row>
    <row r="40" spans="1:13">
      <c r="A40" s="282">
        <v>31</v>
      </c>
      <c r="B40" s="263" t="s">
        <v>55</v>
      </c>
      <c r="C40" s="263">
        <v>3634.65</v>
      </c>
      <c r="D40" s="265">
        <v>3620.6999999999994</v>
      </c>
      <c r="E40" s="265">
        <v>3583.8999999999987</v>
      </c>
      <c r="F40" s="265">
        <v>3533.1499999999992</v>
      </c>
      <c r="G40" s="265">
        <v>3496.3499999999985</v>
      </c>
      <c r="H40" s="265">
        <v>3671.4499999999989</v>
      </c>
      <c r="I40" s="265">
        <v>3708.2499999999991</v>
      </c>
      <c r="J40" s="265">
        <v>3758.9999999999991</v>
      </c>
      <c r="K40" s="263">
        <v>3657.5</v>
      </c>
      <c r="L40" s="263">
        <v>3569.95</v>
      </c>
      <c r="M40" s="263">
        <v>5.2678700000000003</v>
      </c>
    </row>
    <row r="41" spans="1:13">
      <c r="A41" s="282">
        <v>32</v>
      </c>
      <c r="B41" s="263" t="s">
        <v>58</v>
      </c>
      <c r="C41" s="263">
        <v>4616.6000000000004</v>
      </c>
      <c r="D41" s="265">
        <v>4632.2</v>
      </c>
      <c r="E41" s="265">
        <v>4574.3999999999996</v>
      </c>
      <c r="F41" s="265">
        <v>4532.2</v>
      </c>
      <c r="G41" s="265">
        <v>4474.3999999999996</v>
      </c>
      <c r="H41" s="265">
        <v>4674.3999999999996</v>
      </c>
      <c r="I41" s="265">
        <v>4732.2000000000007</v>
      </c>
      <c r="J41" s="265">
        <v>4774.3999999999996</v>
      </c>
      <c r="K41" s="263">
        <v>4690</v>
      </c>
      <c r="L41" s="263">
        <v>4590</v>
      </c>
      <c r="M41" s="263">
        <v>21.426480000000002</v>
      </c>
    </row>
    <row r="42" spans="1:13">
      <c r="A42" s="282">
        <v>33</v>
      </c>
      <c r="B42" s="263" t="s">
        <v>57</v>
      </c>
      <c r="C42" s="263">
        <v>9824.75</v>
      </c>
      <c r="D42" s="265">
        <v>9823.25</v>
      </c>
      <c r="E42" s="265">
        <v>9766.5</v>
      </c>
      <c r="F42" s="265">
        <v>9708.25</v>
      </c>
      <c r="G42" s="265">
        <v>9651.5</v>
      </c>
      <c r="H42" s="265">
        <v>9881.5</v>
      </c>
      <c r="I42" s="265">
        <v>9938.25</v>
      </c>
      <c r="J42" s="265">
        <v>9996.5</v>
      </c>
      <c r="K42" s="263">
        <v>9880</v>
      </c>
      <c r="L42" s="263">
        <v>9765</v>
      </c>
      <c r="M42" s="263">
        <v>4.0013199999999998</v>
      </c>
    </row>
    <row r="43" spans="1:13">
      <c r="A43" s="282">
        <v>34</v>
      </c>
      <c r="B43" s="263" t="s">
        <v>228</v>
      </c>
      <c r="C43" s="263">
        <v>3378.25</v>
      </c>
      <c r="D43" s="265">
        <v>3353.25</v>
      </c>
      <c r="E43" s="265">
        <v>3306.5</v>
      </c>
      <c r="F43" s="265">
        <v>3234.75</v>
      </c>
      <c r="G43" s="265">
        <v>3188</v>
      </c>
      <c r="H43" s="265">
        <v>3425</v>
      </c>
      <c r="I43" s="265">
        <v>3471.75</v>
      </c>
      <c r="J43" s="265">
        <v>3543.5</v>
      </c>
      <c r="K43" s="263">
        <v>3400</v>
      </c>
      <c r="L43" s="263">
        <v>3281.5</v>
      </c>
      <c r="M43" s="263">
        <v>0.35668</v>
      </c>
    </row>
    <row r="44" spans="1:13">
      <c r="A44" s="282">
        <v>35</v>
      </c>
      <c r="B44" s="263" t="s">
        <v>59</v>
      </c>
      <c r="C44" s="263">
        <v>1687.35</v>
      </c>
      <c r="D44" s="265">
        <v>1684.3</v>
      </c>
      <c r="E44" s="265">
        <v>1673.1</v>
      </c>
      <c r="F44" s="265">
        <v>1658.85</v>
      </c>
      <c r="G44" s="265">
        <v>1647.6499999999999</v>
      </c>
      <c r="H44" s="265">
        <v>1698.55</v>
      </c>
      <c r="I44" s="265">
        <v>1709.7500000000002</v>
      </c>
      <c r="J44" s="265">
        <v>1724</v>
      </c>
      <c r="K44" s="263">
        <v>1695.5</v>
      </c>
      <c r="L44" s="263">
        <v>1670.05</v>
      </c>
      <c r="M44" s="263">
        <v>3.8199800000000002</v>
      </c>
    </row>
    <row r="45" spans="1:13">
      <c r="A45" s="282">
        <v>36</v>
      </c>
      <c r="B45" s="263" t="s">
        <v>229</v>
      </c>
      <c r="C45" s="263">
        <v>322.64999999999998</v>
      </c>
      <c r="D45" s="265">
        <v>324.34999999999997</v>
      </c>
      <c r="E45" s="265">
        <v>318.79999999999995</v>
      </c>
      <c r="F45" s="265">
        <v>314.95</v>
      </c>
      <c r="G45" s="265">
        <v>309.39999999999998</v>
      </c>
      <c r="H45" s="265">
        <v>328.19999999999993</v>
      </c>
      <c r="I45" s="265">
        <v>333.75</v>
      </c>
      <c r="J45" s="265">
        <v>337.59999999999991</v>
      </c>
      <c r="K45" s="263">
        <v>329.9</v>
      </c>
      <c r="L45" s="263">
        <v>320.5</v>
      </c>
      <c r="M45" s="263">
        <v>54.600549999999998</v>
      </c>
    </row>
    <row r="46" spans="1:13">
      <c r="A46" s="282">
        <v>37</v>
      </c>
      <c r="B46" s="263" t="s">
        <v>60</v>
      </c>
      <c r="C46" s="263">
        <v>67.349999999999994</v>
      </c>
      <c r="D46" s="265">
        <v>67.966666666666654</v>
      </c>
      <c r="E46" s="265">
        <v>66.433333333333309</v>
      </c>
      <c r="F46" s="265">
        <v>65.516666666666652</v>
      </c>
      <c r="G46" s="265">
        <v>63.983333333333306</v>
      </c>
      <c r="H46" s="265">
        <v>68.883333333333312</v>
      </c>
      <c r="I46" s="265">
        <v>70.416666666666643</v>
      </c>
      <c r="J46" s="265">
        <v>71.333333333333314</v>
      </c>
      <c r="K46" s="263">
        <v>69.5</v>
      </c>
      <c r="L46" s="263">
        <v>67.05</v>
      </c>
      <c r="M46" s="263">
        <v>362.25189999999998</v>
      </c>
    </row>
    <row r="47" spans="1:13">
      <c r="A47" s="282">
        <v>38</v>
      </c>
      <c r="B47" s="263" t="s">
        <v>61</v>
      </c>
      <c r="C47" s="263">
        <v>69.650000000000006</v>
      </c>
      <c r="D47" s="265">
        <v>70.350000000000009</v>
      </c>
      <c r="E47" s="265">
        <v>68.450000000000017</v>
      </c>
      <c r="F47" s="265">
        <v>67.250000000000014</v>
      </c>
      <c r="G47" s="265">
        <v>65.350000000000023</v>
      </c>
      <c r="H47" s="265">
        <v>71.550000000000011</v>
      </c>
      <c r="I47" s="265">
        <v>73.450000000000017</v>
      </c>
      <c r="J47" s="265">
        <v>74.650000000000006</v>
      </c>
      <c r="K47" s="263">
        <v>72.25</v>
      </c>
      <c r="L47" s="263">
        <v>69.150000000000006</v>
      </c>
      <c r="M47" s="263">
        <v>79.727429999999998</v>
      </c>
    </row>
    <row r="48" spans="1:13">
      <c r="A48" s="282">
        <v>39</v>
      </c>
      <c r="B48" s="263" t="s">
        <v>62</v>
      </c>
      <c r="C48" s="263">
        <v>1323.55</v>
      </c>
      <c r="D48" s="265">
        <v>1321.7666666666667</v>
      </c>
      <c r="E48" s="265">
        <v>1314.8833333333332</v>
      </c>
      <c r="F48" s="265">
        <v>1306.2166666666665</v>
      </c>
      <c r="G48" s="265">
        <v>1299.333333333333</v>
      </c>
      <c r="H48" s="265">
        <v>1330.4333333333334</v>
      </c>
      <c r="I48" s="265">
        <v>1337.3166666666671</v>
      </c>
      <c r="J48" s="265">
        <v>1345.9833333333336</v>
      </c>
      <c r="K48" s="263">
        <v>1328.65</v>
      </c>
      <c r="L48" s="263">
        <v>1313.1</v>
      </c>
      <c r="M48" s="263">
        <v>5.6102699999999999</v>
      </c>
    </row>
    <row r="49" spans="1:13">
      <c r="A49" s="282">
        <v>40</v>
      </c>
      <c r="B49" s="263" t="s">
        <v>65</v>
      </c>
      <c r="C49" s="263">
        <v>735.3</v>
      </c>
      <c r="D49" s="265">
        <v>739</v>
      </c>
      <c r="E49" s="265">
        <v>728.1</v>
      </c>
      <c r="F49" s="265">
        <v>720.9</v>
      </c>
      <c r="G49" s="265">
        <v>710</v>
      </c>
      <c r="H49" s="265">
        <v>746.2</v>
      </c>
      <c r="I49" s="265">
        <v>757.10000000000014</v>
      </c>
      <c r="J49" s="265">
        <v>764.30000000000007</v>
      </c>
      <c r="K49" s="263">
        <v>749.9</v>
      </c>
      <c r="L49" s="263">
        <v>731.8</v>
      </c>
      <c r="M49" s="263">
        <v>13.226190000000001</v>
      </c>
    </row>
    <row r="50" spans="1:13">
      <c r="A50" s="282">
        <v>41</v>
      </c>
      <c r="B50" s="263" t="s">
        <v>64</v>
      </c>
      <c r="C50" s="263">
        <v>128</v>
      </c>
      <c r="D50" s="265">
        <v>127.7</v>
      </c>
      <c r="E50" s="265">
        <v>125.9</v>
      </c>
      <c r="F50" s="265">
        <v>123.8</v>
      </c>
      <c r="G50" s="265">
        <v>122</v>
      </c>
      <c r="H50" s="265">
        <v>129.80000000000001</v>
      </c>
      <c r="I50" s="265">
        <v>131.6</v>
      </c>
      <c r="J50" s="265">
        <v>133.70000000000002</v>
      </c>
      <c r="K50" s="263">
        <v>129.5</v>
      </c>
      <c r="L50" s="263">
        <v>125.6</v>
      </c>
      <c r="M50" s="263">
        <v>71.504859999999994</v>
      </c>
    </row>
    <row r="51" spans="1:13">
      <c r="A51" s="282">
        <v>42</v>
      </c>
      <c r="B51" s="263" t="s">
        <v>66</v>
      </c>
      <c r="C51" s="263">
        <v>586.75</v>
      </c>
      <c r="D51" s="265">
        <v>586.4</v>
      </c>
      <c r="E51" s="265">
        <v>575.4</v>
      </c>
      <c r="F51" s="265">
        <v>564.04999999999995</v>
      </c>
      <c r="G51" s="265">
        <v>553.04999999999995</v>
      </c>
      <c r="H51" s="265">
        <v>597.75</v>
      </c>
      <c r="I51" s="265">
        <v>608.75</v>
      </c>
      <c r="J51" s="265">
        <v>620.1</v>
      </c>
      <c r="K51" s="263">
        <v>597.4</v>
      </c>
      <c r="L51" s="263">
        <v>575.04999999999995</v>
      </c>
      <c r="M51" s="263">
        <v>19.318480000000001</v>
      </c>
    </row>
    <row r="52" spans="1:13">
      <c r="A52" s="282">
        <v>43</v>
      </c>
      <c r="B52" s="263" t="s">
        <v>69</v>
      </c>
      <c r="C52" s="263">
        <v>46.2</v>
      </c>
      <c r="D52" s="265">
        <v>46.316666666666663</v>
      </c>
      <c r="E52" s="265">
        <v>45.583333333333329</v>
      </c>
      <c r="F52" s="265">
        <v>44.966666666666669</v>
      </c>
      <c r="G52" s="265">
        <v>44.233333333333334</v>
      </c>
      <c r="H52" s="265">
        <v>46.933333333333323</v>
      </c>
      <c r="I52" s="265">
        <v>47.666666666666657</v>
      </c>
      <c r="J52" s="265">
        <v>48.283333333333317</v>
      </c>
      <c r="K52" s="263">
        <v>47.05</v>
      </c>
      <c r="L52" s="263">
        <v>45.7</v>
      </c>
      <c r="M52" s="263">
        <v>318.81785000000002</v>
      </c>
    </row>
    <row r="53" spans="1:13">
      <c r="A53" s="282">
        <v>44</v>
      </c>
      <c r="B53" s="263" t="s">
        <v>73</v>
      </c>
      <c r="C53" s="263">
        <v>413.8</v>
      </c>
      <c r="D53" s="265">
        <v>413.68333333333334</v>
      </c>
      <c r="E53" s="265">
        <v>404.41666666666669</v>
      </c>
      <c r="F53" s="265">
        <v>395.03333333333336</v>
      </c>
      <c r="G53" s="265">
        <v>385.76666666666671</v>
      </c>
      <c r="H53" s="265">
        <v>423.06666666666666</v>
      </c>
      <c r="I53" s="265">
        <v>432.33333333333331</v>
      </c>
      <c r="J53" s="265">
        <v>441.71666666666664</v>
      </c>
      <c r="K53" s="263">
        <v>422.95</v>
      </c>
      <c r="L53" s="263">
        <v>404.3</v>
      </c>
      <c r="M53" s="263">
        <v>111.46313000000001</v>
      </c>
    </row>
    <row r="54" spans="1:13">
      <c r="A54" s="282">
        <v>45</v>
      </c>
      <c r="B54" s="263" t="s">
        <v>68</v>
      </c>
      <c r="C54" s="263">
        <v>540.75</v>
      </c>
      <c r="D54" s="265">
        <v>540.9666666666667</v>
      </c>
      <c r="E54" s="265">
        <v>537.78333333333342</v>
      </c>
      <c r="F54" s="265">
        <v>534.81666666666672</v>
      </c>
      <c r="G54" s="265">
        <v>531.63333333333344</v>
      </c>
      <c r="H54" s="265">
        <v>543.93333333333339</v>
      </c>
      <c r="I54" s="265">
        <v>547.11666666666679</v>
      </c>
      <c r="J54" s="265">
        <v>550.08333333333337</v>
      </c>
      <c r="K54" s="263">
        <v>544.15</v>
      </c>
      <c r="L54" s="263">
        <v>538</v>
      </c>
      <c r="M54" s="263">
        <v>61.577809999999999</v>
      </c>
    </row>
    <row r="55" spans="1:13">
      <c r="A55" s="282">
        <v>46</v>
      </c>
      <c r="B55" s="263" t="s">
        <v>70</v>
      </c>
      <c r="C55" s="263">
        <v>412.85</v>
      </c>
      <c r="D55" s="265">
        <v>410.25</v>
      </c>
      <c r="E55" s="265">
        <v>401.95</v>
      </c>
      <c r="F55" s="265">
        <v>391.05</v>
      </c>
      <c r="G55" s="265">
        <v>382.75</v>
      </c>
      <c r="H55" s="265">
        <v>421.15</v>
      </c>
      <c r="I55" s="265">
        <v>429.44999999999993</v>
      </c>
      <c r="J55" s="265">
        <v>440.34999999999997</v>
      </c>
      <c r="K55" s="263">
        <v>418.55</v>
      </c>
      <c r="L55" s="263">
        <v>399.35</v>
      </c>
      <c r="M55" s="263">
        <v>56.690989999999999</v>
      </c>
    </row>
    <row r="56" spans="1:13">
      <c r="A56" s="282">
        <v>47</v>
      </c>
      <c r="B56" s="263" t="s">
        <v>230</v>
      </c>
      <c r="C56" s="263">
        <v>1194.95</v>
      </c>
      <c r="D56" s="265">
        <v>1196.3833333333332</v>
      </c>
      <c r="E56" s="265">
        <v>1177.7666666666664</v>
      </c>
      <c r="F56" s="265">
        <v>1160.5833333333333</v>
      </c>
      <c r="G56" s="265">
        <v>1141.9666666666665</v>
      </c>
      <c r="H56" s="265">
        <v>1213.5666666666664</v>
      </c>
      <c r="I56" s="265">
        <v>1232.1833333333332</v>
      </c>
      <c r="J56" s="265">
        <v>1249.3666666666663</v>
      </c>
      <c r="K56" s="263">
        <v>1215</v>
      </c>
      <c r="L56" s="263">
        <v>1179.2</v>
      </c>
      <c r="M56" s="263">
        <v>0.28343000000000002</v>
      </c>
    </row>
    <row r="57" spans="1:13">
      <c r="A57" s="282">
        <v>48</v>
      </c>
      <c r="B57" s="263" t="s">
        <v>71</v>
      </c>
      <c r="C57" s="263">
        <v>13855.95</v>
      </c>
      <c r="D57" s="265">
        <v>13797.65</v>
      </c>
      <c r="E57" s="265">
        <v>13705.9</v>
      </c>
      <c r="F57" s="265">
        <v>13555.85</v>
      </c>
      <c r="G57" s="265">
        <v>13464.1</v>
      </c>
      <c r="H57" s="265">
        <v>13947.699999999999</v>
      </c>
      <c r="I57" s="265">
        <v>14039.449999999999</v>
      </c>
      <c r="J57" s="265">
        <v>14189.499999999998</v>
      </c>
      <c r="K57" s="263">
        <v>13889.4</v>
      </c>
      <c r="L57" s="263">
        <v>13647.6</v>
      </c>
      <c r="M57" s="263">
        <v>0.27063999999999999</v>
      </c>
    </row>
    <row r="58" spans="1:13">
      <c r="A58" s="282">
        <v>49</v>
      </c>
      <c r="B58" s="263" t="s">
        <v>74</v>
      </c>
      <c r="C58" s="263">
        <v>3696.5</v>
      </c>
      <c r="D58" s="265">
        <v>3702.3333333333335</v>
      </c>
      <c r="E58" s="265">
        <v>3670.7166666666672</v>
      </c>
      <c r="F58" s="265">
        <v>3644.9333333333338</v>
      </c>
      <c r="G58" s="265">
        <v>3613.3166666666675</v>
      </c>
      <c r="H58" s="265">
        <v>3728.1166666666668</v>
      </c>
      <c r="I58" s="265">
        <v>3759.7333333333327</v>
      </c>
      <c r="J58" s="265">
        <v>3785.5166666666664</v>
      </c>
      <c r="K58" s="263">
        <v>3733.95</v>
      </c>
      <c r="L58" s="263">
        <v>3676.55</v>
      </c>
      <c r="M58" s="263">
        <v>2.5174099999999999</v>
      </c>
    </row>
    <row r="59" spans="1:13">
      <c r="A59" s="282">
        <v>50</v>
      </c>
      <c r="B59" s="263" t="s">
        <v>80</v>
      </c>
      <c r="C59" s="263">
        <v>610.15</v>
      </c>
      <c r="D59" s="265">
        <v>610.38333333333333</v>
      </c>
      <c r="E59" s="265">
        <v>604.76666666666665</v>
      </c>
      <c r="F59" s="265">
        <v>599.38333333333333</v>
      </c>
      <c r="G59" s="265">
        <v>593.76666666666665</v>
      </c>
      <c r="H59" s="265">
        <v>615.76666666666665</v>
      </c>
      <c r="I59" s="265">
        <v>621.38333333333321</v>
      </c>
      <c r="J59" s="265">
        <v>626.76666666666665</v>
      </c>
      <c r="K59" s="263">
        <v>616</v>
      </c>
      <c r="L59" s="263">
        <v>605</v>
      </c>
      <c r="M59" s="263">
        <v>2.0835900000000001</v>
      </c>
    </row>
    <row r="60" spans="1:13">
      <c r="A60" s="282">
        <v>51</v>
      </c>
      <c r="B60" s="263" t="s">
        <v>75</v>
      </c>
      <c r="C60" s="263">
        <v>527.1</v>
      </c>
      <c r="D60" s="265">
        <v>519.15</v>
      </c>
      <c r="E60" s="265">
        <v>508.29999999999995</v>
      </c>
      <c r="F60" s="265">
        <v>489.5</v>
      </c>
      <c r="G60" s="265">
        <v>478.65</v>
      </c>
      <c r="H60" s="265">
        <v>537.94999999999993</v>
      </c>
      <c r="I60" s="265">
        <v>548.80000000000007</v>
      </c>
      <c r="J60" s="265">
        <v>567.59999999999991</v>
      </c>
      <c r="K60" s="263">
        <v>530</v>
      </c>
      <c r="L60" s="263">
        <v>500.35</v>
      </c>
      <c r="M60" s="263">
        <v>154.28933000000001</v>
      </c>
    </row>
    <row r="61" spans="1:13">
      <c r="A61" s="282">
        <v>52</v>
      </c>
      <c r="B61" s="263" t="s">
        <v>76</v>
      </c>
      <c r="C61" s="263">
        <v>134.19999999999999</v>
      </c>
      <c r="D61" s="265">
        <v>135.01666666666665</v>
      </c>
      <c r="E61" s="265">
        <v>132.18333333333331</v>
      </c>
      <c r="F61" s="265">
        <v>130.16666666666666</v>
      </c>
      <c r="G61" s="265">
        <v>127.33333333333331</v>
      </c>
      <c r="H61" s="265">
        <v>137.0333333333333</v>
      </c>
      <c r="I61" s="265">
        <v>139.86666666666667</v>
      </c>
      <c r="J61" s="265">
        <v>141.8833333333333</v>
      </c>
      <c r="K61" s="263">
        <v>137.85</v>
      </c>
      <c r="L61" s="263">
        <v>133</v>
      </c>
      <c r="M61" s="263">
        <v>138.87726000000001</v>
      </c>
    </row>
    <row r="62" spans="1:13">
      <c r="A62" s="282">
        <v>53</v>
      </c>
      <c r="B62" s="263" t="s">
        <v>77</v>
      </c>
      <c r="C62" s="263">
        <v>123</v>
      </c>
      <c r="D62" s="265">
        <v>122.56666666666666</v>
      </c>
      <c r="E62" s="265">
        <v>121.68333333333332</v>
      </c>
      <c r="F62" s="265">
        <v>120.36666666666666</v>
      </c>
      <c r="G62" s="265">
        <v>119.48333333333332</v>
      </c>
      <c r="H62" s="265">
        <v>123.88333333333333</v>
      </c>
      <c r="I62" s="265">
        <v>124.76666666666665</v>
      </c>
      <c r="J62" s="265">
        <v>126.08333333333333</v>
      </c>
      <c r="K62" s="263">
        <v>123.45</v>
      </c>
      <c r="L62" s="263">
        <v>121.25</v>
      </c>
      <c r="M62" s="263">
        <v>6.0654399999999997</v>
      </c>
    </row>
    <row r="63" spans="1:13">
      <c r="A63" s="282">
        <v>54</v>
      </c>
      <c r="B63" s="263" t="s">
        <v>81</v>
      </c>
      <c r="C63" s="263">
        <v>540.6</v>
      </c>
      <c r="D63" s="265">
        <v>542.83333333333337</v>
      </c>
      <c r="E63" s="265">
        <v>535.16666666666674</v>
      </c>
      <c r="F63" s="265">
        <v>529.73333333333335</v>
      </c>
      <c r="G63" s="265">
        <v>522.06666666666672</v>
      </c>
      <c r="H63" s="265">
        <v>548.26666666666677</v>
      </c>
      <c r="I63" s="265">
        <v>555.93333333333351</v>
      </c>
      <c r="J63" s="265">
        <v>561.36666666666679</v>
      </c>
      <c r="K63" s="263">
        <v>550.5</v>
      </c>
      <c r="L63" s="263">
        <v>537.4</v>
      </c>
      <c r="M63" s="263">
        <v>28.615659999999998</v>
      </c>
    </row>
    <row r="64" spans="1:13">
      <c r="A64" s="282">
        <v>55</v>
      </c>
      <c r="B64" s="263" t="s">
        <v>82</v>
      </c>
      <c r="C64" s="263">
        <v>938.05</v>
      </c>
      <c r="D64" s="265">
        <v>931.06666666666661</v>
      </c>
      <c r="E64" s="265">
        <v>917.88333333333321</v>
      </c>
      <c r="F64" s="265">
        <v>897.71666666666658</v>
      </c>
      <c r="G64" s="265">
        <v>884.53333333333319</v>
      </c>
      <c r="H64" s="265">
        <v>951.23333333333323</v>
      </c>
      <c r="I64" s="265">
        <v>964.41666666666663</v>
      </c>
      <c r="J64" s="265">
        <v>984.58333333333326</v>
      </c>
      <c r="K64" s="263">
        <v>944.25</v>
      </c>
      <c r="L64" s="263">
        <v>910.9</v>
      </c>
      <c r="M64" s="263">
        <v>137.46268000000001</v>
      </c>
    </row>
    <row r="65" spans="1:13">
      <c r="A65" s="282">
        <v>56</v>
      </c>
      <c r="B65" s="263" t="s">
        <v>231</v>
      </c>
      <c r="C65" s="263">
        <v>161.85</v>
      </c>
      <c r="D65" s="265">
        <v>162.56666666666666</v>
      </c>
      <c r="E65" s="265">
        <v>160.28333333333333</v>
      </c>
      <c r="F65" s="265">
        <v>158.71666666666667</v>
      </c>
      <c r="G65" s="265">
        <v>156.43333333333334</v>
      </c>
      <c r="H65" s="265">
        <v>164.13333333333333</v>
      </c>
      <c r="I65" s="265">
        <v>166.41666666666663</v>
      </c>
      <c r="J65" s="265">
        <v>167.98333333333332</v>
      </c>
      <c r="K65" s="263">
        <v>164.85</v>
      </c>
      <c r="L65" s="263">
        <v>161</v>
      </c>
      <c r="M65" s="263">
        <v>16.190169999999998</v>
      </c>
    </row>
    <row r="66" spans="1:13">
      <c r="A66" s="282">
        <v>57</v>
      </c>
      <c r="B66" s="263" t="s">
        <v>83</v>
      </c>
      <c r="C66" s="263">
        <v>127.85</v>
      </c>
      <c r="D66" s="265">
        <v>128.29999999999998</v>
      </c>
      <c r="E66" s="265">
        <v>126.64999999999998</v>
      </c>
      <c r="F66" s="265">
        <v>125.44999999999999</v>
      </c>
      <c r="G66" s="265">
        <v>123.79999999999998</v>
      </c>
      <c r="H66" s="265">
        <v>129.49999999999997</v>
      </c>
      <c r="I66" s="265">
        <v>131.15</v>
      </c>
      <c r="J66" s="265">
        <v>132.34999999999997</v>
      </c>
      <c r="K66" s="263">
        <v>129.94999999999999</v>
      </c>
      <c r="L66" s="263">
        <v>127.1</v>
      </c>
      <c r="M66" s="263">
        <v>103.58365999999999</v>
      </c>
    </row>
    <row r="67" spans="1:13">
      <c r="A67" s="282">
        <v>58</v>
      </c>
      <c r="B67" s="263" t="s">
        <v>822</v>
      </c>
      <c r="C67" s="263">
        <v>3171.95</v>
      </c>
      <c r="D67" s="265">
        <v>3143.3000000000006</v>
      </c>
      <c r="E67" s="265">
        <v>3063.7000000000012</v>
      </c>
      <c r="F67" s="265">
        <v>2955.4500000000007</v>
      </c>
      <c r="G67" s="265">
        <v>2875.8500000000013</v>
      </c>
      <c r="H67" s="265">
        <v>3251.5500000000011</v>
      </c>
      <c r="I67" s="265">
        <v>3331.1500000000005</v>
      </c>
      <c r="J67" s="265">
        <v>3439.400000000001</v>
      </c>
      <c r="K67" s="263">
        <v>3222.9</v>
      </c>
      <c r="L67" s="263">
        <v>3035.05</v>
      </c>
      <c r="M67" s="263">
        <v>11.185460000000001</v>
      </c>
    </row>
    <row r="68" spans="1:13">
      <c r="A68" s="282">
        <v>59</v>
      </c>
      <c r="B68" s="263" t="s">
        <v>84</v>
      </c>
      <c r="C68" s="263">
        <v>1570.85</v>
      </c>
      <c r="D68" s="265">
        <v>1567.6333333333332</v>
      </c>
      <c r="E68" s="265">
        <v>1558.7666666666664</v>
      </c>
      <c r="F68" s="265">
        <v>1546.6833333333332</v>
      </c>
      <c r="G68" s="265">
        <v>1537.8166666666664</v>
      </c>
      <c r="H68" s="265">
        <v>1579.7166666666665</v>
      </c>
      <c r="I68" s="265">
        <v>1588.5833333333333</v>
      </c>
      <c r="J68" s="265">
        <v>1600.6666666666665</v>
      </c>
      <c r="K68" s="263">
        <v>1576.5</v>
      </c>
      <c r="L68" s="263">
        <v>1555.55</v>
      </c>
      <c r="M68" s="263">
        <v>4.2864800000000001</v>
      </c>
    </row>
    <row r="69" spans="1:13">
      <c r="A69" s="282">
        <v>60</v>
      </c>
      <c r="B69" s="263" t="s">
        <v>85</v>
      </c>
      <c r="C69" s="263">
        <v>568</v>
      </c>
      <c r="D69" s="265">
        <v>569.33333333333337</v>
      </c>
      <c r="E69" s="265">
        <v>558.66666666666674</v>
      </c>
      <c r="F69" s="265">
        <v>549.33333333333337</v>
      </c>
      <c r="G69" s="265">
        <v>538.66666666666674</v>
      </c>
      <c r="H69" s="265">
        <v>578.66666666666674</v>
      </c>
      <c r="I69" s="265">
        <v>589.33333333333348</v>
      </c>
      <c r="J69" s="265">
        <v>598.66666666666674</v>
      </c>
      <c r="K69" s="263">
        <v>580</v>
      </c>
      <c r="L69" s="263">
        <v>560</v>
      </c>
      <c r="M69" s="263">
        <v>14.82339</v>
      </c>
    </row>
    <row r="70" spans="1:13">
      <c r="A70" s="282">
        <v>61</v>
      </c>
      <c r="B70" s="263" t="s">
        <v>232</v>
      </c>
      <c r="C70" s="263">
        <v>746.4</v>
      </c>
      <c r="D70" s="265">
        <v>742.7166666666667</v>
      </c>
      <c r="E70" s="265">
        <v>736.43333333333339</v>
      </c>
      <c r="F70" s="265">
        <v>726.4666666666667</v>
      </c>
      <c r="G70" s="265">
        <v>720.18333333333339</v>
      </c>
      <c r="H70" s="265">
        <v>752.68333333333339</v>
      </c>
      <c r="I70" s="265">
        <v>758.9666666666667</v>
      </c>
      <c r="J70" s="265">
        <v>768.93333333333339</v>
      </c>
      <c r="K70" s="263">
        <v>749</v>
      </c>
      <c r="L70" s="263">
        <v>732.75</v>
      </c>
      <c r="M70" s="263">
        <v>3.8235399999999999</v>
      </c>
    </row>
    <row r="71" spans="1:13">
      <c r="A71" s="282">
        <v>62</v>
      </c>
      <c r="B71" s="263" t="s">
        <v>233</v>
      </c>
      <c r="C71" s="263">
        <v>386.55</v>
      </c>
      <c r="D71" s="265">
        <v>387.91666666666669</v>
      </c>
      <c r="E71" s="265">
        <v>381.18333333333339</v>
      </c>
      <c r="F71" s="265">
        <v>375.81666666666672</v>
      </c>
      <c r="G71" s="265">
        <v>369.08333333333343</v>
      </c>
      <c r="H71" s="265">
        <v>393.28333333333336</v>
      </c>
      <c r="I71" s="265">
        <v>400.01666666666659</v>
      </c>
      <c r="J71" s="265">
        <v>405.38333333333333</v>
      </c>
      <c r="K71" s="263">
        <v>394.65</v>
      </c>
      <c r="L71" s="263">
        <v>382.55</v>
      </c>
      <c r="M71" s="263">
        <v>8.5174500000000002</v>
      </c>
    </row>
    <row r="72" spans="1:13">
      <c r="A72" s="282">
        <v>63</v>
      </c>
      <c r="B72" s="263" t="s">
        <v>86</v>
      </c>
      <c r="C72" s="263">
        <v>849.1</v>
      </c>
      <c r="D72" s="265">
        <v>851.38333333333333</v>
      </c>
      <c r="E72" s="265">
        <v>837.7166666666667</v>
      </c>
      <c r="F72" s="265">
        <v>826.33333333333337</v>
      </c>
      <c r="G72" s="265">
        <v>812.66666666666674</v>
      </c>
      <c r="H72" s="265">
        <v>862.76666666666665</v>
      </c>
      <c r="I72" s="265">
        <v>876.43333333333339</v>
      </c>
      <c r="J72" s="265">
        <v>887.81666666666661</v>
      </c>
      <c r="K72" s="263">
        <v>865.05</v>
      </c>
      <c r="L72" s="263">
        <v>840</v>
      </c>
      <c r="M72" s="263">
        <v>4.1076800000000002</v>
      </c>
    </row>
    <row r="73" spans="1:13">
      <c r="A73" s="282">
        <v>64</v>
      </c>
      <c r="B73" s="263" t="s">
        <v>92</v>
      </c>
      <c r="C73" s="263">
        <v>252.45</v>
      </c>
      <c r="D73" s="265">
        <v>251.25</v>
      </c>
      <c r="E73" s="265">
        <v>247.65</v>
      </c>
      <c r="F73" s="265">
        <v>242.85</v>
      </c>
      <c r="G73" s="265">
        <v>239.25</v>
      </c>
      <c r="H73" s="265">
        <v>256.05</v>
      </c>
      <c r="I73" s="265">
        <v>259.65000000000003</v>
      </c>
      <c r="J73" s="265">
        <v>264.45000000000005</v>
      </c>
      <c r="K73" s="263">
        <v>254.85</v>
      </c>
      <c r="L73" s="263">
        <v>246.45</v>
      </c>
      <c r="M73" s="263">
        <v>90.104529999999997</v>
      </c>
    </row>
    <row r="74" spans="1:13">
      <c r="A74" s="282">
        <v>65</v>
      </c>
      <c r="B74" s="263" t="s">
        <v>87</v>
      </c>
      <c r="C74" s="263">
        <v>575</v>
      </c>
      <c r="D74" s="265">
        <v>575.9666666666667</v>
      </c>
      <c r="E74" s="265">
        <v>570.03333333333342</v>
      </c>
      <c r="F74" s="265">
        <v>565.06666666666672</v>
      </c>
      <c r="G74" s="265">
        <v>559.13333333333344</v>
      </c>
      <c r="H74" s="265">
        <v>580.93333333333339</v>
      </c>
      <c r="I74" s="265">
        <v>586.86666666666679</v>
      </c>
      <c r="J74" s="265">
        <v>591.83333333333337</v>
      </c>
      <c r="K74" s="263">
        <v>581.9</v>
      </c>
      <c r="L74" s="263">
        <v>571</v>
      </c>
      <c r="M74" s="263">
        <v>36.754309999999997</v>
      </c>
    </row>
    <row r="75" spans="1:13">
      <c r="A75" s="282">
        <v>66</v>
      </c>
      <c r="B75" s="263" t="s">
        <v>234</v>
      </c>
      <c r="C75" s="263">
        <v>1559.95</v>
      </c>
      <c r="D75" s="265">
        <v>1566.0166666666664</v>
      </c>
      <c r="E75" s="265">
        <v>1532.0333333333328</v>
      </c>
      <c r="F75" s="265">
        <v>1504.1166666666663</v>
      </c>
      <c r="G75" s="265">
        <v>1470.1333333333328</v>
      </c>
      <c r="H75" s="265">
        <v>1593.9333333333329</v>
      </c>
      <c r="I75" s="265">
        <v>1627.9166666666665</v>
      </c>
      <c r="J75" s="265">
        <v>1655.833333333333</v>
      </c>
      <c r="K75" s="263">
        <v>1600</v>
      </c>
      <c r="L75" s="263">
        <v>1538.1</v>
      </c>
      <c r="M75" s="263">
        <v>1.9796800000000001</v>
      </c>
    </row>
    <row r="76" spans="1:13">
      <c r="A76" s="282">
        <v>67</v>
      </c>
      <c r="B76" s="263" t="s">
        <v>833</v>
      </c>
      <c r="C76" s="263">
        <v>204.4</v>
      </c>
      <c r="D76" s="265">
        <v>205.20000000000002</v>
      </c>
      <c r="E76" s="265">
        <v>200.75000000000003</v>
      </c>
      <c r="F76" s="265">
        <v>197.10000000000002</v>
      </c>
      <c r="G76" s="265">
        <v>192.65000000000003</v>
      </c>
      <c r="H76" s="265">
        <v>208.85000000000002</v>
      </c>
      <c r="I76" s="265">
        <v>213.3</v>
      </c>
      <c r="J76" s="265">
        <v>216.95000000000002</v>
      </c>
      <c r="K76" s="263">
        <v>209.65</v>
      </c>
      <c r="L76" s="263">
        <v>201.55</v>
      </c>
      <c r="M76" s="263">
        <v>9.8831299999999995</v>
      </c>
    </row>
    <row r="77" spans="1:13">
      <c r="A77" s="282">
        <v>68</v>
      </c>
      <c r="B77" s="263" t="s">
        <v>90</v>
      </c>
      <c r="C77" s="263">
        <v>3821.85</v>
      </c>
      <c r="D77" s="265">
        <v>3800.0833333333335</v>
      </c>
      <c r="E77" s="265">
        <v>3755.166666666667</v>
      </c>
      <c r="F77" s="265">
        <v>3688.4833333333336</v>
      </c>
      <c r="G77" s="265">
        <v>3643.5666666666671</v>
      </c>
      <c r="H77" s="265">
        <v>3866.7666666666669</v>
      </c>
      <c r="I77" s="265">
        <v>3911.6833333333338</v>
      </c>
      <c r="J77" s="265">
        <v>3978.3666666666668</v>
      </c>
      <c r="K77" s="263">
        <v>3845</v>
      </c>
      <c r="L77" s="263">
        <v>3733.4</v>
      </c>
      <c r="M77" s="263">
        <v>6.8109900000000003</v>
      </c>
    </row>
    <row r="78" spans="1:13">
      <c r="A78" s="282">
        <v>69</v>
      </c>
      <c r="B78" s="263" t="s">
        <v>348</v>
      </c>
      <c r="C78" s="263">
        <v>2920.2</v>
      </c>
      <c r="D78" s="265">
        <v>2949.7833333333333</v>
      </c>
      <c r="E78" s="265">
        <v>2878.4166666666665</v>
      </c>
      <c r="F78" s="265">
        <v>2836.6333333333332</v>
      </c>
      <c r="G78" s="265">
        <v>2765.2666666666664</v>
      </c>
      <c r="H78" s="265">
        <v>2991.5666666666666</v>
      </c>
      <c r="I78" s="265">
        <v>3062.9333333333334</v>
      </c>
      <c r="J78" s="265">
        <v>3104.7166666666667</v>
      </c>
      <c r="K78" s="263">
        <v>3021.15</v>
      </c>
      <c r="L78" s="263">
        <v>2908</v>
      </c>
      <c r="M78" s="263">
        <v>7.2779299999999996</v>
      </c>
    </row>
    <row r="79" spans="1:13">
      <c r="A79" s="282">
        <v>70</v>
      </c>
      <c r="B79" s="263" t="s">
        <v>93</v>
      </c>
      <c r="C79" s="263">
        <v>4893.25</v>
      </c>
      <c r="D79" s="265">
        <v>4882.8166666666666</v>
      </c>
      <c r="E79" s="265">
        <v>4825.6333333333332</v>
      </c>
      <c r="F79" s="265">
        <v>4758.0166666666664</v>
      </c>
      <c r="G79" s="265">
        <v>4700.833333333333</v>
      </c>
      <c r="H79" s="265">
        <v>4950.4333333333334</v>
      </c>
      <c r="I79" s="265">
        <v>5007.6166666666659</v>
      </c>
      <c r="J79" s="265">
        <v>5075.2333333333336</v>
      </c>
      <c r="K79" s="263">
        <v>4940</v>
      </c>
      <c r="L79" s="263">
        <v>4815.2</v>
      </c>
      <c r="M79" s="263">
        <v>11.98029</v>
      </c>
    </row>
    <row r="80" spans="1:13">
      <c r="A80" s="282">
        <v>71</v>
      </c>
      <c r="B80" s="263" t="s">
        <v>235</v>
      </c>
      <c r="C80" s="263">
        <v>63.65</v>
      </c>
      <c r="D80" s="265">
        <v>63.949999999999996</v>
      </c>
      <c r="E80" s="265">
        <v>63.199999999999989</v>
      </c>
      <c r="F80" s="265">
        <v>62.749999999999993</v>
      </c>
      <c r="G80" s="265">
        <v>61.999999999999986</v>
      </c>
      <c r="H80" s="265">
        <v>64.399999999999991</v>
      </c>
      <c r="I80" s="265">
        <v>65.150000000000006</v>
      </c>
      <c r="J80" s="265">
        <v>65.599999999999994</v>
      </c>
      <c r="K80" s="263">
        <v>64.7</v>
      </c>
      <c r="L80" s="263">
        <v>63.5</v>
      </c>
      <c r="M80" s="263">
        <v>6.1903300000000003</v>
      </c>
    </row>
    <row r="81" spans="1:13">
      <c r="A81" s="282">
        <v>72</v>
      </c>
      <c r="B81" s="263" t="s">
        <v>94</v>
      </c>
      <c r="C81" s="263">
        <v>2434.85</v>
      </c>
      <c r="D81" s="265">
        <v>2439.9166666666665</v>
      </c>
      <c r="E81" s="265">
        <v>2409.9333333333329</v>
      </c>
      <c r="F81" s="265">
        <v>2385.0166666666664</v>
      </c>
      <c r="G81" s="265">
        <v>2355.0333333333328</v>
      </c>
      <c r="H81" s="265">
        <v>2464.833333333333</v>
      </c>
      <c r="I81" s="265">
        <v>2494.8166666666666</v>
      </c>
      <c r="J81" s="265">
        <v>2519.7333333333331</v>
      </c>
      <c r="K81" s="263">
        <v>2469.9</v>
      </c>
      <c r="L81" s="263">
        <v>2415</v>
      </c>
      <c r="M81" s="263">
        <v>7.8968100000000003</v>
      </c>
    </row>
    <row r="82" spans="1:13">
      <c r="A82" s="282">
        <v>73</v>
      </c>
      <c r="B82" s="263" t="s">
        <v>236</v>
      </c>
      <c r="C82" s="263">
        <v>543.54999999999995</v>
      </c>
      <c r="D82" s="265">
        <v>540.0333333333333</v>
      </c>
      <c r="E82" s="265">
        <v>533.06666666666661</v>
      </c>
      <c r="F82" s="265">
        <v>522.58333333333326</v>
      </c>
      <c r="G82" s="265">
        <v>515.61666666666656</v>
      </c>
      <c r="H82" s="265">
        <v>550.51666666666665</v>
      </c>
      <c r="I82" s="265">
        <v>557.48333333333335</v>
      </c>
      <c r="J82" s="265">
        <v>567.9666666666667</v>
      </c>
      <c r="K82" s="263">
        <v>547</v>
      </c>
      <c r="L82" s="263">
        <v>529.54999999999995</v>
      </c>
      <c r="M82" s="263">
        <v>24.958290000000002</v>
      </c>
    </row>
    <row r="83" spans="1:13">
      <c r="A83" s="282">
        <v>74</v>
      </c>
      <c r="B83" s="263" t="s">
        <v>237</v>
      </c>
      <c r="C83" s="263">
        <v>1319.75</v>
      </c>
      <c r="D83" s="265">
        <v>1315.6</v>
      </c>
      <c r="E83" s="265">
        <v>1286.2499999999998</v>
      </c>
      <c r="F83" s="265">
        <v>1252.7499999999998</v>
      </c>
      <c r="G83" s="265">
        <v>1223.3999999999996</v>
      </c>
      <c r="H83" s="265">
        <v>1349.1</v>
      </c>
      <c r="I83" s="265">
        <v>1378.4500000000003</v>
      </c>
      <c r="J83" s="265">
        <v>1411.95</v>
      </c>
      <c r="K83" s="263">
        <v>1344.95</v>
      </c>
      <c r="L83" s="263">
        <v>1282.0999999999999</v>
      </c>
      <c r="M83" s="263">
        <v>1.31518</v>
      </c>
    </row>
    <row r="84" spans="1:13">
      <c r="A84" s="282">
        <v>75</v>
      </c>
      <c r="B84" s="263" t="s">
        <v>96</v>
      </c>
      <c r="C84" s="263">
        <v>1246.9000000000001</v>
      </c>
      <c r="D84" s="265">
        <v>1235.2833333333335</v>
      </c>
      <c r="E84" s="265">
        <v>1213.666666666667</v>
      </c>
      <c r="F84" s="265">
        <v>1180.4333333333334</v>
      </c>
      <c r="G84" s="265">
        <v>1158.8166666666668</v>
      </c>
      <c r="H84" s="265">
        <v>1268.5166666666671</v>
      </c>
      <c r="I84" s="265">
        <v>1290.1333333333334</v>
      </c>
      <c r="J84" s="265">
        <v>1323.3666666666672</v>
      </c>
      <c r="K84" s="263">
        <v>1256.9000000000001</v>
      </c>
      <c r="L84" s="263">
        <v>1202.05</v>
      </c>
      <c r="M84" s="263">
        <v>10.816140000000001</v>
      </c>
    </row>
    <row r="85" spans="1:13">
      <c r="A85" s="282">
        <v>76</v>
      </c>
      <c r="B85" s="263" t="s">
        <v>97</v>
      </c>
      <c r="C85" s="263">
        <v>177.5</v>
      </c>
      <c r="D85" s="265">
        <v>177.9666666666667</v>
      </c>
      <c r="E85" s="265">
        <v>176.3333333333334</v>
      </c>
      <c r="F85" s="265">
        <v>175.16666666666671</v>
      </c>
      <c r="G85" s="265">
        <v>173.53333333333342</v>
      </c>
      <c r="H85" s="265">
        <v>179.13333333333338</v>
      </c>
      <c r="I85" s="265">
        <v>180.76666666666671</v>
      </c>
      <c r="J85" s="265">
        <v>181.93333333333337</v>
      </c>
      <c r="K85" s="263">
        <v>179.6</v>
      </c>
      <c r="L85" s="263">
        <v>176.8</v>
      </c>
      <c r="M85" s="263">
        <v>20.12931</v>
      </c>
    </row>
    <row r="86" spans="1:13">
      <c r="A86" s="282">
        <v>77</v>
      </c>
      <c r="B86" s="263" t="s">
        <v>98</v>
      </c>
      <c r="C86" s="263">
        <v>76.400000000000006</v>
      </c>
      <c r="D86" s="265">
        <v>76.333333333333329</v>
      </c>
      <c r="E86" s="265">
        <v>75.066666666666663</v>
      </c>
      <c r="F86" s="265">
        <v>73.733333333333334</v>
      </c>
      <c r="G86" s="265">
        <v>72.466666666666669</v>
      </c>
      <c r="H86" s="265">
        <v>77.666666666666657</v>
      </c>
      <c r="I86" s="265">
        <v>78.933333333333337</v>
      </c>
      <c r="J86" s="265">
        <v>80.266666666666652</v>
      </c>
      <c r="K86" s="263">
        <v>77.599999999999994</v>
      </c>
      <c r="L86" s="263">
        <v>75</v>
      </c>
      <c r="M86" s="263">
        <v>195.11734999999999</v>
      </c>
    </row>
    <row r="87" spans="1:13">
      <c r="A87" s="282">
        <v>78</v>
      </c>
      <c r="B87" s="263" t="s">
        <v>359</v>
      </c>
      <c r="C87" s="263">
        <v>203.65</v>
      </c>
      <c r="D87" s="265">
        <v>204.38333333333333</v>
      </c>
      <c r="E87" s="265">
        <v>202.26666666666665</v>
      </c>
      <c r="F87" s="265">
        <v>200.88333333333333</v>
      </c>
      <c r="G87" s="265">
        <v>198.76666666666665</v>
      </c>
      <c r="H87" s="265">
        <v>205.76666666666665</v>
      </c>
      <c r="I87" s="265">
        <v>207.88333333333333</v>
      </c>
      <c r="J87" s="265">
        <v>209.26666666666665</v>
      </c>
      <c r="K87" s="263">
        <v>206.5</v>
      </c>
      <c r="L87" s="263">
        <v>203</v>
      </c>
      <c r="M87" s="263">
        <v>24.17435</v>
      </c>
    </row>
    <row r="88" spans="1:13">
      <c r="A88" s="282">
        <v>79</v>
      </c>
      <c r="B88" s="263" t="s">
        <v>240</v>
      </c>
      <c r="C88" s="263">
        <v>48.2</v>
      </c>
      <c r="D88" s="265">
        <v>47.633333333333326</v>
      </c>
      <c r="E88" s="265">
        <v>46.866666666666653</v>
      </c>
      <c r="F88" s="265">
        <v>45.533333333333324</v>
      </c>
      <c r="G88" s="265">
        <v>44.766666666666652</v>
      </c>
      <c r="H88" s="265">
        <v>48.966666666666654</v>
      </c>
      <c r="I88" s="265">
        <v>49.733333333333334</v>
      </c>
      <c r="J88" s="265">
        <v>51.066666666666656</v>
      </c>
      <c r="K88" s="263">
        <v>48.4</v>
      </c>
      <c r="L88" s="263">
        <v>46.3</v>
      </c>
      <c r="M88" s="263">
        <v>31.386150000000001</v>
      </c>
    </row>
    <row r="89" spans="1:13">
      <c r="A89" s="282">
        <v>80</v>
      </c>
      <c r="B89" s="263" t="s">
        <v>99</v>
      </c>
      <c r="C89" s="263">
        <v>139.6</v>
      </c>
      <c r="D89" s="265">
        <v>140.41666666666666</v>
      </c>
      <c r="E89" s="265">
        <v>138.43333333333331</v>
      </c>
      <c r="F89" s="265">
        <v>137.26666666666665</v>
      </c>
      <c r="G89" s="265">
        <v>135.2833333333333</v>
      </c>
      <c r="H89" s="265">
        <v>141.58333333333331</v>
      </c>
      <c r="I89" s="265">
        <v>143.56666666666666</v>
      </c>
      <c r="J89" s="265">
        <v>144.73333333333332</v>
      </c>
      <c r="K89" s="263">
        <v>142.4</v>
      </c>
      <c r="L89" s="263">
        <v>139.25</v>
      </c>
      <c r="M89" s="263">
        <v>113.69798</v>
      </c>
    </row>
    <row r="90" spans="1:13">
      <c r="A90" s="282">
        <v>81</v>
      </c>
      <c r="B90" s="263" t="s">
        <v>102</v>
      </c>
      <c r="C90" s="263">
        <v>23.95</v>
      </c>
      <c r="D90" s="265">
        <v>23.933333333333334</v>
      </c>
      <c r="E90" s="265">
        <v>23.716666666666669</v>
      </c>
      <c r="F90" s="265">
        <v>23.483333333333334</v>
      </c>
      <c r="G90" s="265">
        <v>23.266666666666669</v>
      </c>
      <c r="H90" s="265">
        <v>24.166666666666668</v>
      </c>
      <c r="I90" s="265">
        <v>24.383333333333329</v>
      </c>
      <c r="J90" s="265">
        <v>24.616666666666667</v>
      </c>
      <c r="K90" s="263">
        <v>24.15</v>
      </c>
      <c r="L90" s="263">
        <v>23.7</v>
      </c>
      <c r="M90" s="263">
        <v>103.49026000000001</v>
      </c>
    </row>
    <row r="91" spans="1:13">
      <c r="A91" s="282">
        <v>82</v>
      </c>
      <c r="B91" s="263" t="s">
        <v>241</v>
      </c>
      <c r="C91" s="263">
        <v>209.75</v>
      </c>
      <c r="D91" s="265">
        <v>207.4</v>
      </c>
      <c r="E91" s="265">
        <v>203.10000000000002</v>
      </c>
      <c r="F91" s="265">
        <v>196.45000000000002</v>
      </c>
      <c r="G91" s="265">
        <v>192.15000000000003</v>
      </c>
      <c r="H91" s="265">
        <v>214.05</v>
      </c>
      <c r="I91" s="265">
        <v>218.35000000000002</v>
      </c>
      <c r="J91" s="265">
        <v>225</v>
      </c>
      <c r="K91" s="263">
        <v>211.7</v>
      </c>
      <c r="L91" s="263">
        <v>200.75</v>
      </c>
      <c r="M91" s="263">
        <v>11.184480000000001</v>
      </c>
    </row>
    <row r="92" spans="1:13">
      <c r="A92" s="282">
        <v>83</v>
      </c>
      <c r="B92" s="263" t="s">
        <v>100</v>
      </c>
      <c r="C92" s="263">
        <v>571.9</v>
      </c>
      <c r="D92" s="265">
        <v>558.51666666666677</v>
      </c>
      <c r="E92" s="265">
        <v>539.03333333333353</v>
      </c>
      <c r="F92" s="265">
        <v>506.16666666666674</v>
      </c>
      <c r="G92" s="265">
        <v>486.68333333333351</v>
      </c>
      <c r="H92" s="265">
        <v>591.38333333333355</v>
      </c>
      <c r="I92" s="265">
        <v>610.8666666666669</v>
      </c>
      <c r="J92" s="265">
        <v>643.73333333333358</v>
      </c>
      <c r="K92" s="263">
        <v>578</v>
      </c>
      <c r="L92" s="263">
        <v>525.65</v>
      </c>
      <c r="M92" s="263">
        <v>114.68653</v>
      </c>
    </row>
    <row r="93" spans="1:13">
      <c r="A93" s="282">
        <v>84</v>
      </c>
      <c r="B93" s="263" t="s">
        <v>242</v>
      </c>
      <c r="C93" s="263">
        <v>496.65</v>
      </c>
      <c r="D93" s="265">
        <v>498.26666666666671</v>
      </c>
      <c r="E93" s="265">
        <v>490.73333333333341</v>
      </c>
      <c r="F93" s="265">
        <v>484.81666666666672</v>
      </c>
      <c r="G93" s="265">
        <v>477.28333333333342</v>
      </c>
      <c r="H93" s="265">
        <v>504.18333333333339</v>
      </c>
      <c r="I93" s="265">
        <v>511.7166666666667</v>
      </c>
      <c r="J93" s="265">
        <v>517.63333333333344</v>
      </c>
      <c r="K93" s="263">
        <v>505.8</v>
      </c>
      <c r="L93" s="263">
        <v>492.35</v>
      </c>
      <c r="M93" s="263">
        <v>1.11938</v>
      </c>
    </row>
    <row r="94" spans="1:13">
      <c r="A94" s="282">
        <v>85</v>
      </c>
      <c r="B94" s="263" t="s">
        <v>103</v>
      </c>
      <c r="C94" s="263">
        <v>731.9</v>
      </c>
      <c r="D94" s="265">
        <v>732.6</v>
      </c>
      <c r="E94" s="265">
        <v>727.30000000000007</v>
      </c>
      <c r="F94" s="265">
        <v>722.7</v>
      </c>
      <c r="G94" s="265">
        <v>717.40000000000009</v>
      </c>
      <c r="H94" s="265">
        <v>737.2</v>
      </c>
      <c r="I94" s="265">
        <v>742.5</v>
      </c>
      <c r="J94" s="265">
        <v>747.1</v>
      </c>
      <c r="K94" s="263">
        <v>737.9</v>
      </c>
      <c r="L94" s="263">
        <v>728</v>
      </c>
      <c r="M94" s="263">
        <v>5.01105</v>
      </c>
    </row>
    <row r="95" spans="1:13">
      <c r="A95" s="282">
        <v>86</v>
      </c>
      <c r="B95" s="263" t="s">
        <v>243</v>
      </c>
      <c r="C95" s="263">
        <v>537.95000000000005</v>
      </c>
      <c r="D95" s="265">
        <v>531.36666666666667</v>
      </c>
      <c r="E95" s="265">
        <v>513.73333333333335</v>
      </c>
      <c r="F95" s="265">
        <v>489.51666666666665</v>
      </c>
      <c r="G95" s="265">
        <v>471.88333333333333</v>
      </c>
      <c r="H95" s="265">
        <v>555.58333333333337</v>
      </c>
      <c r="I95" s="265">
        <v>573.21666666666681</v>
      </c>
      <c r="J95" s="265">
        <v>597.43333333333339</v>
      </c>
      <c r="K95" s="263">
        <v>549</v>
      </c>
      <c r="L95" s="263">
        <v>507.15</v>
      </c>
      <c r="M95" s="263">
        <v>1.62042</v>
      </c>
    </row>
    <row r="96" spans="1:13">
      <c r="A96" s="282">
        <v>87</v>
      </c>
      <c r="B96" s="263" t="s">
        <v>244</v>
      </c>
      <c r="C96" s="263">
        <v>1336.9</v>
      </c>
      <c r="D96" s="265">
        <v>1340.25</v>
      </c>
      <c r="E96" s="265">
        <v>1325.65</v>
      </c>
      <c r="F96" s="265">
        <v>1314.4</v>
      </c>
      <c r="G96" s="265">
        <v>1299.8000000000002</v>
      </c>
      <c r="H96" s="265">
        <v>1351.5</v>
      </c>
      <c r="I96" s="265">
        <v>1366.1</v>
      </c>
      <c r="J96" s="265">
        <v>1377.35</v>
      </c>
      <c r="K96" s="263">
        <v>1354.85</v>
      </c>
      <c r="L96" s="263">
        <v>1329</v>
      </c>
      <c r="M96" s="263">
        <v>2.9138999999999999</v>
      </c>
    </row>
    <row r="97" spans="1:13">
      <c r="A97" s="282">
        <v>88</v>
      </c>
      <c r="B97" s="263" t="s">
        <v>104</v>
      </c>
      <c r="C97" s="263">
        <v>1353.2</v>
      </c>
      <c r="D97" s="265">
        <v>1358.0666666666666</v>
      </c>
      <c r="E97" s="265">
        <v>1336.1333333333332</v>
      </c>
      <c r="F97" s="265">
        <v>1319.0666666666666</v>
      </c>
      <c r="G97" s="265">
        <v>1297.1333333333332</v>
      </c>
      <c r="H97" s="265">
        <v>1375.1333333333332</v>
      </c>
      <c r="I97" s="265">
        <v>1397.0666666666666</v>
      </c>
      <c r="J97" s="265">
        <v>1414.1333333333332</v>
      </c>
      <c r="K97" s="263">
        <v>1380</v>
      </c>
      <c r="L97" s="263">
        <v>1341</v>
      </c>
      <c r="M97" s="263">
        <v>14.37982</v>
      </c>
    </row>
    <row r="98" spans="1:13">
      <c r="A98" s="282">
        <v>89</v>
      </c>
      <c r="B98" s="263" t="s">
        <v>372</v>
      </c>
      <c r="C98" s="263">
        <v>543.4</v>
      </c>
      <c r="D98" s="265">
        <v>540.94999999999993</v>
      </c>
      <c r="E98" s="265">
        <v>530.54999999999984</v>
      </c>
      <c r="F98" s="265">
        <v>517.69999999999993</v>
      </c>
      <c r="G98" s="265">
        <v>507.29999999999984</v>
      </c>
      <c r="H98" s="265">
        <v>553.79999999999984</v>
      </c>
      <c r="I98" s="265">
        <v>564.19999999999993</v>
      </c>
      <c r="J98" s="265">
        <v>577.04999999999984</v>
      </c>
      <c r="K98" s="263">
        <v>551.35</v>
      </c>
      <c r="L98" s="263">
        <v>528.1</v>
      </c>
      <c r="M98" s="263">
        <v>12.548730000000001</v>
      </c>
    </row>
    <row r="99" spans="1:13">
      <c r="A99" s="282">
        <v>90</v>
      </c>
      <c r="B99" s="263" t="s">
        <v>246</v>
      </c>
      <c r="C99" s="263">
        <v>257.2</v>
      </c>
      <c r="D99" s="265">
        <v>257.13333333333327</v>
      </c>
      <c r="E99" s="265">
        <v>252.36666666666656</v>
      </c>
      <c r="F99" s="265">
        <v>247.5333333333333</v>
      </c>
      <c r="G99" s="265">
        <v>242.76666666666659</v>
      </c>
      <c r="H99" s="265">
        <v>261.96666666666653</v>
      </c>
      <c r="I99" s="265">
        <v>266.73333333333329</v>
      </c>
      <c r="J99" s="265">
        <v>271.56666666666649</v>
      </c>
      <c r="K99" s="263">
        <v>261.89999999999998</v>
      </c>
      <c r="L99" s="263">
        <v>252.3</v>
      </c>
      <c r="M99" s="263">
        <v>9.3192699999999995</v>
      </c>
    </row>
    <row r="100" spans="1:13">
      <c r="A100" s="282">
        <v>91</v>
      </c>
      <c r="B100" s="263" t="s">
        <v>107</v>
      </c>
      <c r="C100" s="263">
        <v>1012.75</v>
      </c>
      <c r="D100" s="265">
        <v>1008.0166666666668</v>
      </c>
      <c r="E100" s="265">
        <v>999.23333333333358</v>
      </c>
      <c r="F100" s="265">
        <v>985.71666666666681</v>
      </c>
      <c r="G100" s="265">
        <v>976.93333333333362</v>
      </c>
      <c r="H100" s="265">
        <v>1021.5333333333335</v>
      </c>
      <c r="I100" s="265">
        <v>1030.3166666666666</v>
      </c>
      <c r="J100" s="265">
        <v>1043.8333333333335</v>
      </c>
      <c r="K100" s="263">
        <v>1016.8</v>
      </c>
      <c r="L100" s="263">
        <v>994.5</v>
      </c>
      <c r="M100" s="263">
        <v>46.778080000000003</v>
      </c>
    </row>
    <row r="101" spans="1:13">
      <c r="A101" s="282">
        <v>92</v>
      </c>
      <c r="B101" s="263" t="s">
        <v>248</v>
      </c>
      <c r="C101" s="263">
        <v>2929.8</v>
      </c>
      <c r="D101" s="265">
        <v>2943.2333333333336</v>
      </c>
      <c r="E101" s="265">
        <v>2909.4666666666672</v>
      </c>
      <c r="F101" s="265">
        <v>2889.1333333333337</v>
      </c>
      <c r="G101" s="265">
        <v>2855.3666666666672</v>
      </c>
      <c r="H101" s="265">
        <v>2963.5666666666671</v>
      </c>
      <c r="I101" s="265">
        <v>2997.3333333333335</v>
      </c>
      <c r="J101" s="265">
        <v>3017.666666666667</v>
      </c>
      <c r="K101" s="263">
        <v>2977</v>
      </c>
      <c r="L101" s="263">
        <v>2922.9</v>
      </c>
      <c r="M101" s="263">
        <v>1.1643600000000001</v>
      </c>
    </row>
    <row r="102" spans="1:13">
      <c r="A102" s="282">
        <v>93</v>
      </c>
      <c r="B102" s="263" t="s">
        <v>109</v>
      </c>
      <c r="C102" s="263">
        <v>1428.65</v>
      </c>
      <c r="D102" s="265">
        <v>1432.3833333333332</v>
      </c>
      <c r="E102" s="265">
        <v>1419.7666666666664</v>
      </c>
      <c r="F102" s="265">
        <v>1410.8833333333332</v>
      </c>
      <c r="G102" s="265">
        <v>1398.2666666666664</v>
      </c>
      <c r="H102" s="265">
        <v>1441.2666666666664</v>
      </c>
      <c r="I102" s="265">
        <v>1453.8833333333332</v>
      </c>
      <c r="J102" s="265">
        <v>1462.7666666666664</v>
      </c>
      <c r="K102" s="263">
        <v>1445</v>
      </c>
      <c r="L102" s="263">
        <v>1423.5</v>
      </c>
      <c r="M102" s="263">
        <v>78.032629999999997</v>
      </c>
    </row>
    <row r="103" spans="1:13">
      <c r="A103" s="282">
        <v>94</v>
      </c>
      <c r="B103" s="263" t="s">
        <v>249</v>
      </c>
      <c r="C103" s="263">
        <v>690.65</v>
      </c>
      <c r="D103" s="265">
        <v>693.68333333333328</v>
      </c>
      <c r="E103" s="265">
        <v>686.06666666666661</v>
      </c>
      <c r="F103" s="265">
        <v>681.48333333333335</v>
      </c>
      <c r="G103" s="265">
        <v>673.86666666666667</v>
      </c>
      <c r="H103" s="265">
        <v>698.26666666666654</v>
      </c>
      <c r="I103" s="265">
        <v>705.8833333333331</v>
      </c>
      <c r="J103" s="265">
        <v>710.46666666666647</v>
      </c>
      <c r="K103" s="263">
        <v>701.3</v>
      </c>
      <c r="L103" s="263">
        <v>689.1</v>
      </c>
      <c r="M103" s="263">
        <v>27.84995</v>
      </c>
    </row>
    <row r="104" spans="1:13">
      <c r="A104" s="282">
        <v>95</v>
      </c>
      <c r="B104" s="263" t="s">
        <v>105</v>
      </c>
      <c r="C104" s="263">
        <v>1010.45</v>
      </c>
      <c r="D104" s="265">
        <v>1016.6</v>
      </c>
      <c r="E104" s="265">
        <v>1001.2</v>
      </c>
      <c r="F104" s="265">
        <v>991.95</v>
      </c>
      <c r="G104" s="265">
        <v>976.55000000000007</v>
      </c>
      <c r="H104" s="265">
        <v>1025.8499999999999</v>
      </c>
      <c r="I104" s="265">
        <v>1041.25</v>
      </c>
      <c r="J104" s="265">
        <v>1050.5</v>
      </c>
      <c r="K104" s="263">
        <v>1032</v>
      </c>
      <c r="L104" s="263">
        <v>1007.35</v>
      </c>
      <c r="M104" s="263">
        <v>14.00671</v>
      </c>
    </row>
    <row r="105" spans="1:13">
      <c r="A105" s="282">
        <v>96</v>
      </c>
      <c r="B105" s="263" t="s">
        <v>110</v>
      </c>
      <c r="C105" s="263">
        <v>2894.85</v>
      </c>
      <c r="D105" s="265">
        <v>2886.0166666666664</v>
      </c>
      <c r="E105" s="265">
        <v>2847.083333333333</v>
      </c>
      <c r="F105" s="265">
        <v>2799.3166666666666</v>
      </c>
      <c r="G105" s="265">
        <v>2760.3833333333332</v>
      </c>
      <c r="H105" s="265">
        <v>2933.7833333333328</v>
      </c>
      <c r="I105" s="265">
        <v>2972.7166666666662</v>
      </c>
      <c r="J105" s="265">
        <v>3020.4833333333327</v>
      </c>
      <c r="K105" s="263">
        <v>2924.95</v>
      </c>
      <c r="L105" s="263">
        <v>2838.25</v>
      </c>
      <c r="M105" s="263">
        <v>7.0966300000000002</v>
      </c>
    </row>
    <row r="106" spans="1:13">
      <c r="A106" s="282">
        <v>97</v>
      </c>
      <c r="B106" s="263" t="s">
        <v>112</v>
      </c>
      <c r="C106" s="263">
        <v>370</v>
      </c>
      <c r="D106" s="265">
        <v>366.40000000000003</v>
      </c>
      <c r="E106" s="265">
        <v>356.30000000000007</v>
      </c>
      <c r="F106" s="265">
        <v>342.6</v>
      </c>
      <c r="G106" s="265">
        <v>332.50000000000006</v>
      </c>
      <c r="H106" s="265">
        <v>380.10000000000008</v>
      </c>
      <c r="I106" s="265">
        <v>390.2000000000001</v>
      </c>
      <c r="J106" s="265">
        <v>403.90000000000009</v>
      </c>
      <c r="K106" s="263">
        <v>376.5</v>
      </c>
      <c r="L106" s="263">
        <v>352.7</v>
      </c>
      <c r="M106" s="263">
        <v>284.38547</v>
      </c>
    </row>
    <row r="107" spans="1:13">
      <c r="A107" s="282">
        <v>98</v>
      </c>
      <c r="B107" s="263" t="s">
        <v>113</v>
      </c>
      <c r="C107" s="263">
        <v>236.55</v>
      </c>
      <c r="D107" s="265">
        <v>237.1</v>
      </c>
      <c r="E107" s="265">
        <v>234.2</v>
      </c>
      <c r="F107" s="265">
        <v>231.85</v>
      </c>
      <c r="G107" s="265">
        <v>228.95</v>
      </c>
      <c r="H107" s="265">
        <v>239.45</v>
      </c>
      <c r="I107" s="265">
        <v>242.35000000000002</v>
      </c>
      <c r="J107" s="265">
        <v>244.7</v>
      </c>
      <c r="K107" s="263">
        <v>240</v>
      </c>
      <c r="L107" s="263">
        <v>234.75</v>
      </c>
      <c r="M107" s="263">
        <v>62.739840000000001</v>
      </c>
    </row>
    <row r="108" spans="1:13">
      <c r="A108" s="282">
        <v>99</v>
      </c>
      <c r="B108" s="263" t="s">
        <v>114</v>
      </c>
      <c r="C108" s="263">
        <v>2458.9</v>
      </c>
      <c r="D108" s="265">
        <v>2459.2833333333333</v>
      </c>
      <c r="E108" s="265">
        <v>2439.6166666666668</v>
      </c>
      <c r="F108" s="265">
        <v>2420.3333333333335</v>
      </c>
      <c r="G108" s="265">
        <v>2400.666666666667</v>
      </c>
      <c r="H108" s="265">
        <v>2478.5666666666666</v>
      </c>
      <c r="I108" s="265">
        <v>2498.2333333333336</v>
      </c>
      <c r="J108" s="265">
        <v>2517.5166666666664</v>
      </c>
      <c r="K108" s="263">
        <v>2478.9499999999998</v>
      </c>
      <c r="L108" s="263">
        <v>2440</v>
      </c>
      <c r="M108" s="263">
        <v>12.25517</v>
      </c>
    </row>
    <row r="109" spans="1:13">
      <c r="A109" s="282">
        <v>100</v>
      </c>
      <c r="B109" s="263" t="s">
        <v>250</v>
      </c>
      <c r="C109" s="263">
        <v>292.10000000000002</v>
      </c>
      <c r="D109" s="265">
        <v>293.98333333333335</v>
      </c>
      <c r="E109" s="265">
        <v>289.2166666666667</v>
      </c>
      <c r="F109" s="265">
        <v>286.33333333333337</v>
      </c>
      <c r="G109" s="265">
        <v>281.56666666666672</v>
      </c>
      <c r="H109" s="265">
        <v>296.86666666666667</v>
      </c>
      <c r="I109" s="265">
        <v>301.63333333333333</v>
      </c>
      <c r="J109" s="265">
        <v>304.51666666666665</v>
      </c>
      <c r="K109" s="263">
        <v>298.75</v>
      </c>
      <c r="L109" s="263">
        <v>291.10000000000002</v>
      </c>
      <c r="M109" s="263">
        <v>8.6694600000000008</v>
      </c>
    </row>
    <row r="110" spans="1:13">
      <c r="A110" s="282">
        <v>101</v>
      </c>
      <c r="B110" s="263" t="s">
        <v>251</v>
      </c>
      <c r="C110" s="263">
        <v>41.35</v>
      </c>
      <c r="D110" s="265">
        <v>41.516666666666673</v>
      </c>
      <c r="E110" s="265">
        <v>40.833333333333343</v>
      </c>
      <c r="F110" s="265">
        <v>40.31666666666667</v>
      </c>
      <c r="G110" s="265">
        <v>39.63333333333334</v>
      </c>
      <c r="H110" s="265">
        <v>42.033333333333346</v>
      </c>
      <c r="I110" s="265">
        <v>42.716666666666669</v>
      </c>
      <c r="J110" s="265">
        <v>43.233333333333348</v>
      </c>
      <c r="K110" s="263">
        <v>42.2</v>
      </c>
      <c r="L110" s="263">
        <v>41</v>
      </c>
      <c r="M110" s="263">
        <v>13.70547</v>
      </c>
    </row>
    <row r="111" spans="1:13">
      <c r="A111" s="282">
        <v>102</v>
      </c>
      <c r="B111" s="263" t="s">
        <v>108</v>
      </c>
      <c r="C111" s="263">
        <v>2574.0500000000002</v>
      </c>
      <c r="D111" s="265">
        <v>2570.2333333333336</v>
      </c>
      <c r="E111" s="265">
        <v>2550.666666666667</v>
      </c>
      <c r="F111" s="265">
        <v>2527.2833333333333</v>
      </c>
      <c r="G111" s="265">
        <v>2507.7166666666667</v>
      </c>
      <c r="H111" s="265">
        <v>2593.6166666666672</v>
      </c>
      <c r="I111" s="265">
        <v>2613.1833333333338</v>
      </c>
      <c r="J111" s="265">
        <v>2636.5666666666675</v>
      </c>
      <c r="K111" s="263">
        <v>2589.8000000000002</v>
      </c>
      <c r="L111" s="263">
        <v>2546.85</v>
      </c>
      <c r="M111" s="263">
        <v>31.333110000000001</v>
      </c>
    </row>
    <row r="112" spans="1:13">
      <c r="A112" s="282">
        <v>103</v>
      </c>
      <c r="B112" s="263" t="s">
        <v>116</v>
      </c>
      <c r="C112" s="263">
        <v>566.95000000000005</v>
      </c>
      <c r="D112" s="265">
        <v>569.6</v>
      </c>
      <c r="E112" s="265">
        <v>561.45000000000005</v>
      </c>
      <c r="F112" s="265">
        <v>555.95000000000005</v>
      </c>
      <c r="G112" s="265">
        <v>547.80000000000007</v>
      </c>
      <c r="H112" s="265">
        <v>575.1</v>
      </c>
      <c r="I112" s="265">
        <v>583.24999999999989</v>
      </c>
      <c r="J112" s="265">
        <v>588.75</v>
      </c>
      <c r="K112" s="263">
        <v>577.75</v>
      </c>
      <c r="L112" s="263">
        <v>564.1</v>
      </c>
      <c r="M112" s="263">
        <v>240.45008000000001</v>
      </c>
    </row>
    <row r="113" spans="1:13">
      <c r="A113" s="282">
        <v>104</v>
      </c>
      <c r="B113" s="263" t="s">
        <v>252</v>
      </c>
      <c r="C113" s="263">
        <v>1417.15</v>
      </c>
      <c r="D113" s="265">
        <v>1406.7166666666665</v>
      </c>
      <c r="E113" s="265">
        <v>1385.4333333333329</v>
      </c>
      <c r="F113" s="265">
        <v>1353.7166666666665</v>
      </c>
      <c r="G113" s="265">
        <v>1332.4333333333329</v>
      </c>
      <c r="H113" s="265">
        <v>1438.4333333333329</v>
      </c>
      <c r="I113" s="265">
        <v>1459.7166666666662</v>
      </c>
      <c r="J113" s="265">
        <v>1491.4333333333329</v>
      </c>
      <c r="K113" s="263">
        <v>1428</v>
      </c>
      <c r="L113" s="263">
        <v>1375</v>
      </c>
      <c r="M113" s="263">
        <v>8.2595600000000005</v>
      </c>
    </row>
    <row r="114" spans="1:13">
      <c r="A114" s="282">
        <v>105</v>
      </c>
      <c r="B114" s="263" t="s">
        <v>117</v>
      </c>
      <c r="C114" s="263">
        <v>451.05</v>
      </c>
      <c r="D114" s="265">
        <v>454.38333333333338</v>
      </c>
      <c r="E114" s="265">
        <v>443.26666666666677</v>
      </c>
      <c r="F114" s="265">
        <v>435.48333333333341</v>
      </c>
      <c r="G114" s="265">
        <v>424.36666666666679</v>
      </c>
      <c r="H114" s="265">
        <v>462.16666666666674</v>
      </c>
      <c r="I114" s="265">
        <v>473.28333333333342</v>
      </c>
      <c r="J114" s="265">
        <v>481.06666666666672</v>
      </c>
      <c r="K114" s="263">
        <v>465.5</v>
      </c>
      <c r="L114" s="263">
        <v>446.6</v>
      </c>
      <c r="M114" s="263">
        <v>38.245159999999998</v>
      </c>
    </row>
    <row r="115" spans="1:13">
      <c r="A115" s="282">
        <v>106</v>
      </c>
      <c r="B115" s="263" t="s">
        <v>387</v>
      </c>
      <c r="C115" s="263">
        <v>417.15</v>
      </c>
      <c r="D115" s="265">
        <v>413.55</v>
      </c>
      <c r="E115" s="265">
        <v>408.1</v>
      </c>
      <c r="F115" s="265">
        <v>399.05</v>
      </c>
      <c r="G115" s="265">
        <v>393.6</v>
      </c>
      <c r="H115" s="265">
        <v>422.6</v>
      </c>
      <c r="I115" s="265">
        <v>428.04999999999995</v>
      </c>
      <c r="J115" s="265">
        <v>437.1</v>
      </c>
      <c r="K115" s="263">
        <v>419</v>
      </c>
      <c r="L115" s="263">
        <v>404.5</v>
      </c>
      <c r="M115" s="263">
        <v>7.7403000000000004</v>
      </c>
    </row>
    <row r="116" spans="1:13">
      <c r="A116" s="282">
        <v>107</v>
      </c>
      <c r="B116" s="263" t="s">
        <v>119</v>
      </c>
      <c r="C116" s="263">
        <v>53.65</v>
      </c>
      <c r="D116" s="265">
        <v>53.483333333333327</v>
      </c>
      <c r="E116" s="265">
        <v>52.616666666666653</v>
      </c>
      <c r="F116" s="265">
        <v>51.583333333333329</v>
      </c>
      <c r="G116" s="265">
        <v>50.716666666666654</v>
      </c>
      <c r="H116" s="265">
        <v>54.516666666666652</v>
      </c>
      <c r="I116" s="265">
        <v>55.383333333333326</v>
      </c>
      <c r="J116" s="265">
        <v>56.41666666666665</v>
      </c>
      <c r="K116" s="263">
        <v>54.35</v>
      </c>
      <c r="L116" s="263">
        <v>52.45</v>
      </c>
      <c r="M116" s="263">
        <v>527.46258</v>
      </c>
    </row>
    <row r="117" spans="1:13">
      <c r="A117" s="282">
        <v>108</v>
      </c>
      <c r="B117" s="263" t="s">
        <v>126</v>
      </c>
      <c r="C117" s="263">
        <v>207.95</v>
      </c>
      <c r="D117" s="265">
        <v>207.9</v>
      </c>
      <c r="E117" s="265">
        <v>206.55</v>
      </c>
      <c r="F117" s="265">
        <v>205.15</v>
      </c>
      <c r="G117" s="265">
        <v>203.8</v>
      </c>
      <c r="H117" s="265">
        <v>209.3</v>
      </c>
      <c r="I117" s="265">
        <v>210.64999999999998</v>
      </c>
      <c r="J117" s="265">
        <v>212.05</v>
      </c>
      <c r="K117" s="263">
        <v>209.25</v>
      </c>
      <c r="L117" s="263">
        <v>206.5</v>
      </c>
      <c r="M117" s="263">
        <v>133.11926</v>
      </c>
    </row>
    <row r="118" spans="1:13">
      <c r="A118" s="282">
        <v>109</v>
      </c>
      <c r="B118" s="263" t="s">
        <v>115</v>
      </c>
      <c r="C118" s="263">
        <v>165.8</v>
      </c>
      <c r="D118" s="265">
        <v>166.1</v>
      </c>
      <c r="E118" s="265">
        <v>163.69999999999999</v>
      </c>
      <c r="F118" s="265">
        <v>161.6</v>
      </c>
      <c r="G118" s="265">
        <v>159.19999999999999</v>
      </c>
      <c r="H118" s="265">
        <v>168.2</v>
      </c>
      <c r="I118" s="265">
        <v>170.60000000000002</v>
      </c>
      <c r="J118" s="265">
        <v>172.7</v>
      </c>
      <c r="K118" s="263">
        <v>168.5</v>
      </c>
      <c r="L118" s="263">
        <v>164</v>
      </c>
      <c r="M118" s="263">
        <v>121.93525</v>
      </c>
    </row>
    <row r="119" spans="1:13">
      <c r="A119" s="282">
        <v>110</v>
      </c>
      <c r="B119" s="263" t="s">
        <v>255</v>
      </c>
      <c r="C119" s="263">
        <v>98.95</v>
      </c>
      <c r="D119" s="265">
        <v>99.766666666666666</v>
      </c>
      <c r="E119" s="265">
        <v>97.883333333333326</v>
      </c>
      <c r="F119" s="265">
        <v>96.816666666666663</v>
      </c>
      <c r="G119" s="265">
        <v>94.933333333333323</v>
      </c>
      <c r="H119" s="265">
        <v>100.83333333333333</v>
      </c>
      <c r="I119" s="265">
        <v>102.71666666666668</v>
      </c>
      <c r="J119" s="265">
        <v>103.78333333333333</v>
      </c>
      <c r="K119" s="263">
        <v>101.65</v>
      </c>
      <c r="L119" s="263">
        <v>98.7</v>
      </c>
      <c r="M119" s="263">
        <v>32.871479999999998</v>
      </c>
    </row>
    <row r="120" spans="1:13">
      <c r="A120" s="282">
        <v>111</v>
      </c>
      <c r="B120" s="263" t="s">
        <v>125</v>
      </c>
      <c r="C120" s="263">
        <v>90.15</v>
      </c>
      <c r="D120" s="265">
        <v>90.15000000000002</v>
      </c>
      <c r="E120" s="265">
        <v>89.150000000000034</v>
      </c>
      <c r="F120" s="265">
        <v>88.15000000000002</v>
      </c>
      <c r="G120" s="265">
        <v>87.150000000000034</v>
      </c>
      <c r="H120" s="265">
        <v>91.150000000000034</v>
      </c>
      <c r="I120" s="265">
        <v>92.15</v>
      </c>
      <c r="J120" s="265">
        <v>93.150000000000034</v>
      </c>
      <c r="K120" s="263">
        <v>91.15</v>
      </c>
      <c r="L120" s="263">
        <v>89.15</v>
      </c>
      <c r="M120" s="263">
        <v>102.90317</v>
      </c>
    </row>
    <row r="121" spans="1:13">
      <c r="A121" s="282">
        <v>112</v>
      </c>
      <c r="B121" s="263" t="s">
        <v>772</v>
      </c>
      <c r="C121" s="263">
        <v>1627.45</v>
      </c>
      <c r="D121" s="265">
        <v>1623.8500000000001</v>
      </c>
      <c r="E121" s="265">
        <v>1609.6000000000004</v>
      </c>
      <c r="F121" s="265">
        <v>1591.7500000000002</v>
      </c>
      <c r="G121" s="265">
        <v>1577.5000000000005</v>
      </c>
      <c r="H121" s="265">
        <v>1641.7000000000003</v>
      </c>
      <c r="I121" s="265">
        <v>1655.9499999999998</v>
      </c>
      <c r="J121" s="265">
        <v>1673.8000000000002</v>
      </c>
      <c r="K121" s="263">
        <v>1638.1</v>
      </c>
      <c r="L121" s="263">
        <v>1606</v>
      </c>
      <c r="M121" s="263">
        <v>9.6808300000000003</v>
      </c>
    </row>
    <row r="122" spans="1:13">
      <c r="A122" s="282">
        <v>113</v>
      </c>
      <c r="B122" s="263" t="s">
        <v>120</v>
      </c>
      <c r="C122" s="263">
        <v>515.15</v>
      </c>
      <c r="D122" s="265">
        <v>520.18333333333328</v>
      </c>
      <c r="E122" s="265">
        <v>508.01666666666654</v>
      </c>
      <c r="F122" s="265">
        <v>500.88333333333321</v>
      </c>
      <c r="G122" s="265">
        <v>488.71666666666647</v>
      </c>
      <c r="H122" s="265">
        <v>527.31666666666661</v>
      </c>
      <c r="I122" s="265">
        <v>539.48333333333335</v>
      </c>
      <c r="J122" s="265">
        <v>546.61666666666667</v>
      </c>
      <c r="K122" s="263">
        <v>532.35</v>
      </c>
      <c r="L122" s="263">
        <v>513.04999999999995</v>
      </c>
      <c r="M122" s="263">
        <v>21.865359999999999</v>
      </c>
    </row>
    <row r="123" spans="1:13">
      <c r="A123" s="282">
        <v>114</v>
      </c>
      <c r="B123" s="263" t="s">
        <v>826</v>
      </c>
      <c r="C123" s="263">
        <v>259.60000000000002</v>
      </c>
      <c r="D123" s="265">
        <v>258.38333333333338</v>
      </c>
      <c r="E123" s="265">
        <v>253.26666666666677</v>
      </c>
      <c r="F123" s="265">
        <v>246.93333333333339</v>
      </c>
      <c r="G123" s="265">
        <v>241.81666666666678</v>
      </c>
      <c r="H123" s="265">
        <v>264.71666666666675</v>
      </c>
      <c r="I123" s="265">
        <v>269.83333333333343</v>
      </c>
      <c r="J123" s="265">
        <v>276.16666666666674</v>
      </c>
      <c r="K123" s="263">
        <v>263.5</v>
      </c>
      <c r="L123" s="263">
        <v>252.05</v>
      </c>
      <c r="M123" s="263">
        <v>51.950949999999999</v>
      </c>
    </row>
    <row r="124" spans="1:13">
      <c r="A124" s="282">
        <v>115</v>
      </c>
      <c r="B124" s="263" t="s">
        <v>122</v>
      </c>
      <c r="C124" s="263">
        <v>862.95</v>
      </c>
      <c r="D124" s="265">
        <v>861.98333333333323</v>
      </c>
      <c r="E124" s="265">
        <v>854.01666666666642</v>
      </c>
      <c r="F124" s="265">
        <v>845.08333333333314</v>
      </c>
      <c r="G124" s="265">
        <v>837.11666666666633</v>
      </c>
      <c r="H124" s="265">
        <v>870.91666666666652</v>
      </c>
      <c r="I124" s="265">
        <v>878.88333333333344</v>
      </c>
      <c r="J124" s="265">
        <v>887.81666666666661</v>
      </c>
      <c r="K124" s="263">
        <v>869.95</v>
      </c>
      <c r="L124" s="263">
        <v>853.05</v>
      </c>
      <c r="M124" s="263">
        <v>53.386830000000003</v>
      </c>
    </row>
    <row r="125" spans="1:13">
      <c r="A125" s="282">
        <v>116</v>
      </c>
      <c r="B125" s="263" t="s">
        <v>256</v>
      </c>
      <c r="C125" s="263">
        <v>4674.1499999999996</v>
      </c>
      <c r="D125" s="265">
        <v>4656.3833333333332</v>
      </c>
      <c r="E125" s="265">
        <v>4582.7666666666664</v>
      </c>
      <c r="F125" s="265">
        <v>4491.3833333333332</v>
      </c>
      <c r="G125" s="265">
        <v>4417.7666666666664</v>
      </c>
      <c r="H125" s="265">
        <v>4747.7666666666664</v>
      </c>
      <c r="I125" s="265">
        <v>4821.3833333333332</v>
      </c>
      <c r="J125" s="265">
        <v>4912.7666666666664</v>
      </c>
      <c r="K125" s="263">
        <v>4730</v>
      </c>
      <c r="L125" s="263">
        <v>4565</v>
      </c>
      <c r="M125" s="263">
        <v>5.8097599999999998</v>
      </c>
    </row>
    <row r="126" spans="1:13">
      <c r="A126" s="282">
        <v>117</v>
      </c>
      <c r="B126" s="263" t="s">
        <v>124</v>
      </c>
      <c r="C126" s="263">
        <v>1353.75</v>
      </c>
      <c r="D126" s="265">
        <v>1357.0666666666666</v>
      </c>
      <c r="E126" s="265">
        <v>1343.2833333333333</v>
      </c>
      <c r="F126" s="265">
        <v>1332.8166666666666</v>
      </c>
      <c r="G126" s="265">
        <v>1319.0333333333333</v>
      </c>
      <c r="H126" s="265">
        <v>1367.5333333333333</v>
      </c>
      <c r="I126" s="265">
        <v>1381.3166666666666</v>
      </c>
      <c r="J126" s="265">
        <v>1391.7833333333333</v>
      </c>
      <c r="K126" s="263">
        <v>1370.85</v>
      </c>
      <c r="L126" s="263">
        <v>1346.6</v>
      </c>
      <c r="M126" s="263">
        <v>108.79877999999999</v>
      </c>
    </row>
    <row r="127" spans="1:13">
      <c r="A127" s="282">
        <v>118</v>
      </c>
      <c r="B127" s="263" t="s">
        <v>121</v>
      </c>
      <c r="C127" s="263">
        <v>1582.9</v>
      </c>
      <c r="D127" s="265">
        <v>1591.9166666666667</v>
      </c>
      <c r="E127" s="265">
        <v>1567.3833333333334</v>
      </c>
      <c r="F127" s="265">
        <v>1551.8666666666668</v>
      </c>
      <c r="G127" s="265">
        <v>1527.3333333333335</v>
      </c>
      <c r="H127" s="265">
        <v>1607.4333333333334</v>
      </c>
      <c r="I127" s="265">
        <v>1631.9666666666667</v>
      </c>
      <c r="J127" s="265">
        <v>1647.4833333333333</v>
      </c>
      <c r="K127" s="263">
        <v>1616.45</v>
      </c>
      <c r="L127" s="263">
        <v>1576.4</v>
      </c>
      <c r="M127" s="263">
        <v>5.4656500000000001</v>
      </c>
    </row>
    <row r="128" spans="1:13">
      <c r="A128" s="282">
        <v>119</v>
      </c>
      <c r="B128" s="263" t="s">
        <v>257</v>
      </c>
      <c r="C128" s="263">
        <v>2141.9499999999998</v>
      </c>
      <c r="D128" s="265">
        <v>2142.5</v>
      </c>
      <c r="E128" s="265">
        <v>2121.25</v>
      </c>
      <c r="F128" s="265">
        <v>2100.5500000000002</v>
      </c>
      <c r="G128" s="265">
        <v>2079.3000000000002</v>
      </c>
      <c r="H128" s="265">
        <v>2163.1999999999998</v>
      </c>
      <c r="I128" s="265">
        <v>2184.4499999999998</v>
      </c>
      <c r="J128" s="265">
        <v>2205.1499999999996</v>
      </c>
      <c r="K128" s="263">
        <v>2163.75</v>
      </c>
      <c r="L128" s="263">
        <v>2121.8000000000002</v>
      </c>
      <c r="M128" s="263">
        <v>2.9469599999999998</v>
      </c>
    </row>
    <row r="129" spans="1:13">
      <c r="A129" s="282">
        <v>120</v>
      </c>
      <c r="B129" s="263" t="s">
        <v>258</v>
      </c>
      <c r="C129" s="263">
        <v>99.85</v>
      </c>
      <c r="D129" s="265">
        <v>99.416666666666671</v>
      </c>
      <c r="E129" s="265">
        <v>95.13333333333334</v>
      </c>
      <c r="F129" s="265">
        <v>90.416666666666671</v>
      </c>
      <c r="G129" s="265">
        <v>86.13333333333334</v>
      </c>
      <c r="H129" s="265">
        <v>104.13333333333334</v>
      </c>
      <c r="I129" s="265">
        <v>108.41666666666667</v>
      </c>
      <c r="J129" s="265">
        <v>113.13333333333334</v>
      </c>
      <c r="K129" s="263">
        <v>103.7</v>
      </c>
      <c r="L129" s="263">
        <v>94.7</v>
      </c>
      <c r="M129" s="263">
        <v>192.01032000000001</v>
      </c>
    </row>
    <row r="130" spans="1:13">
      <c r="A130" s="282">
        <v>121</v>
      </c>
      <c r="B130" s="263" t="s">
        <v>128</v>
      </c>
      <c r="C130" s="263">
        <v>619.4</v>
      </c>
      <c r="D130" s="265">
        <v>624.08333333333337</v>
      </c>
      <c r="E130" s="265">
        <v>612.26666666666677</v>
      </c>
      <c r="F130" s="265">
        <v>605.13333333333344</v>
      </c>
      <c r="G130" s="265">
        <v>593.31666666666683</v>
      </c>
      <c r="H130" s="265">
        <v>631.2166666666667</v>
      </c>
      <c r="I130" s="265">
        <v>643.0333333333333</v>
      </c>
      <c r="J130" s="265">
        <v>650.16666666666663</v>
      </c>
      <c r="K130" s="263">
        <v>635.9</v>
      </c>
      <c r="L130" s="263">
        <v>616.95000000000005</v>
      </c>
      <c r="M130" s="263">
        <v>143.89028999999999</v>
      </c>
    </row>
    <row r="131" spans="1:13">
      <c r="A131" s="282">
        <v>122</v>
      </c>
      <c r="B131" s="263" t="s">
        <v>127</v>
      </c>
      <c r="C131" s="263">
        <v>414</v>
      </c>
      <c r="D131" s="265">
        <v>416.76666666666671</v>
      </c>
      <c r="E131" s="265">
        <v>408.83333333333343</v>
      </c>
      <c r="F131" s="265">
        <v>403.66666666666674</v>
      </c>
      <c r="G131" s="265">
        <v>395.73333333333346</v>
      </c>
      <c r="H131" s="265">
        <v>421.93333333333339</v>
      </c>
      <c r="I131" s="265">
        <v>429.86666666666667</v>
      </c>
      <c r="J131" s="265">
        <v>435.03333333333336</v>
      </c>
      <c r="K131" s="263">
        <v>424.7</v>
      </c>
      <c r="L131" s="263">
        <v>411.6</v>
      </c>
      <c r="M131" s="263">
        <v>92.093940000000003</v>
      </c>
    </row>
    <row r="132" spans="1:13">
      <c r="A132" s="282">
        <v>123</v>
      </c>
      <c r="B132" s="263" t="s">
        <v>129</v>
      </c>
      <c r="C132" s="263">
        <v>2820.65</v>
      </c>
      <c r="D132" s="265">
        <v>2808.2166666666667</v>
      </c>
      <c r="E132" s="265">
        <v>2776.4333333333334</v>
      </c>
      <c r="F132" s="265">
        <v>2732.2166666666667</v>
      </c>
      <c r="G132" s="265">
        <v>2700.4333333333334</v>
      </c>
      <c r="H132" s="265">
        <v>2852.4333333333334</v>
      </c>
      <c r="I132" s="265">
        <v>2884.2166666666672</v>
      </c>
      <c r="J132" s="265">
        <v>2928.4333333333334</v>
      </c>
      <c r="K132" s="263">
        <v>2840</v>
      </c>
      <c r="L132" s="263">
        <v>2764</v>
      </c>
      <c r="M132" s="263">
        <v>5.3203500000000004</v>
      </c>
    </row>
    <row r="133" spans="1:13">
      <c r="A133" s="282">
        <v>124</v>
      </c>
      <c r="B133" s="263" t="s">
        <v>131</v>
      </c>
      <c r="C133" s="263">
        <v>1764.1</v>
      </c>
      <c r="D133" s="265">
        <v>1770.7666666666667</v>
      </c>
      <c r="E133" s="265">
        <v>1753.3833333333332</v>
      </c>
      <c r="F133" s="265">
        <v>1742.6666666666665</v>
      </c>
      <c r="G133" s="265">
        <v>1725.2833333333331</v>
      </c>
      <c r="H133" s="265">
        <v>1781.4833333333333</v>
      </c>
      <c r="I133" s="265">
        <v>1798.866666666667</v>
      </c>
      <c r="J133" s="265">
        <v>1809.5833333333335</v>
      </c>
      <c r="K133" s="263">
        <v>1788.15</v>
      </c>
      <c r="L133" s="263">
        <v>1760.05</v>
      </c>
      <c r="M133" s="263">
        <v>29.122789999999998</v>
      </c>
    </row>
    <row r="134" spans="1:13">
      <c r="A134" s="282">
        <v>125</v>
      </c>
      <c r="B134" s="263" t="s">
        <v>132</v>
      </c>
      <c r="C134" s="263">
        <v>93.2</v>
      </c>
      <c r="D134" s="265">
        <v>93.733333333333334</v>
      </c>
      <c r="E134" s="265">
        <v>92.166666666666671</v>
      </c>
      <c r="F134" s="265">
        <v>91.13333333333334</v>
      </c>
      <c r="G134" s="265">
        <v>89.566666666666677</v>
      </c>
      <c r="H134" s="265">
        <v>94.766666666666666</v>
      </c>
      <c r="I134" s="265">
        <v>96.333333333333329</v>
      </c>
      <c r="J134" s="265">
        <v>97.36666666666666</v>
      </c>
      <c r="K134" s="263">
        <v>95.3</v>
      </c>
      <c r="L134" s="263">
        <v>92.7</v>
      </c>
      <c r="M134" s="263">
        <v>92.8065</v>
      </c>
    </row>
    <row r="135" spans="1:13">
      <c r="A135" s="282">
        <v>126</v>
      </c>
      <c r="B135" s="263" t="s">
        <v>259</v>
      </c>
      <c r="C135" s="263">
        <v>2725.55</v>
      </c>
      <c r="D135" s="265">
        <v>2740.4666666666667</v>
      </c>
      <c r="E135" s="265">
        <v>2696.0833333333335</v>
      </c>
      <c r="F135" s="265">
        <v>2666.6166666666668</v>
      </c>
      <c r="G135" s="265">
        <v>2622.2333333333336</v>
      </c>
      <c r="H135" s="265">
        <v>2769.9333333333334</v>
      </c>
      <c r="I135" s="265">
        <v>2814.3166666666666</v>
      </c>
      <c r="J135" s="265">
        <v>2843.7833333333333</v>
      </c>
      <c r="K135" s="263">
        <v>2784.85</v>
      </c>
      <c r="L135" s="263">
        <v>2711</v>
      </c>
      <c r="M135" s="263">
        <v>2.3636599999999999</v>
      </c>
    </row>
    <row r="136" spans="1:13">
      <c r="A136" s="282">
        <v>127</v>
      </c>
      <c r="B136" s="263" t="s">
        <v>133</v>
      </c>
      <c r="C136" s="263">
        <v>392.3</v>
      </c>
      <c r="D136" s="265">
        <v>391.43333333333334</v>
      </c>
      <c r="E136" s="265">
        <v>388.36666666666667</v>
      </c>
      <c r="F136" s="265">
        <v>384.43333333333334</v>
      </c>
      <c r="G136" s="265">
        <v>381.36666666666667</v>
      </c>
      <c r="H136" s="265">
        <v>395.36666666666667</v>
      </c>
      <c r="I136" s="265">
        <v>398.43333333333339</v>
      </c>
      <c r="J136" s="265">
        <v>402.36666666666667</v>
      </c>
      <c r="K136" s="263">
        <v>394.5</v>
      </c>
      <c r="L136" s="263">
        <v>387.5</v>
      </c>
      <c r="M136" s="263">
        <v>25.02929</v>
      </c>
    </row>
    <row r="137" spans="1:13">
      <c r="A137" s="282">
        <v>128</v>
      </c>
      <c r="B137" s="263" t="s">
        <v>260</v>
      </c>
      <c r="C137" s="263">
        <v>4089.9</v>
      </c>
      <c r="D137" s="265">
        <v>4105.7333333333336</v>
      </c>
      <c r="E137" s="265">
        <v>4036.4666666666672</v>
      </c>
      <c r="F137" s="265">
        <v>3983.0333333333338</v>
      </c>
      <c r="G137" s="265">
        <v>3913.7666666666673</v>
      </c>
      <c r="H137" s="265">
        <v>4159.166666666667</v>
      </c>
      <c r="I137" s="265">
        <v>4228.4333333333334</v>
      </c>
      <c r="J137" s="265">
        <v>4281.8666666666668</v>
      </c>
      <c r="K137" s="263">
        <v>4175</v>
      </c>
      <c r="L137" s="263">
        <v>4052.3</v>
      </c>
      <c r="M137" s="263">
        <v>3.0782699999999998</v>
      </c>
    </row>
    <row r="138" spans="1:13">
      <c r="A138" s="282">
        <v>129</v>
      </c>
      <c r="B138" s="263" t="s">
        <v>134</v>
      </c>
      <c r="C138" s="263">
        <v>1359.15</v>
      </c>
      <c r="D138" s="265">
        <v>1369.25</v>
      </c>
      <c r="E138" s="265">
        <v>1345.2</v>
      </c>
      <c r="F138" s="265">
        <v>1331.25</v>
      </c>
      <c r="G138" s="265">
        <v>1307.2</v>
      </c>
      <c r="H138" s="265">
        <v>1383.2</v>
      </c>
      <c r="I138" s="265">
        <v>1407.2500000000002</v>
      </c>
      <c r="J138" s="265">
        <v>1421.2</v>
      </c>
      <c r="K138" s="263">
        <v>1393.3</v>
      </c>
      <c r="L138" s="263">
        <v>1355.3</v>
      </c>
      <c r="M138" s="263">
        <v>37.525880000000001</v>
      </c>
    </row>
    <row r="139" spans="1:13">
      <c r="A139" s="282">
        <v>130</v>
      </c>
      <c r="B139" s="263" t="s">
        <v>135</v>
      </c>
      <c r="C139" s="263">
        <v>1055.8499999999999</v>
      </c>
      <c r="D139" s="265">
        <v>1056.1666666666667</v>
      </c>
      <c r="E139" s="265">
        <v>1043.1833333333334</v>
      </c>
      <c r="F139" s="265">
        <v>1030.5166666666667</v>
      </c>
      <c r="G139" s="265">
        <v>1017.5333333333333</v>
      </c>
      <c r="H139" s="265">
        <v>1068.8333333333335</v>
      </c>
      <c r="I139" s="265">
        <v>1081.8166666666666</v>
      </c>
      <c r="J139" s="265">
        <v>1094.4833333333336</v>
      </c>
      <c r="K139" s="263">
        <v>1069.1500000000001</v>
      </c>
      <c r="L139" s="263">
        <v>1043.5</v>
      </c>
      <c r="M139" s="263">
        <v>17.454999999999998</v>
      </c>
    </row>
    <row r="140" spans="1:13">
      <c r="A140" s="282">
        <v>131</v>
      </c>
      <c r="B140" s="263" t="s">
        <v>146</v>
      </c>
      <c r="C140" s="263">
        <v>81366</v>
      </c>
      <c r="D140" s="265">
        <v>81442.516666666663</v>
      </c>
      <c r="E140" s="265">
        <v>80903.983333333323</v>
      </c>
      <c r="F140" s="265">
        <v>80441.96666666666</v>
      </c>
      <c r="G140" s="265">
        <v>79903.43333333332</v>
      </c>
      <c r="H140" s="265">
        <v>81904.533333333326</v>
      </c>
      <c r="I140" s="265">
        <v>82443.066666666651</v>
      </c>
      <c r="J140" s="265">
        <v>82905.083333333328</v>
      </c>
      <c r="K140" s="263">
        <v>81981.05</v>
      </c>
      <c r="L140" s="263">
        <v>80980.5</v>
      </c>
      <c r="M140" s="263">
        <v>0.23199</v>
      </c>
    </row>
    <row r="141" spans="1:13">
      <c r="A141" s="282">
        <v>132</v>
      </c>
      <c r="B141" s="263" t="s">
        <v>143</v>
      </c>
      <c r="C141" s="263">
        <v>1103.6500000000001</v>
      </c>
      <c r="D141" s="265">
        <v>1096.9166666666667</v>
      </c>
      <c r="E141" s="265">
        <v>1086.8333333333335</v>
      </c>
      <c r="F141" s="265">
        <v>1070.0166666666667</v>
      </c>
      <c r="G141" s="265">
        <v>1059.9333333333334</v>
      </c>
      <c r="H141" s="265">
        <v>1113.7333333333336</v>
      </c>
      <c r="I141" s="265">
        <v>1123.8166666666671</v>
      </c>
      <c r="J141" s="265">
        <v>1140.6333333333337</v>
      </c>
      <c r="K141" s="263">
        <v>1107</v>
      </c>
      <c r="L141" s="263">
        <v>1080.0999999999999</v>
      </c>
      <c r="M141" s="263">
        <v>2.8851800000000001</v>
      </c>
    </row>
    <row r="142" spans="1:13">
      <c r="A142" s="282">
        <v>133</v>
      </c>
      <c r="B142" s="263" t="s">
        <v>137</v>
      </c>
      <c r="C142" s="263">
        <v>171.9</v>
      </c>
      <c r="D142" s="265">
        <v>172.91666666666666</v>
      </c>
      <c r="E142" s="265">
        <v>170.23333333333332</v>
      </c>
      <c r="F142" s="265">
        <v>168.56666666666666</v>
      </c>
      <c r="G142" s="265">
        <v>165.88333333333333</v>
      </c>
      <c r="H142" s="265">
        <v>174.58333333333331</v>
      </c>
      <c r="I142" s="265">
        <v>177.26666666666665</v>
      </c>
      <c r="J142" s="265">
        <v>178.93333333333331</v>
      </c>
      <c r="K142" s="263">
        <v>175.6</v>
      </c>
      <c r="L142" s="263">
        <v>171.25</v>
      </c>
      <c r="M142" s="263">
        <v>60.321460000000002</v>
      </c>
    </row>
    <row r="143" spans="1:13">
      <c r="A143" s="282">
        <v>134</v>
      </c>
      <c r="B143" s="263" t="s">
        <v>136</v>
      </c>
      <c r="C143" s="263">
        <v>821.65</v>
      </c>
      <c r="D143" s="265">
        <v>820.9</v>
      </c>
      <c r="E143" s="265">
        <v>803.94999999999993</v>
      </c>
      <c r="F143" s="265">
        <v>786.25</v>
      </c>
      <c r="G143" s="265">
        <v>769.3</v>
      </c>
      <c r="H143" s="265">
        <v>838.59999999999991</v>
      </c>
      <c r="I143" s="265">
        <v>855.55</v>
      </c>
      <c r="J143" s="265">
        <v>873.24999999999989</v>
      </c>
      <c r="K143" s="263">
        <v>837.85</v>
      </c>
      <c r="L143" s="263">
        <v>803.2</v>
      </c>
      <c r="M143" s="263">
        <v>69.155680000000004</v>
      </c>
    </row>
    <row r="144" spans="1:13">
      <c r="A144" s="282">
        <v>135</v>
      </c>
      <c r="B144" s="263" t="s">
        <v>138</v>
      </c>
      <c r="C144" s="263">
        <v>147.15</v>
      </c>
      <c r="D144" s="265">
        <v>147.20000000000002</v>
      </c>
      <c r="E144" s="265">
        <v>145.25000000000003</v>
      </c>
      <c r="F144" s="265">
        <v>143.35000000000002</v>
      </c>
      <c r="G144" s="265">
        <v>141.40000000000003</v>
      </c>
      <c r="H144" s="265">
        <v>149.10000000000002</v>
      </c>
      <c r="I144" s="265">
        <v>151.05000000000001</v>
      </c>
      <c r="J144" s="265">
        <v>152.95000000000002</v>
      </c>
      <c r="K144" s="263">
        <v>149.15</v>
      </c>
      <c r="L144" s="263">
        <v>145.30000000000001</v>
      </c>
      <c r="M144" s="263">
        <v>25.35697</v>
      </c>
    </row>
    <row r="145" spans="1:13">
      <c r="A145" s="282">
        <v>136</v>
      </c>
      <c r="B145" s="263" t="s">
        <v>139</v>
      </c>
      <c r="C145" s="263">
        <v>423.95</v>
      </c>
      <c r="D145" s="265">
        <v>424.68333333333334</v>
      </c>
      <c r="E145" s="265">
        <v>421.76666666666665</v>
      </c>
      <c r="F145" s="265">
        <v>419.58333333333331</v>
      </c>
      <c r="G145" s="265">
        <v>416.66666666666663</v>
      </c>
      <c r="H145" s="265">
        <v>426.86666666666667</v>
      </c>
      <c r="I145" s="265">
        <v>429.7833333333333</v>
      </c>
      <c r="J145" s="265">
        <v>431.9666666666667</v>
      </c>
      <c r="K145" s="263">
        <v>427.6</v>
      </c>
      <c r="L145" s="263">
        <v>422.5</v>
      </c>
      <c r="M145" s="263">
        <v>13.21942</v>
      </c>
    </row>
    <row r="146" spans="1:13">
      <c r="A146" s="282">
        <v>137</v>
      </c>
      <c r="B146" s="263" t="s">
        <v>140</v>
      </c>
      <c r="C146" s="263">
        <v>6648.1</v>
      </c>
      <c r="D146" s="265">
        <v>6679.666666666667</v>
      </c>
      <c r="E146" s="265">
        <v>6574.4833333333336</v>
      </c>
      <c r="F146" s="265">
        <v>6500.8666666666668</v>
      </c>
      <c r="G146" s="265">
        <v>6395.6833333333334</v>
      </c>
      <c r="H146" s="265">
        <v>6753.2833333333338</v>
      </c>
      <c r="I146" s="265">
        <v>6858.4666666666662</v>
      </c>
      <c r="J146" s="265">
        <v>6932.0833333333339</v>
      </c>
      <c r="K146" s="263">
        <v>6784.85</v>
      </c>
      <c r="L146" s="263">
        <v>6606.05</v>
      </c>
      <c r="M146" s="263">
        <v>10.00325</v>
      </c>
    </row>
    <row r="147" spans="1:13">
      <c r="A147" s="282">
        <v>138</v>
      </c>
      <c r="B147" s="263" t="s">
        <v>142</v>
      </c>
      <c r="C147" s="263">
        <v>872</v>
      </c>
      <c r="D147" s="265">
        <v>878.30000000000007</v>
      </c>
      <c r="E147" s="265">
        <v>862.70000000000016</v>
      </c>
      <c r="F147" s="265">
        <v>853.40000000000009</v>
      </c>
      <c r="G147" s="265">
        <v>837.80000000000018</v>
      </c>
      <c r="H147" s="265">
        <v>887.60000000000014</v>
      </c>
      <c r="I147" s="265">
        <v>903.2</v>
      </c>
      <c r="J147" s="265">
        <v>912.50000000000011</v>
      </c>
      <c r="K147" s="263">
        <v>893.9</v>
      </c>
      <c r="L147" s="263">
        <v>869</v>
      </c>
      <c r="M147" s="263">
        <v>4.9801700000000002</v>
      </c>
    </row>
    <row r="148" spans="1:13">
      <c r="A148" s="282">
        <v>139</v>
      </c>
      <c r="B148" s="263" t="s">
        <v>144</v>
      </c>
      <c r="C148" s="263">
        <v>2069.65</v>
      </c>
      <c r="D148" s="265">
        <v>2079.0499999999997</v>
      </c>
      <c r="E148" s="265">
        <v>2034.0999999999995</v>
      </c>
      <c r="F148" s="265">
        <v>1998.5499999999997</v>
      </c>
      <c r="G148" s="265">
        <v>1953.5999999999995</v>
      </c>
      <c r="H148" s="265">
        <v>2114.5999999999995</v>
      </c>
      <c r="I148" s="265">
        <v>2159.5499999999993</v>
      </c>
      <c r="J148" s="265">
        <v>2195.0999999999995</v>
      </c>
      <c r="K148" s="263">
        <v>2124</v>
      </c>
      <c r="L148" s="263">
        <v>2043.5</v>
      </c>
      <c r="M148" s="263">
        <v>16.45045</v>
      </c>
    </row>
    <row r="149" spans="1:13">
      <c r="A149" s="282">
        <v>140</v>
      </c>
      <c r="B149" s="263" t="s">
        <v>145</v>
      </c>
      <c r="C149" s="263">
        <v>211.95</v>
      </c>
      <c r="D149" s="265">
        <v>211.25</v>
      </c>
      <c r="E149" s="265">
        <v>207.7</v>
      </c>
      <c r="F149" s="265">
        <v>203.45</v>
      </c>
      <c r="G149" s="265">
        <v>199.89999999999998</v>
      </c>
      <c r="H149" s="265">
        <v>215.5</v>
      </c>
      <c r="I149" s="265">
        <v>219.05</v>
      </c>
      <c r="J149" s="265">
        <v>223.3</v>
      </c>
      <c r="K149" s="263">
        <v>214.8</v>
      </c>
      <c r="L149" s="263">
        <v>207</v>
      </c>
      <c r="M149" s="263">
        <v>120.60843</v>
      </c>
    </row>
    <row r="150" spans="1:13">
      <c r="A150" s="282">
        <v>141</v>
      </c>
      <c r="B150" s="263" t="s">
        <v>262</v>
      </c>
      <c r="C150" s="263">
        <v>1708.3</v>
      </c>
      <c r="D150" s="265">
        <v>1702.4666666666665</v>
      </c>
      <c r="E150" s="265">
        <v>1677.1833333333329</v>
      </c>
      <c r="F150" s="265">
        <v>1646.0666666666664</v>
      </c>
      <c r="G150" s="265">
        <v>1620.7833333333328</v>
      </c>
      <c r="H150" s="265">
        <v>1733.583333333333</v>
      </c>
      <c r="I150" s="265">
        <v>1758.8666666666663</v>
      </c>
      <c r="J150" s="265">
        <v>1789.9833333333331</v>
      </c>
      <c r="K150" s="263">
        <v>1727.75</v>
      </c>
      <c r="L150" s="263">
        <v>1671.35</v>
      </c>
      <c r="M150" s="263">
        <v>4.3654200000000003</v>
      </c>
    </row>
    <row r="151" spans="1:13">
      <c r="A151" s="282">
        <v>142</v>
      </c>
      <c r="B151" s="263" t="s">
        <v>147</v>
      </c>
      <c r="C151" s="263">
        <v>1168.0999999999999</v>
      </c>
      <c r="D151" s="265">
        <v>1163.3666666666666</v>
      </c>
      <c r="E151" s="265">
        <v>1146.7333333333331</v>
      </c>
      <c r="F151" s="265">
        <v>1125.3666666666666</v>
      </c>
      <c r="G151" s="265">
        <v>1108.7333333333331</v>
      </c>
      <c r="H151" s="265">
        <v>1184.7333333333331</v>
      </c>
      <c r="I151" s="265">
        <v>1201.3666666666668</v>
      </c>
      <c r="J151" s="265">
        <v>1222.7333333333331</v>
      </c>
      <c r="K151" s="263">
        <v>1180</v>
      </c>
      <c r="L151" s="263">
        <v>1142</v>
      </c>
      <c r="M151" s="263">
        <v>8.4513300000000005</v>
      </c>
    </row>
    <row r="152" spans="1:13">
      <c r="A152" s="282">
        <v>143</v>
      </c>
      <c r="B152" s="263" t="s">
        <v>263</v>
      </c>
      <c r="C152" s="263">
        <v>922.2</v>
      </c>
      <c r="D152" s="265">
        <v>919.08333333333337</v>
      </c>
      <c r="E152" s="265">
        <v>894.61666666666679</v>
      </c>
      <c r="F152" s="265">
        <v>867.03333333333342</v>
      </c>
      <c r="G152" s="265">
        <v>842.56666666666683</v>
      </c>
      <c r="H152" s="265">
        <v>946.66666666666674</v>
      </c>
      <c r="I152" s="265">
        <v>971.13333333333321</v>
      </c>
      <c r="J152" s="265">
        <v>998.7166666666667</v>
      </c>
      <c r="K152" s="263">
        <v>943.55</v>
      </c>
      <c r="L152" s="263">
        <v>891.5</v>
      </c>
      <c r="M152" s="263">
        <v>4.6151</v>
      </c>
    </row>
    <row r="153" spans="1:13">
      <c r="A153" s="282">
        <v>144</v>
      </c>
      <c r="B153" s="263" t="s">
        <v>152</v>
      </c>
      <c r="C153" s="263">
        <v>142.5</v>
      </c>
      <c r="D153" s="265">
        <v>143.26666666666668</v>
      </c>
      <c r="E153" s="265">
        <v>141.23333333333335</v>
      </c>
      <c r="F153" s="265">
        <v>139.96666666666667</v>
      </c>
      <c r="G153" s="265">
        <v>137.93333333333334</v>
      </c>
      <c r="H153" s="265">
        <v>144.53333333333336</v>
      </c>
      <c r="I153" s="265">
        <v>146.56666666666672</v>
      </c>
      <c r="J153" s="265">
        <v>147.83333333333337</v>
      </c>
      <c r="K153" s="263">
        <v>145.30000000000001</v>
      </c>
      <c r="L153" s="263">
        <v>142</v>
      </c>
      <c r="M153" s="263">
        <v>92.763469999999998</v>
      </c>
    </row>
    <row r="154" spans="1:13">
      <c r="A154" s="282">
        <v>145</v>
      </c>
      <c r="B154" s="263" t="s">
        <v>153</v>
      </c>
      <c r="C154" s="263">
        <v>102.45</v>
      </c>
      <c r="D154" s="265">
        <v>101.95</v>
      </c>
      <c r="E154" s="265">
        <v>101</v>
      </c>
      <c r="F154" s="265">
        <v>99.55</v>
      </c>
      <c r="G154" s="265">
        <v>98.6</v>
      </c>
      <c r="H154" s="265">
        <v>103.4</v>
      </c>
      <c r="I154" s="265">
        <v>104.35000000000002</v>
      </c>
      <c r="J154" s="265">
        <v>105.80000000000001</v>
      </c>
      <c r="K154" s="263">
        <v>102.9</v>
      </c>
      <c r="L154" s="263">
        <v>100.5</v>
      </c>
      <c r="M154" s="263">
        <v>146.54850999999999</v>
      </c>
    </row>
    <row r="155" spans="1:13">
      <c r="A155" s="282">
        <v>146</v>
      </c>
      <c r="B155" s="263" t="s">
        <v>148</v>
      </c>
      <c r="C155" s="263">
        <v>58.95</v>
      </c>
      <c r="D155" s="265">
        <v>59.183333333333337</v>
      </c>
      <c r="E155" s="265">
        <v>57.866666666666674</v>
      </c>
      <c r="F155" s="265">
        <v>56.783333333333339</v>
      </c>
      <c r="G155" s="265">
        <v>55.466666666666676</v>
      </c>
      <c r="H155" s="265">
        <v>60.266666666666673</v>
      </c>
      <c r="I155" s="265">
        <v>61.583333333333336</v>
      </c>
      <c r="J155" s="265">
        <v>62.666666666666671</v>
      </c>
      <c r="K155" s="263">
        <v>60.5</v>
      </c>
      <c r="L155" s="263">
        <v>58.1</v>
      </c>
      <c r="M155" s="263">
        <v>366.37198000000001</v>
      </c>
    </row>
    <row r="156" spans="1:13">
      <c r="A156" s="282">
        <v>147</v>
      </c>
      <c r="B156" s="263" t="s">
        <v>450</v>
      </c>
      <c r="C156" s="263">
        <v>3135.5</v>
      </c>
      <c r="D156" s="265">
        <v>3085.8333333333335</v>
      </c>
      <c r="E156" s="265">
        <v>3001.666666666667</v>
      </c>
      <c r="F156" s="265">
        <v>2867.8333333333335</v>
      </c>
      <c r="G156" s="265">
        <v>2783.666666666667</v>
      </c>
      <c r="H156" s="265">
        <v>3219.666666666667</v>
      </c>
      <c r="I156" s="265">
        <v>3303.8333333333339</v>
      </c>
      <c r="J156" s="265">
        <v>3437.666666666667</v>
      </c>
      <c r="K156" s="263">
        <v>3170</v>
      </c>
      <c r="L156" s="263">
        <v>2952</v>
      </c>
      <c r="M156" s="263">
        <v>7.3351100000000002</v>
      </c>
    </row>
    <row r="157" spans="1:13">
      <c r="A157" s="282">
        <v>148</v>
      </c>
      <c r="B157" s="263" t="s">
        <v>151</v>
      </c>
      <c r="C157" s="263">
        <v>17252.099999999999</v>
      </c>
      <c r="D157" s="265">
        <v>17149.966666666664</v>
      </c>
      <c r="E157" s="265">
        <v>16964.933333333327</v>
      </c>
      <c r="F157" s="265">
        <v>16677.766666666663</v>
      </c>
      <c r="G157" s="265">
        <v>16492.733333333326</v>
      </c>
      <c r="H157" s="265">
        <v>17437.133333333328</v>
      </c>
      <c r="I157" s="265">
        <v>17622.166666666661</v>
      </c>
      <c r="J157" s="265">
        <v>17909.333333333328</v>
      </c>
      <c r="K157" s="263">
        <v>17335</v>
      </c>
      <c r="L157" s="263">
        <v>16862.8</v>
      </c>
      <c r="M157" s="263">
        <v>0.94189999999999996</v>
      </c>
    </row>
    <row r="158" spans="1:13">
      <c r="A158" s="282">
        <v>149</v>
      </c>
      <c r="B158" s="263" t="s">
        <v>790</v>
      </c>
      <c r="C158" s="263">
        <v>337.2</v>
      </c>
      <c r="D158" s="265">
        <v>336.18333333333334</v>
      </c>
      <c r="E158" s="265">
        <v>333.2166666666667</v>
      </c>
      <c r="F158" s="265">
        <v>329.23333333333335</v>
      </c>
      <c r="G158" s="265">
        <v>326.26666666666671</v>
      </c>
      <c r="H158" s="265">
        <v>340.16666666666669</v>
      </c>
      <c r="I158" s="265">
        <v>343.13333333333327</v>
      </c>
      <c r="J158" s="265">
        <v>347.11666666666667</v>
      </c>
      <c r="K158" s="263">
        <v>339.15</v>
      </c>
      <c r="L158" s="263">
        <v>332.2</v>
      </c>
      <c r="M158" s="263">
        <v>12.812989999999999</v>
      </c>
    </row>
    <row r="159" spans="1:13">
      <c r="A159" s="282">
        <v>150</v>
      </c>
      <c r="B159" s="263" t="s">
        <v>265</v>
      </c>
      <c r="C159" s="263">
        <v>552.9</v>
      </c>
      <c r="D159" s="265">
        <v>554.65</v>
      </c>
      <c r="E159" s="265">
        <v>548.29999999999995</v>
      </c>
      <c r="F159" s="265">
        <v>543.69999999999993</v>
      </c>
      <c r="G159" s="265">
        <v>537.34999999999991</v>
      </c>
      <c r="H159" s="265">
        <v>559.25</v>
      </c>
      <c r="I159" s="265">
        <v>565.60000000000014</v>
      </c>
      <c r="J159" s="265">
        <v>570.20000000000005</v>
      </c>
      <c r="K159" s="263">
        <v>561</v>
      </c>
      <c r="L159" s="263">
        <v>550.04999999999995</v>
      </c>
      <c r="M159" s="263">
        <v>1.0576700000000001</v>
      </c>
    </row>
    <row r="160" spans="1:13">
      <c r="A160" s="282">
        <v>151</v>
      </c>
      <c r="B160" s="263" t="s">
        <v>155</v>
      </c>
      <c r="C160" s="263">
        <v>107.3</v>
      </c>
      <c r="D160" s="265">
        <v>106.44999999999999</v>
      </c>
      <c r="E160" s="265">
        <v>105.04999999999998</v>
      </c>
      <c r="F160" s="265">
        <v>102.8</v>
      </c>
      <c r="G160" s="265">
        <v>101.39999999999999</v>
      </c>
      <c r="H160" s="265">
        <v>108.69999999999997</v>
      </c>
      <c r="I160" s="265">
        <v>110.09999999999998</v>
      </c>
      <c r="J160" s="265">
        <v>112.34999999999997</v>
      </c>
      <c r="K160" s="263">
        <v>107.85</v>
      </c>
      <c r="L160" s="263">
        <v>104.2</v>
      </c>
      <c r="M160" s="263">
        <v>216.27285000000001</v>
      </c>
    </row>
    <row r="161" spans="1:13">
      <c r="A161" s="282">
        <v>152</v>
      </c>
      <c r="B161" s="263" t="s">
        <v>154</v>
      </c>
      <c r="C161" s="263">
        <v>118.8</v>
      </c>
      <c r="D161" s="265">
        <v>119.14999999999999</v>
      </c>
      <c r="E161" s="265">
        <v>117.89999999999998</v>
      </c>
      <c r="F161" s="265">
        <v>116.99999999999999</v>
      </c>
      <c r="G161" s="265">
        <v>115.74999999999997</v>
      </c>
      <c r="H161" s="265">
        <v>120.04999999999998</v>
      </c>
      <c r="I161" s="265">
        <v>121.30000000000001</v>
      </c>
      <c r="J161" s="265">
        <v>122.19999999999999</v>
      </c>
      <c r="K161" s="263">
        <v>120.4</v>
      </c>
      <c r="L161" s="263">
        <v>118.25</v>
      </c>
      <c r="M161" s="263">
        <v>10.230650000000001</v>
      </c>
    </row>
    <row r="162" spans="1:13">
      <c r="A162" s="282">
        <v>153</v>
      </c>
      <c r="B162" s="263" t="s">
        <v>266</v>
      </c>
      <c r="C162" s="263">
        <v>3366.25</v>
      </c>
      <c r="D162" s="265">
        <v>3362.8666666666668</v>
      </c>
      <c r="E162" s="265">
        <v>3303.7833333333338</v>
      </c>
      <c r="F162" s="265">
        <v>3241.3166666666671</v>
      </c>
      <c r="G162" s="265">
        <v>3182.233333333334</v>
      </c>
      <c r="H162" s="265">
        <v>3425.3333333333335</v>
      </c>
      <c r="I162" s="265">
        <v>3484.4166666666665</v>
      </c>
      <c r="J162" s="265">
        <v>3546.8833333333332</v>
      </c>
      <c r="K162" s="263">
        <v>3421.95</v>
      </c>
      <c r="L162" s="263">
        <v>3300.4</v>
      </c>
      <c r="M162" s="263">
        <v>0.87204999999999999</v>
      </c>
    </row>
    <row r="163" spans="1:13">
      <c r="A163" s="282">
        <v>154</v>
      </c>
      <c r="B163" s="263" t="s">
        <v>267</v>
      </c>
      <c r="C163" s="263">
        <v>2495.35</v>
      </c>
      <c r="D163" s="265">
        <v>2467.3666666666668</v>
      </c>
      <c r="E163" s="265">
        <v>2424.7333333333336</v>
      </c>
      <c r="F163" s="265">
        <v>2354.1166666666668</v>
      </c>
      <c r="G163" s="265">
        <v>2311.4833333333336</v>
      </c>
      <c r="H163" s="265">
        <v>2537.9833333333336</v>
      </c>
      <c r="I163" s="265">
        <v>2580.6166666666668</v>
      </c>
      <c r="J163" s="265">
        <v>2651.2333333333336</v>
      </c>
      <c r="K163" s="263">
        <v>2510</v>
      </c>
      <c r="L163" s="263">
        <v>2396.75</v>
      </c>
      <c r="M163" s="263">
        <v>5.27928</v>
      </c>
    </row>
    <row r="164" spans="1:13">
      <c r="A164" s="282">
        <v>155</v>
      </c>
      <c r="B164" s="263" t="s">
        <v>156</v>
      </c>
      <c r="C164" s="263">
        <v>30217.8</v>
      </c>
      <c r="D164" s="265">
        <v>29989.3</v>
      </c>
      <c r="E164" s="265">
        <v>29578.6</v>
      </c>
      <c r="F164" s="265">
        <v>28939.399999999998</v>
      </c>
      <c r="G164" s="265">
        <v>28528.699999999997</v>
      </c>
      <c r="H164" s="265">
        <v>30628.5</v>
      </c>
      <c r="I164" s="265">
        <v>31039.200000000004</v>
      </c>
      <c r="J164" s="265">
        <v>31678.400000000001</v>
      </c>
      <c r="K164" s="263">
        <v>30400</v>
      </c>
      <c r="L164" s="263">
        <v>29350.1</v>
      </c>
      <c r="M164" s="263">
        <v>0.2606</v>
      </c>
    </row>
    <row r="165" spans="1:13">
      <c r="A165" s="282">
        <v>156</v>
      </c>
      <c r="B165" s="263" t="s">
        <v>158</v>
      </c>
      <c r="C165" s="263">
        <v>220.55</v>
      </c>
      <c r="D165" s="265">
        <v>221.6</v>
      </c>
      <c r="E165" s="265">
        <v>218.45</v>
      </c>
      <c r="F165" s="265">
        <v>216.35</v>
      </c>
      <c r="G165" s="265">
        <v>213.2</v>
      </c>
      <c r="H165" s="265">
        <v>223.7</v>
      </c>
      <c r="I165" s="265">
        <v>226.85000000000002</v>
      </c>
      <c r="J165" s="265">
        <v>228.95</v>
      </c>
      <c r="K165" s="263">
        <v>224.75</v>
      </c>
      <c r="L165" s="263">
        <v>219.5</v>
      </c>
      <c r="M165" s="263">
        <v>56.285089999999997</v>
      </c>
    </row>
    <row r="166" spans="1:13">
      <c r="A166" s="282">
        <v>157</v>
      </c>
      <c r="B166" s="263" t="s">
        <v>269</v>
      </c>
      <c r="C166" s="263">
        <v>5218.55</v>
      </c>
      <c r="D166" s="265">
        <v>5206.8499999999995</v>
      </c>
      <c r="E166" s="265">
        <v>5121.6999999999989</v>
      </c>
      <c r="F166" s="265">
        <v>5024.8499999999995</v>
      </c>
      <c r="G166" s="265">
        <v>4939.6999999999989</v>
      </c>
      <c r="H166" s="265">
        <v>5303.6999999999989</v>
      </c>
      <c r="I166" s="265">
        <v>5388.8499999999985</v>
      </c>
      <c r="J166" s="265">
        <v>5485.6999999999989</v>
      </c>
      <c r="K166" s="263">
        <v>5292</v>
      </c>
      <c r="L166" s="263">
        <v>5110</v>
      </c>
      <c r="M166" s="263">
        <v>2.35724</v>
      </c>
    </row>
    <row r="167" spans="1:13">
      <c r="A167" s="282">
        <v>158</v>
      </c>
      <c r="B167" s="263" t="s">
        <v>160</v>
      </c>
      <c r="C167" s="263">
        <v>1823.7</v>
      </c>
      <c r="D167" s="265">
        <v>1826.6833333333332</v>
      </c>
      <c r="E167" s="265">
        <v>1805.3666666666663</v>
      </c>
      <c r="F167" s="265">
        <v>1787.0333333333331</v>
      </c>
      <c r="G167" s="265">
        <v>1765.7166666666662</v>
      </c>
      <c r="H167" s="265">
        <v>1845.0166666666664</v>
      </c>
      <c r="I167" s="265">
        <v>1866.3333333333335</v>
      </c>
      <c r="J167" s="265">
        <v>1884.6666666666665</v>
      </c>
      <c r="K167" s="263">
        <v>1848</v>
      </c>
      <c r="L167" s="263">
        <v>1808.35</v>
      </c>
      <c r="M167" s="263">
        <v>5.6671699999999996</v>
      </c>
    </row>
    <row r="168" spans="1:13">
      <c r="A168" s="282">
        <v>159</v>
      </c>
      <c r="B168" s="263" t="s">
        <v>157</v>
      </c>
      <c r="C168" s="263">
        <v>1720.05</v>
      </c>
      <c r="D168" s="265">
        <v>1725.2</v>
      </c>
      <c r="E168" s="265">
        <v>1698.7</v>
      </c>
      <c r="F168" s="265">
        <v>1677.35</v>
      </c>
      <c r="G168" s="265">
        <v>1650.85</v>
      </c>
      <c r="H168" s="265">
        <v>1746.5500000000002</v>
      </c>
      <c r="I168" s="265">
        <v>1773.0500000000002</v>
      </c>
      <c r="J168" s="265">
        <v>1794.4000000000003</v>
      </c>
      <c r="K168" s="263">
        <v>1751.7</v>
      </c>
      <c r="L168" s="263">
        <v>1703.85</v>
      </c>
      <c r="M168" s="263">
        <v>5.5676500000000004</v>
      </c>
    </row>
    <row r="169" spans="1:13">
      <c r="A169" s="282">
        <v>160</v>
      </c>
      <c r="B169" s="263" t="s">
        <v>461</v>
      </c>
      <c r="C169" s="263">
        <v>1403</v>
      </c>
      <c r="D169" s="265">
        <v>1406.6666666666667</v>
      </c>
      <c r="E169" s="265">
        <v>1384.3333333333335</v>
      </c>
      <c r="F169" s="265">
        <v>1365.6666666666667</v>
      </c>
      <c r="G169" s="265">
        <v>1343.3333333333335</v>
      </c>
      <c r="H169" s="265">
        <v>1425.3333333333335</v>
      </c>
      <c r="I169" s="265">
        <v>1447.666666666667</v>
      </c>
      <c r="J169" s="265">
        <v>1466.3333333333335</v>
      </c>
      <c r="K169" s="263">
        <v>1429</v>
      </c>
      <c r="L169" s="263">
        <v>1388</v>
      </c>
      <c r="M169" s="263">
        <v>4.02841</v>
      </c>
    </row>
    <row r="170" spans="1:13">
      <c r="A170" s="282">
        <v>161</v>
      </c>
      <c r="B170" s="263" t="s">
        <v>159</v>
      </c>
      <c r="C170" s="263">
        <v>109.1</v>
      </c>
      <c r="D170" s="265">
        <v>109.2</v>
      </c>
      <c r="E170" s="265">
        <v>108.4</v>
      </c>
      <c r="F170" s="265">
        <v>107.7</v>
      </c>
      <c r="G170" s="265">
        <v>106.9</v>
      </c>
      <c r="H170" s="265">
        <v>109.9</v>
      </c>
      <c r="I170" s="265">
        <v>110.69999999999999</v>
      </c>
      <c r="J170" s="265">
        <v>111.4</v>
      </c>
      <c r="K170" s="263">
        <v>110</v>
      </c>
      <c r="L170" s="263">
        <v>108.5</v>
      </c>
      <c r="M170" s="263">
        <v>30.283159999999999</v>
      </c>
    </row>
    <row r="171" spans="1:13">
      <c r="A171" s="282">
        <v>162</v>
      </c>
      <c r="B171" s="263" t="s">
        <v>162</v>
      </c>
      <c r="C171" s="263">
        <v>209.85</v>
      </c>
      <c r="D171" s="265">
        <v>210.63333333333333</v>
      </c>
      <c r="E171" s="265">
        <v>206.46666666666664</v>
      </c>
      <c r="F171" s="265">
        <v>203.08333333333331</v>
      </c>
      <c r="G171" s="265">
        <v>198.91666666666663</v>
      </c>
      <c r="H171" s="265">
        <v>214.01666666666665</v>
      </c>
      <c r="I171" s="265">
        <v>218.18333333333334</v>
      </c>
      <c r="J171" s="265">
        <v>221.56666666666666</v>
      </c>
      <c r="K171" s="263">
        <v>214.8</v>
      </c>
      <c r="L171" s="263">
        <v>207.25</v>
      </c>
      <c r="M171" s="263">
        <v>123.86729</v>
      </c>
    </row>
    <row r="172" spans="1:13">
      <c r="A172" s="282">
        <v>163</v>
      </c>
      <c r="B172" s="263" t="s">
        <v>270</v>
      </c>
      <c r="C172" s="263">
        <v>295.14999999999998</v>
      </c>
      <c r="D172" s="265">
        <v>298.09999999999997</v>
      </c>
      <c r="E172" s="265">
        <v>287.59999999999991</v>
      </c>
      <c r="F172" s="265">
        <v>280.04999999999995</v>
      </c>
      <c r="G172" s="265">
        <v>269.5499999999999</v>
      </c>
      <c r="H172" s="265">
        <v>305.64999999999992</v>
      </c>
      <c r="I172" s="265">
        <v>316.15000000000003</v>
      </c>
      <c r="J172" s="265">
        <v>323.69999999999993</v>
      </c>
      <c r="K172" s="263">
        <v>308.60000000000002</v>
      </c>
      <c r="L172" s="263">
        <v>290.55</v>
      </c>
      <c r="M172" s="263">
        <v>4.3431100000000002</v>
      </c>
    </row>
    <row r="173" spans="1:13">
      <c r="A173" s="282">
        <v>164</v>
      </c>
      <c r="B173" s="263" t="s">
        <v>271</v>
      </c>
      <c r="C173" s="263">
        <v>13958.15</v>
      </c>
      <c r="D173" s="265">
        <v>13886.766666666668</v>
      </c>
      <c r="E173" s="265">
        <v>13651.533333333336</v>
      </c>
      <c r="F173" s="265">
        <v>13344.916666666668</v>
      </c>
      <c r="G173" s="265">
        <v>13109.683333333336</v>
      </c>
      <c r="H173" s="265">
        <v>14193.383333333337</v>
      </c>
      <c r="I173" s="265">
        <v>14428.61666666667</v>
      </c>
      <c r="J173" s="265">
        <v>14735.233333333337</v>
      </c>
      <c r="K173" s="263">
        <v>14122</v>
      </c>
      <c r="L173" s="263">
        <v>13580.15</v>
      </c>
      <c r="M173" s="263">
        <v>5.3289999999999997E-2</v>
      </c>
    </row>
    <row r="174" spans="1:13">
      <c r="A174" s="282">
        <v>165</v>
      </c>
      <c r="B174" s="263" t="s">
        <v>161</v>
      </c>
      <c r="C174" s="263">
        <v>34.799999999999997</v>
      </c>
      <c r="D174" s="265">
        <v>34.9</v>
      </c>
      <c r="E174" s="265">
        <v>34.4</v>
      </c>
      <c r="F174" s="265">
        <v>34</v>
      </c>
      <c r="G174" s="265">
        <v>33.5</v>
      </c>
      <c r="H174" s="265">
        <v>35.299999999999997</v>
      </c>
      <c r="I174" s="265">
        <v>35.799999999999997</v>
      </c>
      <c r="J174" s="265">
        <v>36.199999999999996</v>
      </c>
      <c r="K174" s="263">
        <v>35.4</v>
      </c>
      <c r="L174" s="263">
        <v>34.5</v>
      </c>
      <c r="M174" s="263">
        <v>1003.92762</v>
      </c>
    </row>
    <row r="175" spans="1:13">
      <c r="A175" s="282">
        <v>166</v>
      </c>
      <c r="B175" s="263" t="s">
        <v>165</v>
      </c>
      <c r="C175" s="263">
        <v>187.75</v>
      </c>
      <c r="D175" s="265">
        <v>188.91666666666666</v>
      </c>
      <c r="E175" s="265">
        <v>185.83333333333331</v>
      </c>
      <c r="F175" s="265">
        <v>183.91666666666666</v>
      </c>
      <c r="G175" s="265">
        <v>180.83333333333331</v>
      </c>
      <c r="H175" s="265">
        <v>190.83333333333331</v>
      </c>
      <c r="I175" s="265">
        <v>193.91666666666663</v>
      </c>
      <c r="J175" s="265">
        <v>195.83333333333331</v>
      </c>
      <c r="K175" s="263">
        <v>192</v>
      </c>
      <c r="L175" s="263">
        <v>187</v>
      </c>
      <c r="M175" s="263">
        <v>130.85937000000001</v>
      </c>
    </row>
    <row r="176" spans="1:13">
      <c r="A176" s="282">
        <v>167</v>
      </c>
      <c r="B176" s="263" t="s">
        <v>166</v>
      </c>
      <c r="C176" s="263">
        <v>127.1</v>
      </c>
      <c r="D176" s="265">
        <v>127.60000000000001</v>
      </c>
      <c r="E176" s="265">
        <v>126.20000000000002</v>
      </c>
      <c r="F176" s="265">
        <v>125.30000000000001</v>
      </c>
      <c r="G176" s="265">
        <v>123.90000000000002</v>
      </c>
      <c r="H176" s="265">
        <v>128.5</v>
      </c>
      <c r="I176" s="265">
        <v>129.90000000000003</v>
      </c>
      <c r="J176" s="265">
        <v>130.80000000000001</v>
      </c>
      <c r="K176" s="263">
        <v>129</v>
      </c>
      <c r="L176" s="263">
        <v>126.7</v>
      </c>
      <c r="M176" s="263">
        <v>25.058330000000002</v>
      </c>
    </row>
    <row r="177" spans="1:13">
      <c r="A177" s="282">
        <v>168</v>
      </c>
      <c r="B177" s="263" t="s">
        <v>273</v>
      </c>
      <c r="C177" s="263">
        <v>501.5</v>
      </c>
      <c r="D177" s="265">
        <v>501.68333333333334</v>
      </c>
      <c r="E177" s="265">
        <v>497.36666666666667</v>
      </c>
      <c r="F177" s="265">
        <v>493.23333333333335</v>
      </c>
      <c r="G177" s="265">
        <v>488.91666666666669</v>
      </c>
      <c r="H177" s="265">
        <v>505.81666666666666</v>
      </c>
      <c r="I177" s="265">
        <v>510.13333333333338</v>
      </c>
      <c r="J177" s="265">
        <v>514.26666666666665</v>
      </c>
      <c r="K177" s="263">
        <v>506</v>
      </c>
      <c r="L177" s="263">
        <v>497.55</v>
      </c>
      <c r="M177" s="263">
        <v>1.15039</v>
      </c>
    </row>
    <row r="178" spans="1:13">
      <c r="A178" s="282">
        <v>169</v>
      </c>
      <c r="B178" s="263" t="s">
        <v>167</v>
      </c>
      <c r="C178" s="263">
        <v>1932.1</v>
      </c>
      <c r="D178" s="265">
        <v>1936.1499999999999</v>
      </c>
      <c r="E178" s="265">
        <v>1922.3999999999996</v>
      </c>
      <c r="F178" s="265">
        <v>1912.6999999999998</v>
      </c>
      <c r="G178" s="265">
        <v>1898.9499999999996</v>
      </c>
      <c r="H178" s="265">
        <v>1945.8499999999997</v>
      </c>
      <c r="I178" s="265">
        <v>1959.6000000000001</v>
      </c>
      <c r="J178" s="265">
        <v>1969.2999999999997</v>
      </c>
      <c r="K178" s="263">
        <v>1949.9</v>
      </c>
      <c r="L178" s="263">
        <v>1926.45</v>
      </c>
      <c r="M178" s="263">
        <v>72.256789999999995</v>
      </c>
    </row>
    <row r="179" spans="1:13">
      <c r="A179" s="282">
        <v>170</v>
      </c>
      <c r="B179" s="263" t="s">
        <v>815</v>
      </c>
      <c r="C179" s="263">
        <v>973.7</v>
      </c>
      <c r="D179" s="265">
        <v>956.69999999999993</v>
      </c>
      <c r="E179" s="265">
        <v>931.99999999999989</v>
      </c>
      <c r="F179" s="265">
        <v>890.3</v>
      </c>
      <c r="G179" s="265">
        <v>865.59999999999991</v>
      </c>
      <c r="H179" s="265">
        <v>998.39999999999986</v>
      </c>
      <c r="I179" s="265">
        <v>1023.0999999999999</v>
      </c>
      <c r="J179" s="265">
        <v>1064.7999999999997</v>
      </c>
      <c r="K179" s="263">
        <v>981.4</v>
      </c>
      <c r="L179" s="263">
        <v>915</v>
      </c>
      <c r="M179" s="263">
        <v>59.380470000000003</v>
      </c>
    </row>
    <row r="180" spans="1:13">
      <c r="A180" s="282">
        <v>171</v>
      </c>
      <c r="B180" s="263" t="s">
        <v>274</v>
      </c>
      <c r="C180" s="263">
        <v>914.2</v>
      </c>
      <c r="D180" s="265">
        <v>913.11666666666667</v>
      </c>
      <c r="E180" s="265">
        <v>906.68333333333339</v>
      </c>
      <c r="F180" s="265">
        <v>899.16666666666674</v>
      </c>
      <c r="G180" s="265">
        <v>892.73333333333346</v>
      </c>
      <c r="H180" s="265">
        <v>920.63333333333333</v>
      </c>
      <c r="I180" s="265">
        <v>927.06666666666649</v>
      </c>
      <c r="J180" s="265">
        <v>934.58333333333326</v>
      </c>
      <c r="K180" s="263">
        <v>919.55</v>
      </c>
      <c r="L180" s="263">
        <v>905.6</v>
      </c>
      <c r="M180" s="263">
        <v>13.10422</v>
      </c>
    </row>
    <row r="181" spans="1:13">
      <c r="A181" s="282">
        <v>172</v>
      </c>
      <c r="B181" s="263" t="s">
        <v>172</v>
      </c>
      <c r="C181" s="263">
        <v>6127.25</v>
      </c>
      <c r="D181" s="265">
        <v>6091.75</v>
      </c>
      <c r="E181" s="265">
        <v>6023.5</v>
      </c>
      <c r="F181" s="265">
        <v>5919.75</v>
      </c>
      <c r="G181" s="265">
        <v>5851.5</v>
      </c>
      <c r="H181" s="265">
        <v>6195.5</v>
      </c>
      <c r="I181" s="265">
        <v>6263.75</v>
      </c>
      <c r="J181" s="265">
        <v>6367.5</v>
      </c>
      <c r="K181" s="263">
        <v>6160</v>
      </c>
      <c r="L181" s="263">
        <v>5988</v>
      </c>
      <c r="M181" s="263">
        <v>1.54684</v>
      </c>
    </row>
    <row r="182" spans="1:13">
      <c r="A182" s="282">
        <v>173</v>
      </c>
      <c r="B182" s="263" t="s">
        <v>478</v>
      </c>
      <c r="C182" s="263">
        <v>8047.7</v>
      </c>
      <c r="D182" s="265">
        <v>8051.5666666666666</v>
      </c>
      <c r="E182" s="265">
        <v>7995.1333333333332</v>
      </c>
      <c r="F182" s="265">
        <v>7942.5666666666666</v>
      </c>
      <c r="G182" s="265">
        <v>7886.1333333333332</v>
      </c>
      <c r="H182" s="265">
        <v>8104.1333333333332</v>
      </c>
      <c r="I182" s="265">
        <v>8160.5666666666657</v>
      </c>
      <c r="J182" s="265">
        <v>8213.1333333333332</v>
      </c>
      <c r="K182" s="263">
        <v>8108</v>
      </c>
      <c r="L182" s="263">
        <v>7999</v>
      </c>
      <c r="M182" s="263">
        <v>0.32528000000000001</v>
      </c>
    </row>
    <row r="183" spans="1:13">
      <c r="A183" s="282">
        <v>174</v>
      </c>
      <c r="B183" s="263" t="s">
        <v>170</v>
      </c>
      <c r="C183" s="263">
        <v>30821.1</v>
      </c>
      <c r="D183" s="265">
        <v>30622.016666666663</v>
      </c>
      <c r="E183" s="265">
        <v>30255.233333333326</v>
      </c>
      <c r="F183" s="265">
        <v>29689.366666666665</v>
      </c>
      <c r="G183" s="265">
        <v>29322.583333333328</v>
      </c>
      <c r="H183" s="265">
        <v>31187.883333333324</v>
      </c>
      <c r="I183" s="265">
        <v>31554.666666666664</v>
      </c>
      <c r="J183" s="265">
        <v>32120.533333333322</v>
      </c>
      <c r="K183" s="263">
        <v>30988.799999999999</v>
      </c>
      <c r="L183" s="263">
        <v>30056.15</v>
      </c>
      <c r="M183" s="263">
        <v>0.58345000000000002</v>
      </c>
    </row>
    <row r="184" spans="1:13">
      <c r="A184" s="282">
        <v>175</v>
      </c>
      <c r="B184" s="263" t="s">
        <v>173</v>
      </c>
      <c r="C184" s="263">
        <v>1378</v>
      </c>
      <c r="D184" s="265">
        <v>1379.5166666666664</v>
      </c>
      <c r="E184" s="265">
        <v>1364.0833333333328</v>
      </c>
      <c r="F184" s="265">
        <v>1350.1666666666663</v>
      </c>
      <c r="G184" s="265">
        <v>1334.7333333333327</v>
      </c>
      <c r="H184" s="265">
        <v>1393.4333333333329</v>
      </c>
      <c r="I184" s="265">
        <v>1408.8666666666663</v>
      </c>
      <c r="J184" s="265">
        <v>1422.7833333333331</v>
      </c>
      <c r="K184" s="263">
        <v>1394.95</v>
      </c>
      <c r="L184" s="263">
        <v>1365.6</v>
      </c>
      <c r="M184" s="263">
        <v>24.01238</v>
      </c>
    </row>
    <row r="185" spans="1:13">
      <c r="A185" s="282">
        <v>176</v>
      </c>
      <c r="B185" s="263" t="s">
        <v>171</v>
      </c>
      <c r="C185" s="263">
        <v>1847.75</v>
      </c>
      <c r="D185" s="265">
        <v>1842.3833333333332</v>
      </c>
      <c r="E185" s="265">
        <v>1811.5666666666664</v>
      </c>
      <c r="F185" s="265">
        <v>1775.3833333333332</v>
      </c>
      <c r="G185" s="265">
        <v>1744.5666666666664</v>
      </c>
      <c r="H185" s="265">
        <v>1878.5666666666664</v>
      </c>
      <c r="I185" s="265">
        <v>1909.383333333333</v>
      </c>
      <c r="J185" s="265">
        <v>1945.5666666666664</v>
      </c>
      <c r="K185" s="263">
        <v>1873.2</v>
      </c>
      <c r="L185" s="263">
        <v>1806.2</v>
      </c>
      <c r="M185" s="263">
        <v>6.3026900000000001</v>
      </c>
    </row>
    <row r="186" spans="1:13">
      <c r="A186" s="282">
        <v>177</v>
      </c>
      <c r="B186" s="263" t="s">
        <v>169</v>
      </c>
      <c r="C186" s="263">
        <v>339.9</v>
      </c>
      <c r="D186" s="265">
        <v>341.34999999999997</v>
      </c>
      <c r="E186" s="265">
        <v>337.19999999999993</v>
      </c>
      <c r="F186" s="265">
        <v>334.49999999999994</v>
      </c>
      <c r="G186" s="265">
        <v>330.34999999999991</v>
      </c>
      <c r="H186" s="265">
        <v>344.04999999999995</v>
      </c>
      <c r="I186" s="265">
        <v>348.19999999999993</v>
      </c>
      <c r="J186" s="265">
        <v>350.9</v>
      </c>
      <c r="K186" s="263">
        <v>345.5</v>
      </c>
      <c r="L186" s="263">
        <v>338.65</v>
      </c>
      <c r="M186" s="263">
        <v>377.66793000000001</v>
      </c>
    </row>
    <row r="187" spans="1:13">
      <c r="A187" s="282">
        <v>178</v>
      </c>
      <c r="B187" s="263" t="s">
        <v>168</v>
      </c>
      <c r="C187" s="263">
        <v>91.6</v>
      </c>
      <c r="D187" s="265">
        <v>92.383333333333326</v>
      </c>
      <c r="E187" s="265">
        <v>90.266666666666652</v>
      </c>
      <c r="F187" s="265">
        <v>88.933333333333323</v>
      </c>
      <c r="G187" s="265">
        <v>86.816666666666649</v>
      </c>
      <c r="H187" s="265">
        <v>93.716666666666654</v>
      </c>
      <c r="I187" s="265">
        <v>95.833333333333329</v>
      </c>
      <c r="J187" s="265">
        <v>97.166666666666657</v>
      </c>
      <c r="K187" s="263">
        <v>94.5</v>
      </c>
      <c r="L187" s="263">
        <v>91.05</v>
      </c>
      <c r="M187" s="263">
        <v>392.92380000000003</v>
      </c>
    </row>
    <row r="188" spans="1:13">
      <c r="A188" s="282">
        <v>179</v>
      </c>
      <c r="B188" s="263" t="s">
        <v>175</v>
      </c>
      <c r="C188" s="263">
        <v>646.04999999999995</v>
      </c>
      <c r="D188" s="265">
        <v>640.80000000000007</v>
      </c>
      <c r="E188" s="265">
        <v>631.60000000000014</v>
      </c>
      <c r="F188" s="265">
        <v>617.15000000000009</v>
      </c>
      <c r="G188" s="265">
        <v>607.95000000000016</v>
      </c>
      <c r="H188" s="265">
        <v>655.25000000000011</v>
      </c>
      <c r="I188" s="265">
        <v>664.45000000000016</v>
      </c>
      <c r="J188" s="265">
        <v>678.90000000000009</v>
      </c>
      <c r="K188" s="263">
        <v>650</v>
      </c>
      <c r="L188" s="263">
        <v>626.35</v>
      </c>
      <c r="M188" s="263">
        <v>98.040949999999995</v>
      </c>
    </row>
    <row r="189" spans="1:13">
      <c r="A189" s="282">
        <v>180</v>
      </c>
      <c r="B189" s="263" t="s">
        <v>176</v>
      </c>
      <c r="C189" s="263">
        <v>476.05</v>
      </c>
      <c r="D189" s="265">
        <v>474.91666666666669</v>
      </c>
      <c r="E189" s="265">
        <v>464.13333333333338</v>
      </c>
      <c r="F189" s="265">
        <v>452.2166666666667</v>
      </c>
      <c r="G189" s="265">
        <v>441.43333333333339</v>
      </c>
      <c r="H189" s="265">
        <v>486.83333333333337</v>
      </c>
      <c r="I189" s="265">
        <v>497.61666666666667</v>
      </c>
      <c r="J189" s="265">
        <v>509.53333333333336</v>
      </c>
      <c r="K189" s="263">
        <v>485.7</v>
      </c>
      <c r="L189" s="263">
        <v>463</v>
      </c>
      <c r="M189" s="263">
        <v>20.613720000000001</v>
      </c>
    </row>
    <row r="190" spans="1:13">
      <c r="A190" s="282">
        <v>181</v>
      </c>
      <c r="B190" s="263" t="s">
        <v>275</v>
      </c>
      <c r="C190" s="263">
        <v>589.4</v>
      </c>
      <c r="D190" s="265">
        <v>585.48333333333335</v>
      </c>
      <c r="E190" s="265">
        <v>576.9666666666667</v>
      </c>
      <c r="F190" s="265">
        <v>564.5333333333333</v>
      </c>
      <c r="G190" s="265">
        <v>556.01666666666665</v>
      </c>
      <c r="H190" s="265">
        <v>597.91666666666674</v>
      </c>
      <c r="I190" s="265">
        <v>606.43333333333339</v>
      </c>
      <c r="J190" s="265">
        <v>618.86666666666679</v>
      </c>
      <c r="K190" s="263">
        <v>594</v>
      </c>
      <c r="L190" s="263">
        <v>573.04999999999995</v>
      </c>
      <c r="M190" s="263">
        <v>5.7063100000000002</v>
      </c>
    </row>
    <row r="191" spans="1:13">
      <c r="A191" s="282">
        <v>182</v>
      </c>
      <c r="B191" s="263" t="s">
        <v>188</v>
      </c>
      <c r="C191" s="263">
        <v>551.04999999999995</v>
      </c>
      <c r="D191" s="265">
        <v>549.15</v>
      </c>
      <c r="E191" s="265">
        <v>538.9</v>
      </c>
      <c r="F191" s="265">
        <v>526.75</v>
      </c>
      <c r="G191" s="265">
        <v>516.5</v>
      </c>
      <c r="H191" s="265">
        <v>561.29999999999995</v>
      </c>
      <c r="I191" s="265">
        <v>571.54999999999995</v>
      </c>
      <c r="J191" s="265">
        <v>583.69999999999993</v>
      </c>
      <c r="K191" s="263">
        <v>559.4</v>
      </c>
      <c r="L191" s="263">
        <v>537</v>
      </c>
      <c r="M191" s="263">
        <v>18.67109</v>
      </c>
    </row>
    <row r="192" spans="1:13">
      <c r="A192" s="282">
        <v>183</v>
      </c>
      <c r="B192" s="263" t="s">
        <v>177</v>
      </c>
      <c r="C192" s="263">
        <v>753.1</v>
      </c>
      <c r="D192" s="265">
        <v>757.35</v>
      </c>
      <c r="E192" s="265">
        <v>741.45</v>
      </c>
      <c r="F192" s="265">
        <v>729.80000000000007</v>
      </c>
      <c r="G192" s="265">
        <v>713.90000000000009</v>
      </c>
      <c r="H192" s="265">
        <v>769</v>
      </c>
      <c r="I192" s="265">
        <v>784.89999999999986</v>
      </c>
      <c r="J192" s="265">
        <v>796.55</v>
      </c>
      <c r="K192" s="263">
        <v>773.25</v>
      </c>
      <c r="L192" s="263">
        <v>745.7</v>
      </c>
      <c r="M192" s="263">
        <v>50.478830000000002</v>
      </c>
    </row>
    <row r="193" spans="1:13">
      <c r="A193" s="282">
        <v>184</v>
      </c>
      <c r="B193" s="263" t="s">
        <v>183</v>
      </c>
      <c r="C193" s="263">
        <v>3195.15</v>
      </c>
      <c r="D193" s="265">
        <v>3208.25</v>
      </c>
      <c r="E193" s="265">
        <v>3169.5</v>
      </c>
      <c r="F193" s="265">
        <v>3143.85</v>
      </c>
      <c r="G193" s="265">
        <v>3105.1</v>
      </c>
      <c r="H193" s="265">
        <v>3233.9</v>
      </c>
      <c r="I193" s="265">
        <v>3272.65</v>
      </c>
      <c r="J193" s="265">
        <v>3298.3</v>
      </c>
      <c r="K193" s="263">
        <v>3247</v>
      </c>
      <c r="L193" s="263">
        <v>3182.6</v>
      </c>
      <c r="M193" s="263">
        <v>32.246569999999998</v>
      </c>
    </row>
    <row r="194" spans="1:13">
      <c r="A194" s="282">
        <v>185</v>
      </c>
      <c r="B194" s="263" t="s">
        <v>804</v>
      </c>
      <c r="C194" s="263">
        <v>671.3</v>
      </c>
      <c r="D194" s="265">
        <v>669.38333333333333</v>
      </c>
      <c r="E194" s="265">
        <v>662.2166666666667</v>
      </c>
      <c r="F194" s="265">
        <v>653.13333333333333</v>
      </c>
      <c r="G194" s="265">
        <v>645.9666666666667</v>
      </c>
      <c r="H194" s="265">
        <v>678.4666666666667</v>
      </c>
      <c r="I194" s="265">
        <v>685.63333333333344</v>
      </c>
      <c r="J194" s="265">
        <v>694.7166666666667</v>
      </c>
      <c r="K194" s="263">
        <v>676.55</v>
      </c>
      <c r="L194" s="263">
        <v>660.3</v>
      </c>
      <c r="M194" s="263">
        <v>27.083310000000001</v>
      </c>
    </row>
    <row r="195" spans="1:13">
      <c r="A195" s="282">
        <v>186</v>
      </c>
      <c r="B195" s="263" t="s">
        <v>179</v>
      </c>
      <c r="C195" s="263">
        <v>310</v>
      </c>
      <c r="D195" s="265">
        <v>308.38333333333333</v>
      </c>
      <c r="E195" s="265">
        <v>301.76666666666665</v>
      </c>
      <c r="F195" s="265">
        <v>293.5333333333333</v>
      </c>
      <c r="G195" s="265">
        <v>286.91666666666663</v>
      </c>
      <c r="H195" s="265">
        <v>316.61666666666667</v>
      </c>
      <c r="I195" s="265">
        <v>323.23333333333335</v>
      </c>
      <c r="J195" s="265">
        <v>331.4666666666667</v>
      </c>
      <c r="K195" s="263">
        <v>315</v>
      </c>
      <c r="L195" s="263">
        <v>300.14999999999998</v>
      </c>
      <c r="M195" s="263">
        <v>753.30709000000002</v>
      </c>
    </row>
    <row r="196" spans="1:13">
      <c r="A196" s="282">
        <v>187</v>
      </c>
      <c r="B196" s="254" t="s">
        <v>181</v>
      </c>
      <c r="C196" s="254">
        <v>97.15</v>
      </c>
      <c r="D196" s="289">
        <v>96.38333333333334</v>
      </c>
      <c r="E196" s="289">
        <v>94.816666666666677</v>
      </c>
      <c r="F196" s="289">
        <v>92.483333333333334</v>
      </c>
      <c r="G196" s="289">
        <v>90.916666666666671</v>
      </c>
      <c r="H196" s="289">
        <v>98.716666666666683</v>
      </c>
      <c r="I196" s="289">
        <v>100.28333333333335</v>
      </c>
      <c r="J196" s="289">
        <v>102.61666666666669</v>
      </c>
      <c r="K196" s="254">
        <v>97.95</v>
      </c>
      <c r="L196" s="254">
        <v>94.05</v>
      </c>
      <c r="M196" s="254">
        <v>495.15933999999999</v>
      </c>
    </row>
    <row r="197" spans="1:13">
      <c r="A197" s="282">
        <v>188</v>
      </c>
      <c r="B197" s="254" t="s">
        <v>182</v>
      </c>
      <c r="C197" s="254">
        <v>890.25</v>
      </c>
      <c r="D197" s="289">
        <v>896.9666666666667</v>
      </c>
      <c r="E197" s="289">
        <v>879.53333333333342</v>
      </c>
      <c r="F197" s="289">
        <v>868.81666666666672</v>
      </c>
      <c r="G197" s="289">
        <v>851.38333333333344</v>
      </c>
      <c r="H197" s="289">
        <v>907.68333333333339</v>
      </c>
      <c r="I197" s="289">
        <v>925.11666666666679</v>
      </c>
      <c r="J197" s="289">
        <v>935.83333333333337</v>
      </c>
      <c r="K197" s="254">
        <v>914.4</v>
      </c>
      <c r="L197" s="254">
        <v>886.25</v>
      </c>
      <c r="M197" s="254">
        <v>173.98598000000001</v>
      </c>
    </row>
    <row r="198" spans="1:13">
      <c r="A198" s="282">
        <v>189</v>
      </c>
      <c r="B198" s="254" t="s">
        <v>184</v>
      </c>
      <c r="C198" s="254">
        <v>1010.3</v>
      </c>
      <c r="D198" s="289">
        <v>1006.6</v>
      </c>
      <c r="E198" s="289">
        <v>999.7</v>
      </c>
      <c r="F198" s="289">
        <v>989.1</v>
      </c>
      <c r="G198" s="289">
        <v>982.2</v>
      </c>
      <c r="H198" s="289">
        <v>1017.2</v>
      </c>
      <c r="I198" s="289">
        <v>1024.0999999999999</v>
      </c>
      <c r="J198" s="289">
        <v>1034.7</v>
      </c>
      <c r="K198" s="254">
        <v>1013.5</v>
      </c>
      <c r="L198" s="254">
        <v>996</v>
      </c>
      <c r="M198" s="254">
        <v>26.60763</v>
      </c>
    </row>
    <row r="199" spans="1:13">
      <c r="A199" s="282">
        <v>190</v>
      </c>
      <c r="B199" s="254" t="s">
        <v>164</v>
      </c>
      <c r="C199" s="254">
        <v>1012.9</v>
      </c>
      <c r="D199" s="289">
        <v>1012.4</v>
      </c>
      <c r="E199" s="289">
        <v>994.45</v>
      </c>
      <c r="F199" s="289">
        <v>976.00000000000011</v>
      </c>
      <c r="G199" s="289">
        <v>958.05000000000018</v>
      </c>
      <c r="H199" s="289">
        <v>1030.8499999999999</v>
      </c>
      <c r="I199" s="289">
        <v>1048.8</v>
      </c>
      <c r="J199" s="289">
        <v>1067.2499999999998</v>
      </c>
      <c r="K199" s="254">
        <v>1030.3499999999999</v>
      </c>
      <c r="L199" s="254">
        <v>993.95</v>
      </c>
      <c r="M199" s="254">
        <v>10.443849999999999</v>
      </c>
    </row>
    <row r="200" spans="1:13">
      <c r="A200" s="282">
        <v>191</v>
      </c>
      <c r="B200" s="254" t="s">
        <v>185</v>
      </c>
      <c r="C200" s="254">
        <v>1549.05</v>
      </c>
      <c r="D200" s="289">
        <v>1546.2166666666665</v>
      </c>
      <c r="E200" s="289">
        <v>1532.633333333333</v>
      </c>
      <c r="F200" s="289">
        <v>1516.2166666666665</v>
      </c>
      <c r="G200" s="289">
        <v>1502.633333333333</v>
      </c>
      <c r="H200" s="289">
        <v>1562.633333333333</v>
      </c>
      <c r="I200" s="289">
        <v>1576.2166666666665</v>
      </c>
      <c r="J200" s="289">
        <v>1592.633333333333</v>
      </c>
      <c r="K200" s="254">
        <v>1559.8</v>
      </c>
      <c r="L200" s="254">
        <v>1529.8</v>
      </c>
      <c r="M200" s="254">
        <v>15.01276</v>
      </c>
    </row>
    <row r="201" spans="1:13">
      <c r="A201" s="282">
        <v>192</v>
      </c>
      <c r="B201" s="254" t="s">
        <v>186</v>
      </c>
      <c r="C201" s="254">
        <v>2619.5</v>
      </c>
      <c r="D201" s="289">
        <v>2600.8666666666668</v>
      </c>
      <c r="E201" s="289">
        <v>2570.7333333333336</v>
      </c>
      <c r="F201" s="289">
        <v>2521.9666666666667</v>
      </c>
      <c r="G201" s="289">
        <v>2491.8333333333335</v>
      </c>
      <c r="H201" s="289">
        <v>2649.6333333333337</v>
      </c>
      <c r="I201" s="289">
        <v>2679.7666666666669</v>
      </c>
      <c r="J201" s="289">
        <v>2728.5333333333338</v>
      </c>
      <c r="K201" s="254">
        <v>2631</v>
      </c>
      <c r="L201" s="254">
        <v>2552.1</v>
      </c>
      <c r="M201" s="254">
        <v>2.7460800000000001</v>
      </c>
    </row>
    <row r="202" spans="1:13">
      <c r="A202" s="282">
        <v>193</v>
      </c>
      <c r="B202" s="254" t="s">
        <v>187</v>
      </c>
      <c r="C202" s="254">
        <v>408.7</v>
      </c>
      <c r="D202" s="289">
        <v>405.40000000000003</v>
      </c>
      <c r="E202" s="289">
        <v>398.80000000000007</v>
      </c>
      <c r="F202" s="289">
        <v>388.90000000000003</v>
      </c>
      <c r="G202" s="289">
        <v>382.30000000000007</v>
      </c>
      <c r="H202" s="289">
        <v>415.30000000000007</v>
      </c>
      <c r="I202" s="289">
        <v>421.90000000000009</v>
      </c>
      <c r="J202" s="289">
        <v>431.80000000000007</v>
      </c>
      <c r="K202" s="254">
        <v>412</v>
      </c>
      <c r="L202" s="254">
        <v>395.5</v>
      </c>
      <c r="M202" s="254">
        <v>19.61713</v>
      </c>
    </row>
    <row r="203" spans="1:13">
      <c r="A203" s="282">
        <v>194</v>
      </c>
      <c r="B203" s="254" t="s">
        <v>510</v>
      </c>
      <c r="C203" s="254">
        <v>743.65</v>
      </c>
      <c r="D203" s="289">
        <v>743.48333333333323</v>
      </c>
      <c r="E203" s="289">
        <v>731.16666666666652</v>
      </c>
      <c r="F203" s="289">
        <v>718.68333333333328</v>
      </c>
      <c r="G203" s="289">
        <v>706.36666666666656</v>
      </c>
      <c r="H203" s="289">
        <v>755.96666666666647</v>
      </c>
      <c r="I203" s="289">
        <v>768.2833333333333</v>
      </c>
      <c r="J203" s="289">
        <v>780.76666666666642</v>
      </c>
      <c r="K203" s="254">
        <v>755.8</v>
      </c>
      <c r="L203" s="254">
        <v>731</v>
      </c>
      <c r="M203" s="254">
        <v>6.92021</v>
      </c>
    </row>
    <row r="204" spans="1:13">
      <c r="A204" s="282">
        <v>195</v>
      </c>
      <c r="B204" s="254" t="s">
        <v>193</v>
      </c>
      <c r="C204" s="254">
        <v>611.75</v>
      </c>
      <c r="D204" s="289">
        <v>610.85</v>
      </c>
      <c r="E204" s="289">
        <v>602.90000000000009</v>
      </c>
      <c r="F204" s="289">
        <v>594.05000000000007</v>
      </c>
      <c r="G204" s="289">
        <v>586.10000000000014</v>
      </c>
      <c r="H204" s="289">
        <v>619.70000000000005</v>
      </c>
      <c r="I204" s="289">
        <v>627.65000000000009</v>
      </c>
      <c r="J204" s="289">
        <v>636.5</v>
      </c>
      <c r="K204" s="254">
        <v>618.79999999999995</v>
      </c>
      <c r="L204" s="254">
        <v>602</v>
      </c>
      <c r="M204" s="254">
        <v>35.774549999999998</v>
      </c>
    </row>
    <row r="205" spans="1:13">
      <c r="A205" s="282">
        <v>196</v>
      </c>
      <c r="B205" s="254" t="s">
        <v>191</v>
      </c>
      <c r="C205" s="254">
        <v>6715.2</v>
      </c>
      <c r="D205" s="289">
        <v>6670.55</v>
      </c>
      <c r="E205" s="289">
        <v>6554.6500000000005</v>
      </c>
      <c r="F205" s="289">
        <v>6394.1</v>
      </c>
      <c r="G205" s="289">
        <v>6278.2000000000007</v>
      </c>
      <c r="H205" s="289">
        <v>6831.1</v>
      </c>
      <c r="I205" s="289">
        <v>6947</v>
      </c>
      <c r="J205" s="289">
        <v>7107.55</v>
      </c>
      <c r="K205" s="254">
        <v>6786.45</v>
      </c>
      <c r="L205" s="254">
        <v>6510</v>
      </c>
      <c r="M205" s="254">
        <v>6.3691700000000004</v>
      </c>
    </row>
    <row r="206" spans="1:13">
      <c r="A206" s="282">
        <v>197</v>
      </c>
      <c r="B206" s="254" t="s">
        <v>192</v>
      </c>
      <c r="C206" s="254">
        <v>34.450000000000003</v>
      </c>
      <c r="D206" s="289">
        <v>34.65</v>
      </c>
      <c r="E206" s="289">
        <v>34.099999999999994</v>
      </c>
      <c r="F206" s="289">
        <v>33.749999999999993</v>
      </c>
      <c r="G206" s="289">
        <v>33.199999999999989</v>
      </c>
      <c r="H206" s="289">
        <v>35</v>
      </c>
      <c r="I206" s="289">
        <v>35.549999999999997</v>
      </c>
      <c r="J206" s="289">
        <v>35.900000000000006</v>
      </c>
      <c r="K206" s="254">
        <v>35.200000000000003</v>
      </c>
      <c r="L206" s="254">
        <v>34.299999999999997</v>
      </c>
      <c r="M206" s="254">
        <v>47.785139999999998</v>
      </c>
    </row>
    <row r="207" spans="1:13">
      <c r="A207" s="282">
        <v>198</v>
      </c>
      <c r="B207" s="254" t="s">
        <v>189</v>
      </c>
      <c r="C207" s="254">
        <v>1100</v>
      </c>
      <c r="D207" s="289">
        <v>1099.75</v>
      </c>
      <c r="E207" s="289">
        <v>1090.4000000000001</v>
      </c>
      <c r="F207" s="289">
        <v>1080.8000000000002</v>
      </c>
      <c r="G207" s="289">
        <v>1071.4500000000003</v>
      </c>
      <c r="H207" s="289">
        <v>1109.3499999999999</v>
      </c>
      <c r="I207" s="289">
        <v>1118.6999999999998</v>
      </c>
      <c r="J207" s="289">
        <v>1128.2999999999997</v>
      </c>
      <c r="K207" s="254">
        <v>1109.0999999999999</v>
      </c>
      <c r="L207" s="254">
        <v>1090.1500000000001</v>
      </c>
      <c r="M207" s="254">
        <v>4.6946399999999997</v>
      </c>
    </row>
    <row r="208" spans="1:13">
      <c r="A208" s="282">
        <v>199</v>
      </c>
      <c r="B208" s="254" t="s">
        <v>141</v>
      </c>
      <c r="C208" s="254">
        <v>519.04999999999995</v>
      </c>
      <c r="D208" s="289">
        <v>521.35</v>
      </c>
      <c r="E208" s="289">
        <v>515.70000000000005</v>
      </c>
      <c r="F208" s="289">
        <v>512.35</v>
      </c>
      <c r="G208" s="289">
        <v>506.70000000000005</v>
      </c>
      <c r="H208" s="289">
        <v>524.70000000000005</v>
      </c>
      <c r="I208" s="289">
        <v>530.34999999999991</v>
      </c>
      <c r="J208" s="289">
        <v>533.70000000000005</v>
      </c>
      <c r="K208" s="254">
        <v>527</v>
      </c>
      <c r="L208" s="254">
        <v>518</v>
      </c>
      <c r="M208" s="254">
        <v>19.88015</v>
      </c>
    </row>
    <row r="209" spans="1:13">
      <c r="A209" s="282">
        <v>200</v>
      </c>
      <c r="B209" s="254" t="s">
        <v>277</v>
      </c>
      <c r="C209" s="254">
        <v>235.45</v>
      </c>
      <c r="D209" s="289">
        <v>235.83333333333334</v>
      </c>
      <c r="E209" s="289">
        <v>232.76666666666668</v>
      </c>
      <c r="F209" s="289">
        <v>230.08333333333334</v>
      </c>
      <c r="G209" s="289">
        <v>227.01666666666668</v>
      </c>
      <c r="H209" s="289">
        <v>238.51666666666668</v>
      </c>
      <c r="I209" s="289">
        <v>241.58333333333334</v>
      </c>
      <c r="J209" s="289">
        <v>244.26666666666668</v>
      </c>
      <c r="K209" s="254">
        <v>238.9</v>
      </c>
      <c r="L209" s="254">
        <v>233.15</v>
      </c>
      <c r="M209" s="254">
        <v>6.1427199999999997</v>
      </c>
    </row>
    <row r="210" spans="1:13">
      <c r="A210" s="282">
        <v>201</v>
      </c>
      <c r="B210" s="254" t="s">
        <v>522</v>
      </c>
      <c r="C210" s="254">
        <v>989.35</v>
      </c>
      <c r="D210" s="289">
        <v>991.48333333333323</v>
      </c>
      <c r="E210" s="289">
        <v>981.31666666666649</v>
      </c>
      <c r="F210" s="289">
        <v>973.2833333333333</v>
      </c>
      <c r="G210" s="289">
        <v>963.11666666666656</v>
      </c>
      <c r="H210" s="289">
        <v>999.51666666666642</v>
      </c>
      <c r="I210" s="289">
        <v>1009.6833333333332</v>
      </c>
      <c r="J210" s="289">
        <v>1017.7166666666664</v>
      </c>
      <c r="K210" s="254">
        <v>1001.65</v>
      </c>
      <c r="L210" s="254">
        <v>983.45</v>
      </c>
      <c r="M210" s="254">
        <v>1.4458299999999999</v>
      </c>
    </row>
    <row r="211" spans="1:13">
      <c r="A211" s="282">
        <v>202</v>
      </c>
      <c r="B211" s="254" t="s">
        <v>118</v>
      </c>
      <c r="C211" s="254">
        <v>8.85</v>
      </c>
      <c r="D211" s="289">
        <v>8.8666666666666654</v>
      </c>
      <c r="E211" s="289">
        <v>8.7833333333333314</v>
      </c>
      <c r="F211" s="289">
        <v>8.7166666666666668</v>
      </c>
      <c r="G211" s="289">
        <v>8.6333333333333329</v>
      </c>
      <c r="H211" s="289">
        <v>8.93333333333333</v>
      </c>
      <c r="I211" s="289">
        <v>9.0166666666666622</v>
      </c>
      <c r="J211" s="289">
        <v>9.0833333333333286</v>
      </c>
      <c r="K211" s="254">
        <v>8.9499999999999993</v>
      </c>
      <c r="L211" s="254">
        <v>8.8000000000000007</v>
      </c>
      <c r="M211" s="254">
        <v>727.98915</v>
      </c>
    </row>
    <row r="212" spans="1:13">
      <c r="A212" s="282">
        <v>203</v>
      </c>
      <c r="B212" s="254" t="s">
        <v>195</v>
      </c>
      <c r="C212" s="254">
        <v>957.05</v>
      </c>
      <c r="D212" s="289">
        <v>956.35</v>
      </c>
      <c r="E212" s="289">
        <v>943.7</v>
      </c>
      <c r="F212" s="289">
        <v>930.35</v>
      </c>
      <c r="G212" s="289">
        <v>917.7</v>
      </c>
      <c r="H212" s="289">
        <v>969.7</v>
      </c>
      <c r="I212" s="289">
        <v>982.34999999999991</v>
      </c>
      <c r="J212" s="289">
        <v>995.7</v>
      </c>
      <c r="K212" s="254">
        <v>969</v>
      </c>
      <c r="L212" s="254">
        <v>943</v>
      </c>
      <c r="M212" s="254">
        <v>14.738910000000001</v>
      </c>
    </row>
    <row r="213" spans="1:13">
      <c r="A213" s="282">
        <v>204</v>
      </c>
      <c r="B213" s="254" t="s">
        <v>528</v>
      </c>
      <c r="C213" s="254">
        <v>2138.25</v>
      </c>
      <c r="D213" s="289">
        <v>2152.9</v>
      </c>
      <c r="E213" s="289">
        <v>2109.4</v>
      </c>
      <c r="F213" s="289">
        <v>2080.5500000000002</v>
      </c>
      <c r="G213" s="289">
        <v>2037.0500000000002</v>
      </c>
      <c r="H213" s="289">
        <v>2181.75</v>
      </c>
      <c r="I213" s="289">
        <v>2225.25</v>
      </c>
      <c r="J213" s="289">
        <v>2254.1</v>
      </c>
      <c r="K213" s="254">
        <v>2196.4</v>
      </c>
      <c r="L213" s="254">
        <v>2124.0500000000002</v>
      </c>
      <c r="M213" s="254">
        <v>0.67815000000000003</v>
      </c>
    </row>
    <row r="214" spans="1:13">
      <c r="A214" s="282">
        <v>205</v>
      </c>
      <c r="B214" s="254" t="s">
        <v>196</v>
      </c>
      <c r="C214" s="289">
        <v>469.2</v>
      </c>
      <c r="D214" s="289">
        <v>459.61666666666662</v>
      </c>
      <c r="E214" s="289">
        <v>445.58333333333326</v>
      </c>
      <c r="F214" s="289">
        <v>421.96666666666664</v>
      </c>
      <c r="G214" s="289">
        <v>407.93333333333328</v>
      </c>
      <c r="H214" s="289">
        <v>483.23333333333323</v>
      </c>
      <c r="I214" s="289">
        <v>497.26666666666665</v>
      </c>
      <c r="J214" s="289">
        <v>520.88333333333321</v>
      </c>
      <c r="K214" s="289">
        <v>473.65</v>
      </c>
      <c r="L214" s="289">
        <v>436</v>
      </c>
      <c r="M214" s="289">
        <v>1093.61636</v>
      </c>
    </row>
    <row r="215" spans="1:13">
      <c r="A215" s="282">
        <v>206</v>
      </c>
      <c r="B215" s="254" t="s">
        <v>197</v>
      </c>
      <c r="C215" s="289">
        <v>14.6</v>
      </c>
      <c r="D215" s="289">
        <v>14.616666666666665</v>
      </c>
      <c r="E215" s="289">
        <v>14.43333333333333</v>
      </c>
      <c r="F215" s="289">
        <v>14.266666666666664</v>
      </c>
      <c r="G215" s="289">
        <v>14.083333333333329</v>
      </c>
      <c r="H215" s="289">
        <v>14.783333333333331</v>
      </c>
      <c r="I215" s="289">
        <v>14.966666666666665</v>
      </c>
      <c r="J215" s="289">
        <v>15.133333333333333</v>
      </c>
      <c r="K215" s="289">
        <v>14.8</v>
      </c>
      <c r="L215" s="289">
        <v>14.45</v>
      </c>
      <c r="M215" s="289">
        <v>653.24005</v>
      </c>
    </row>
    <row r="216" spans="1:13">
      <c r="A216" s="282">
        <v>207</v>
      </c>
      <c r="B216" s="254" t="s">
        <v>198</v>
      </c>
      <c r="C216" s="289">
        <v>193.95</v>
      </c>
      <c r="D216" s="289">
        <v>193.35</v>
      </c>
      <c r="E216" s="289">
        <v>189.79999999999998</v>
      </c>
      <c r="F216" s="289">
        <v>185.64999999999998</v>
      </c>
      <c r="G216" s="289">
        <v>182.09999999999997</v>
      </c>
      <c r="H216" s="289">
        <v>197.5</v>
      </c>
      <c r="I216" s="289">
        <v>201.05</v>
      </c>
      <c r="J216" s="289">
        <v>205.20000000000002</v>
      </c>
      <c r="K216" s="289">
        <v>196.9</v>
      </c>
      <c r="L216" s="289">
        <v>189.2</v>
      </c>
      <c r="M216" s="289">
        <v>79.522019999999998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1"/>
      <c r="B1" s="571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44305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60"/>
      <c r="L9" s="267"/>
      <c r="M9" s="268"/>
    </row>
    <row r="10" spans="1:15" ht="42.75" customHeight="1">
      <c r="A10" s="563"/>
      <c r="B10" s="565"/>
      <c r="C10" s="570" t="s">
        <v>23</v>
      </c>
      <c r="D10" s="570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27032.25</v>
      </c>
      <c r="D11" s="495">
        <v>26628.75</v>
      </c>
      <c r="E11" s="495">
        <v>26056.5</v>
      </c>
      <c r="F11" s="495">
        <v>25080.75</v>
      </c>
      <c r="G11" s="495">
        <v>24508.5</v>
      </c>
      <c r="H11" s="495">
        <v>27604.5</v>
      </c>
      <c r="I11" s="495">
        <v>28176.75</v>
      </c>
      <c r="J11" s="495">
        <v>29152.5</v>
      </c>
      <c r="K11" s="494">
        <v>27201</v>
      </c>
      <c r="L11" s="494">
        <v>25653</v>
      </c>
      <c r="M11" s="494">
        <v>7.5490000000000002E-2</v>
      </c>
    </row>
    <row r="12" spans="1:15" ht="12" customHeight="1">
      <c r="A12" s="254">
        <v>2</v>
      </c>
      <c r="B12" s="497" t="s">
        <v>785</v>
      </c>
      <c r="C12" s="494">
        <v>1371.35</v>
      </c>
      <c r="D12" s="495">
        <v>1363.8666666666668</v>
      </c>
      <c r="E12" s="495">
        <v>1352.7833333333335</v>
      </c>
      <c r="F12" s="495">
        <v>1334.2166666666667</v>
      </c>
      <c r="G12" s="495">
        <v>1323.1333333333334</v>
      </c>
      <c r="H12" s="495">
        <v>1382.4333333333336</v>
      </c>
      <c r="I12" s="495">
        <v>1393.5166666666667</v>
      </c>
      <c r="J12" s="495">
        <v>1412.0833333333337</v>
      </c>
      <c r="K12" s="494">
        <v>1374.95</v>
      </c>
      <c r="L12" s="494">
        <v>1345.3</v>
      </c>
      <c r="M12" s="494">
        <v>1.4292100000000001</v>
      </c>
    </row>
    <row r="13" spans="1:15" ht="12" customHeight="1">
      <c r="A13" s="254">
        <v>3</v>
      </c>
      <c r="B13" s="497" t="s">
        <v>816</v>
      </c>
      <c r="C13" s="494">
        <v>1516.2</v>
      </c>
      <c r="D13" s="495">
        <v>1529.2666666666664</v>
      </c>
      <c r="E13" s="495">
        <v>1495.7833333333328</v>
      </c>
      <c r="F13" s="495">
        <v>1475.3666666666663</v>
      </c>
      <c r="G13" s="495">
        <v>1441.8833333333328</v>
      </c>
      <c r="H13" s="495">
        <v>1549.6833333333329</v>
      </c>
      <c r="I13" s="495">
        <v>1583.1666666666665</v>
      </c>
      <c r="J13" s="495">
        <v>1603.583333333333</v>
      </c>
      <c r="K13" s="494">
        <v>1562.75</v>
      </c>
      <c r="L13" s="494">
        <v>1508.85</v>
      </c>
      <c r="M13" s="494">
        <v>0.94718000000000002</v>
      </c>
    </row>
    <row r="14" spans="1:15" ht="12" customHeight="1">
      <c r="A14" s="254">
        <v>4</v>
      </c>
      <c r="B14" s="497" t="s">
        <v>38</v>
      </c>
      <c r="C14" s="494">
        <v>1881.75</v>
      </c>
      <c r="D14" s="495">
        <v>1874.7666666666667</v>
      </c>
      <c r="E14" s="495">
        <v>1847.1833333333334</v>
      </c>
      <c r="F14" s="495">
        <v>1812.6166666666668</v>
      </c>
      <c r="G14" s="495">
        <v>1785.0333333333335</v>
      </c>
      <c r="H14" s="495">
        <v>1909.3333333333333</v>
      </c>
      <c r="I14" s="495">
        <v>1936.9166666666667</v>
      </c>
      <c r="J14" s="495">
        <v>1971.4833333333331</v>
      </c>
      <c r="K14" s="494">
        <v>1902.35</v>
      </c>
      <c r="L14" s="494">
        <v>1840.2</v>
      </c>
      <c r="M14" s="494">
        <v>10.61445</v>
      </c>
    </row>
    <row r="15" spans="1:15" ht="12" customHeight="1">
      <c r="A15" s="254">
        <v>5</v>
      </c>
      <c r="B15" s="497" t="s">
        <v>285</v>
      </c>
      <c r="C15" s="494">
        <v>1901.1</v>
      </c>
      <c r="D15" s="495">
        <v>1890.2833333333335</v>
      </c>
      <c r="E15" s="495">
        <v>1857.616666666667</v>
      </c>
      <c r="F15" s="495">
        <v>1814.1333333333334</v>
      </c>
      <c r="G15" s="495">
        <v>1781.4666666666669</v>
      </c>
      <c r="H15" s="495">
        <v>1933.7666666666671</v>
      </c>
      <c r="I15" s="495">
        <v>1966.4333333333336</v>
      </c>
      <c r="J15" s="495">
        <v>2009.9166666666672</v>
      </c>
      <c r="K15" s="494">
        <v>1922.95</v>
      </c>
      <c r="L15" s="494">
        <v>1846.8</v>
      </c>
      <c r="M15" s="494">
        <v>0.29968</v>
      </c>
    </row>
    <row r="16" spans="1:15" ht="12" customHeight="1">
      <c r="A16" s="254">
        <v>6</v>
      </c>
      <c r="B16" s="497" t="s">
        <v>286</v>
      </c>
      <c r="C16" s="494">
        <v>1258.4000000000001</v>
      </c>
      <c r="D16" s="495">
        <v>1247.75</v>
      </c>
      <c r="E16" s="495">
        <v>1231.5</v>
      </c>
      <c r="F16" s="495">
        <v>1204.5999999999999</v>
      </c>
      <c r="G16" s="495">
        <v>1188.3499999999999</v>
      </c>
      <c r="H16" s="495">
        <v>1274.6500000000001</v>
      </c>
      <c r="I16" s="495">
        <v>1290.9000000000001</v>
      </c>
      <c r="J16" s="495">
        <v>1317.8000000000002</v>
      </c>
      <c r="K16" s="494">
        <v>1264</v>
      </c>
      <c r="L16" s="494">
        <v>1220.8499999999999</v>
      </c>
      <c r="M16" s="494">
        <v>4.2183900000000003</v>
      </c>
    </row>
    <row r="17" spans="1:13" ht="12" customHeight="1">
      <c r="A17" s="254">
        <v>7</v>
      </c>
      <c r="B17" s="497" t="s">
        <v>222</v>
      </c>
      <c r="C17" s="494">
        <v>1077.0999999999999</v>
      </c>
      <c r="D17" s="495">
        <v>1078.8666666666666</v>
      </c>
      <c r="E17" s="495">
        <v>1058.2333333333331</v>
      </c>
      <c r="F17" s="495">
        <v>1039.3666666666666</v>
      </c>
      <c r="G17" s="495">
        <v>1018.7333333333331</v>
      </c>
      <c r="H17" s="495">
        <v>1097.7333333333331</v>
      </c>
      <c r="I17" s="495">
        <v>1118.3666666666668</v>
      </c>
      <c r="J17" s="495">
        <v>1137.2333333333331</v>
      </c>
      <c r="K17" s="494">
        <v>1099.5</v>
      </c>
      <c r="L17" s="494">
        <v>1060</v>
      </c>
      <c r="M17" s="494">
        <v>11.32546</v>
      </c>
    </row>
    <row r="18" spans="1:13" ht="12" customHeight="1">
      <c r="A18" s="254">
        <v>8</v>
      </c>
      <c r="B18" s="497" t="s">
        <v>734</v>
      </c>
      <c r="C18" s="494">
        <v>701.85</v>
      </c>
      <c r="D18" s="495">
        <v>704.93333333333339</v>
      </c>
      <c r="E18" s="495">
        <v>695.96666666666681</v>
      </c>
      <c r="F18" s="495">
        <v>690.08333333333337</v>
      </c>
      <c r="G18" s="495">
        <v>681.11666666666679</v>
      </c>
      <c r="H18" s="495">
        <v>710.81666666666683</v>
      </c>
      <c r="I18" s="495">
        <v>719.78333333333353</v>
      </c>
      <c r="J18" s="495">
        <v>725.66666666666686</v>
      </c>
      <c r="K18" s="494">
        <v>713.9</v>
      </c>
      <c r="L18" s="494">
        <v>699.05</v>
      </c>
      <c r="M18" s="494">
        <v>2.8205900000000002</v>
      </c>
    </row>
    <row r="19" spans="1:13" ht="12" customHeight="1">
      <c r="A19" s="254">
        <v>9</v>
      </c>
      <c r="B19" s="497" t="s">
        <v>735</v>
      </c>
      <c r="C19" s="494">
        <v>1425.25</v>
      </c>
      <c r="D19" s="495">
        <v>1415.1166666666668</v>
      </c>
      <c r="E19" s="495">
        <v>1374.2833333333335</v>
      </c>
      <c r="F19" s="495">
        <v>1323.3166666666668</v>
      </c>
      <c r="G19" s="495">
        <v>1282.4833333333336</v>
      </c>
      <c r="H19" s="495">
        <v>1466.0833333333335</v>
      </c>
      <c r="I19" s="495">
        <v>1506.9166666666665</v>
      </c>
      <c r="J19" s="495">
        <v>1557.8833333333334</v>
      </c>
      <c r="K19" s="494">
        <v>1455.95</v>
      </c>
      <c r="L19" s="494">
        <v>1364.15</v>
      </c>
      <c r="M19" s="494">
        <v>5.56562</v>
      </c>
    </row>
    <row r="20" spans="1:13" ht="12" customHeight="1">
      <c r="A20" s="254">
        <v>10</v>
      </c>
      <c r="B20" s="497" t="s">
        <v>287</v>
      </c>
      <c r="C20" s="494">
        <v>2316.0500000000002</v>
      </c>
      <c r="D20" s="495">
        <v>2322.6833333333334</v>
      </c>
      <c r="E20" s="495">
        <v>2287.3666666666668</v>
      </c>
      <c r="F20" s="495">
        <v>2258.6833333333334</v>
      </c>
      <c r="G20" s="495">
        <v>2223.3666666666668</v>
      </c>
      <c r="H20" s="495">
        <v>2351.3666666666668</v>
      </c>
      <c r="I20" s="495">
        <v>2386.6833333333334</v>
      </c>
      <c r="J20" s="495">
        <v>2415.3666666666668</v>
      </c>
      <c r="K20" s="494">
        <v>2358</v>
      </c>
      <c r="L20" s="494">
        <v>2294</v>
      </c>
      <c r="M20" s="494">
        <v>0.23313999999999999</v>
      </c>
    </row>
    <row r="21" spans="1:13" ht="12" customHeight="1">
      <c r="A21" s="254">
        <v>11</v>
      </c>
      <c r="B21" s="497" t="s">
        <v>288</v>
      </c>
      <c r="C21" s="494">
        <v>14964.85</v>
      </c>
      <c r="D21" s="495">
        <v>14938.616666666667</v>
      </c>
      <c r="E21" s="495">
        <v>14847.483333333334</v>
      </c>
      <c r="F21" s="495">
        <v>14730.116666666667</v>
      </c>
      <c r="G21" s="495">
        <v>14638.983333333334</v>
      </c>
      <c r="H21" s="495">
        <v>15055.983333333334</v>
      </c>
      <c r="I21" s="495">
        <v>15147.116666666669</v>
      </c>
      <c r="J21" s="495">
        <v>15264.483333333334</v>
      </c>
      <c r="K21" s="494">
        <v>15029.75</v>
      </c>
      <c r="L21" s="494">
        <v>14821.25</v>
      </c>
      <c r="M21" s="494">
        <v>0.21109</v>
      </c>
    </row>
    <row r="22" spans="1:13" ht="12" customHeight="1">
      <c r="A22" s="254">
        <v>12</v>
      </c>
      <c r="B22" s="497" t="s">
        <v>40</v>
      </c>
      <c r="C22" s="494">
        <v>1159</v>
      </c>
      <c r="D22" s="495">
        <v>1154.3333333333333</v>
      </c>
      <c r="E22" s="495">
        <v>1116.6666666666665</v>
      </c>
      <c r="F22" s="495">
        <v>1074.3333333333333</v>
      </c>
      <c r="G22" s="495">
        <v>1036.6666666666665</v>
      </c>
      <c r="H22" s="495">
        <v>1196.6666666666665</v>
      </c>
      <c r="I22" s="495">
        <v>1234.333333333333</v>
      </c>
      <c r="J22" s="495">
        <v>1276.6666666666665</v>
      </c>
      <c r="K22" s="494">
        <v>1192</v>
      </c>
      <c r="L22" s="494">
        <v>1112</v>
      </c>
      <c r="M22" s="494">
        <v>106.61068</v>
      </c>
    </row>
    <row r="23" spans="1:13">
      <c r="A23" s="254">
        <v>13</v>
      </c>
      <c r="B23" s="497" t="s">
        <v>289</v>
      </c>
      <c r="C23" s="494">
        <v>1108.5999999999999</v>
      </c>
      <c r="D23" s="495">
        <v>1118.5333333333333</v>
      </c>
      <c r="E23" s="495">
        <v>1089.0666666666666</v>
      </c>
      <c r="F23" s="495">
        <v>1069.5333333333333</v>
      </c>
      <c r="G23" s="495">
        <v>1040.0666666666666</v>
      </c>
      <c r="H23" s="495">
        <v>1138.0666666666666</v>
      </c>
      <c r="I23" s="495">
        <v>1167.5333333333333</v>
      </c>
      <c r="J23" s="495">
        <v>1187.0666666666666</v>
      </c>
      <c r="K23" s="494">
        <v>1148</v>
      </c>
      <c r="L23" s="494">
        <v>1099</v>
      </c>
      <c r="M23" s="494">
        <v>4.9473599999999998</v>
      </c>
    </row>
    <row r="24" spans="1:13">
      <c r="A24" s="254">
        <v>14</v>
      </c>
      <c r="B24" s="497" t="s">
        <v>41</v>
      </c>
      <c r="C24" s="494">
        <v>755.5</v>
      </c>
      <c r="D24" s="495">
        <v>764.44999999999993</v>
      </c>
      <c r="E24" s="495">
        <v>734.04999999999984</v>
      </c>
      <c r="F24" s="495">
        <v>712.59999999999991</v>
      </c>
      <c r="G24" s="495">
        <v>682.19999999999982</v>
      </c>
      <c r="H24" s="495">
        <v>785.89999999999986</v>
      </c>
      <c r="I24" s="495">
        <v>816.3</v>
      </c>
      <c r="J24" s="495">
        <v>837.74999999999989</v>
      </c>
      <c r="K24" s="494">
        <v>794.85</v>
      </c>
      <c r="L24" s="494">
        <v>743</v>
      </c>
      <c r="M24" s="494">
        <v>417.91181</v>
      </c>
    </row>
    <row r="25" spans="1:13">
      <c r="A25" s="254">
        <v>15</v>
      </c>
      <c r="B25" s="497" t="s">
        <v>831</v>
      </c>
      <c r="C25" s="494">
        <v>1134.7</v>
      </c>
      <c r="D25" s="495">
        <v>1140.5666666666666</v>
      </c>
      <c r="E25" s="495">
        <v>1114.1333333333332</v>
      </c>
      <c r="F25" s="495">
        <v>1093.5666666666666</v>
      </c>
      <c r="G25" s="495">
        <v>1067.1333333333332</v>
      </c>
      <c r="H25" s="495">
        <v>1161.1333333333332</v>
      </c>
      <c r="I25" s="495">
        <v>1187.5666666666666</v>
      </c>
      <c r="J25" s="495">
        <v>1208.1333333333332</v>
      </c>
      <c r="K25" s="494">
        <v>1167</v>
      </c>
      <c r="L25" s="494">
        <v>1120</v>
      </c>
      <c r="M25" s="494">
        <v>25.451540000000001</v>
      </c>
    </row>
    <row r="26" spans="1:13">
      <c r="A26" s="254">
        <v>16</v>
      </c>
      <c r="B26" s="497" t="s">
        <v>290</v>
      </c>
      <c r="C26" s="494">
        <v>991.35</v>
      </c>
      <c r="D26" s="495">
        <v>979.06666666666661</v>
      </c>
      <c r="E26" s="495">
        <v>966.78333333333319</v>
      </c>
      <c r="F26" s="495">
        <v>942.21666666666658</v>
      </c>
      <c r="G26" s="495">
        <v>929.93333333333317</v>
      </c>
      <c r="H26" s="495">
        <v>1003.6333333333332</v>
      </c>
      <c r="I26" s="495">
        <v>1015.9166666666665</v>
      </c>
      <c r="J26" s="495">
        <v>1040.4833333333331</v>
      </c>
      <c r="K26" s="494">
        <v>991.35</v>
      </c>
      <c r="L26" s="494">
        <v>954.5</v>
      </c>
      <c r="M26" s="494">
        <v>10.6501</v>
      </c>
    </row>
    <row r="27" spans="1:13">
      <c r="A27" s="254">
        <v>17</v>
      </c>
      <c r="B27" s="497" t="s">
        <v>223</v>
      </c>
      <c r="C27" s="494">
        <v>120.1</v>
      </c>
      <c r="D27" s="495">
        <v>119.88333333333333</v>
      </c>
      <c r="E27" s="495">
        <v>117.81666666666665</v>
      </c>
      <c r="F27" s="495">
        <v>115.53333333333332</v>
      </c>
      <c r="G27" s="495">
        <v>113.46666666666664</v>
      </c>
      <c r="H27" s="495">
        <v>122.16666666666666</v>
      </c>
      <c r="I27" s="495">
        <v>124.23333333333332</v>
      </c>
      <c r="J27" s="495">
        <v>126.51666666666667</v>
      </c>
      <c r="K27" s="494">
        <v>121.95</v>
      </c>
      <c r="L27" s="494">
        <v>117.6</v>
      </c>
      <c r="M27" s="494">
        <v>38.562530000000002</v>
      </c>
    </row>
    <row r="28" spans="1:13">
      <c r="A28" s="254">
        <v>18</v>
      </c>
      <c r="B28" s="497" t="s">
        <v>224</v>
      </c>
      <c r="C28" s="494">
        <v>173.75</v>
      </c>
      <c r="D28" s="495">
        <v>174.25</v>
      </c>
      <c r="E28" s="495">
        <v>171</v>
      </c>
      <c r="F28" s="495">
        <v>168.25</v>
      </c>
      <c r="G28" s="495">
        <v>165</v>
      </c>
      <c r="H28" s="495">
        <v>177</v>
      </c>
      <c r="I28" s="495">
        <v>180.25</v>
      </c>
      <c r="J28" s="495">
        <v>183</v>
      </c>
      <c r="K28" s="494">
        <v>177.5</v>
      </c>
      <c r="L28" s="494">
        <v>171.5</v>
      </c>
      <c r="M28" s="494">
        <v>13.65859</v>
      </c>
    </row>
    <row r="29" spans="1:13">
      <c r="A29" s="254">
        <v>19</v>
      </c>
      <c r="B29" s="497" t="s">
        <v>291</v>
      </c>
      <c r="C29" s="494">
        <v>357.1</v>
      </c>
      <c r="D29" s="495">
        <v>359.40000000000003</v>
      </c>
      <c r="E29" s="495">
        <v>352.80000000000007</v>
      </c>
      <c r="F29" s="495">
        <v>348.50000000000006</v>
      </c>
      <c r="G29" s="495">
        <v>341.90000000000009</v>
      </c>
      <c r="H29" s="495">
        <v>363.70000000000005</v>
      </c>
      <c r="I29" s="495">
        <v>370.30000000000007</v>
      </c>
      <c r="J29" s="495">
        <v>374.6</v>
      </c>
      <c r="K29" s="494">
        <v>366</v>
      </c>
      <c r="L29" s="494">
        <v>355.1</v>
      </c>
      <c r="M29" s="494">
        <v>1.25519</v>
      </c>
    </row>
    <row r="30" spans="1:13">
      <c r="A30" s="254">
        <v>20</v>
      </c>
      <c r="B30" s="497" t="s">
        <v>292</v>
      </c>
      <c r="C30" s="494">
        <v>293.2</v>
      </c>
      <c r="D30" s="495">
        <v>291.65000000000003</v>
      </c>
      <c r="E30" s="495">
        <v>288.30000000000007</v>
      </c>
      <c r="F30" s="495">
        <v>283.40000000000003</v>
      </c>
      <c r="G30" s="495">
        <v>280.05000000000007</v>
      </c>
      <c r="H30" s="495">
        <v>296.55000000000007</v>
      </c>
      <c r="I30" s="495">
        <v>299.90000000000009</v>
      </c>
      <c r="J30" s="495">
        <v>304.80000000000007</v>
      </c>
      <c r="K30" s="494">
        <v>295</v>
      </c>
      <c r="L30" s="494">
        <v>286.75</v>
      </c>
      <c r="M30" s="494">
        <v>1.5867199999999999</v>
      </c>
    </row>
    <row r="31" spans="1:13">
      <c r="A31" s="254">
        <v>21</v>
      </c>
      <c r="B31" s="497" t="s">
        <v>736</v>
      </c>
      <c r="C31" s="494">
        <v>5404.3</v>
      </c>
      <c r="D31" s="495">
        <v>5430.2833333333328</v>
      </c>
      <c r="E31" s="495">
        <v>5362.5666666666657</v>
      </c>
      <c r="F31" s="495">
        <v>5320.833333333333</v>
      </c>
      <c r="G31" s="495">
        <v>5253.1166666666659</v>
      </c>
      <c r="H31" s="495">
        <v>5472.0166666666655</v>
      </c>
      <c r="I31" s="495">
        <v>5539.7333333333327</v>
      </c>
      <c r="J31" s="495">
        <v>5581.4666666666653</v>
      </c>
      <c r="K31" s="494">
        <v>5498</v>
      </c>
      <c r="L31" s="494">
        <v>5388.55</v>
      </c>
      <c r="M31" s="494">
        <v>0.21986</v>
      </c>
    </row>
    <row r="32" spans="1:13">
      <c r="A32" s="254">
        <v>22</v>
      </c>
      <c r="B32" s="497" t="s">
        <v>225</v>
      </c>
      <c r="C32" s="494">
        <v>1730.9</v>
      </c>
      <c r="D32" s="495">
        <v>1724.5166666666667</v>
      </c>
      <c r="E32" s="495">
        <v>1707.4333333333334</v>
      </c>
      <c r="F32" s="495">
        <v>1683.9666666666667</v>
      </c>
      <c r="G32" s="495">
        <v>1666.8833333333334</v>
      </c>
      <c r="H32" s="495">
        <v>1747.9833333333333</v>
      </c>
      <c r="I32" s="495">
        <v>1765.0666666666668</v>
      </c>
      <c r="J32" s="495">
        <v>1788.5333333333333</v>
      </c>
      <c r="K32" s="494">
        <v>1741.6</v>
      </c>
      <c r="L32" s="494">
        <v>1701.05</v>
      </c>
      <c r="M32" s="494">
        <v>1.00525</v>
      </c>
    </row>
    <row r="33" spans="1:13">
      <c r="A33" s="254">
        <v>23</v>
      </c>
      <c r="B33" s="497" t="s">
        <v>293</v>
      </c>
      <c r="C33" s="494">
        <v>2267.6</v>
      </c>
      <c r="D33" s="495">
        <v>2276.8833333333337</v>
      </c>
      <c r="E33" s="495">
        <v>2251.7666666666673</v>
      </c>
      <c r="F33" s="495">
        <v>2235.9333333333338</v>
      </c>
      <c r="G33" s="495">
        <v>2210.8166666666675</v>
      </c>
      <c r="H33" s="495">
        <v>2292.7166666666672</v>
      </c>
      <c r="I33" s="495">
        <v>2317.833333333333</v>
      </c>
      <c r="J33" s="495">
        <v>2333.666666666667</v>
      </c>
      <c r="K33" s="494">
        <v>2302</v>
      </c>
      <c r="L33" s="494">
        <v>2261.0500000000002</v>
      </c>
      <c r="M33" s="494">
        <v>6.2100000000000002E-2</v>
      </c>
    </row>
    <row r="34" spans="1:13">
      <c r="A34" s="254">
        <v>24</v>
      </c>
      <c r="B34" s="497" t="s">
        <v>737</v>
      </c>
      <c r="C34" s="494">
        <v>103.6</v>
      </c>
      <c r="D34" s="495">
        <v>104.56666666666668</v>
      </c>
      <c r="E34" s="495">
        <v>101.68333333333335</v>
      </c>
      <c r="F34" s="495">
        <v>99.76666666666668</v>
      </c>
      <c r="G34" s="495">
        <v>96.883333333333354</v>
      </c>
      <c r="H34" s="495">
        <v>106.48333333333335</v>
      </c>
      <c r="I34" s="495">
        <v>109.36666666666667</v>
      </c>
      <c r="J34" s="495">
        <v>111.28333333333335</v>
      </c>
      <c r="K34" s="494">
        <v>107.45</v>
      </c>
      <c r="L34" s="494">
        <v>102.65</v>
      </c>
      <c r="M34" s="494">
        <v>6.6729200000000004</v>
      </c>
    </row>
    <row r="35" spans="1:13">
      <c r="A35" s="254">
        <v>25</v>
      </c>
      <c r="B35" s="497" t="s">
        <v>294</v>
      </c>
      <c r="C35" s="494">
        <v>1001.2</v>
      </c>
      <c r="D35" s="495">
        <v>995.53333333333342</v>
      </c>
      <c r="E35" s="495">
        <v>971.36666666666679</v>
      </c>
      <c r="F35" s="495">
        <v>941.53333333333342</v>
      </c>
      <c r="G35" s="495">
        <v>917.36666666666679</v>
      </c>
      <c r="H35" s="495">
        <v>1025.3666666666668</v>
      </c>
      <c r="I35" s="495">
        <v>1049.5333333333335</v>
      </c>
      <c r="J35" s="495">
        <v>1079.3666666666668</v>
      </c>
      <c r="K35" s="494">
        <v>1019.7</v>
      </c>
      <c r="L35" s="494">
        <v>965.7</v>
      </c>
      <c r="M35" s="494">
        <v>4.1775700000000002</v>
      </c>
    </row>
    <row r="36" spans="1:13">
      <c r="A36" s="254">
        <v>26</v>
      </c>
      <c r="B36" s="497" t="s">
        <v>226</v>
      </c>
      <c r="C36" s="494">
        <v>2790.8</v>
      </c>
      <c r="D36" s="495">
        <v>2781.5833333333335</v>
      </c>
      <c r="E36" s="495">
        <v>2748.166666666667</v>
      </c>
      <c r="F36" s="495">
        <v>2705.5333333333333</v>
      </c>
      <c r="G36" s="495">
        <v>2672.1166666666668</v>
      </c>
      <c r="H36" s="495">
        <v>2824.2166666666672</v>
      </c>
      <c r="I36" s="495">
        <v>2857.6333333333341</v>
      </c>
      <c r="J36" s="495">
        <v>2900.2666666666673</v>
      </c>
      <c r="K36" s="494">
        <v>2815</v>
      </c>
      <c r="L36" s="494">
        <v>2738.95</v>
      </c>
      <c r="M36" s="494">
        <v>1.5917699999999999</v>
      </c>
    </row>
    <row r="37" spans="1:13">
      <c r="A37" s="254">
        <v>27</v>
      </c>
      <c r="B37" s="497" t="s">
        <v>738</v>
      </c>
      <c r="C37" s="494">
        <v>5849.55</v>
      </c>
      <c r="D37" s="495">
        <v>5903.1833333333334</v>
      </c>
      <c r="E37" s="495">
        <v>5766.3666666666668</v>
      </c>
      <c r="F37" s="495">
        <v>5683.1833333333334</v>
      </c>
      <c r="G37" s="495">
        <v>5546.3666666666668</v>
      </c>
      <c r="H37" s="495">
        <v>5986.3666666666668</v>
      </c>
      <c r="I37" s="495">
        <v>6123.1833333333343</v>
      </c>
      <c r="J37" s="495">
        <v>6206.3666666666668</v>
      </c>
      <c r="K37" s="494">
        <v>6040</v>
      </c>
      <c r="L37" s="494">
        <v>5820</v>
      </c>
      <c r="M37" s="494">
        <v>0.24631</v>
      </c>
    </row>
    <row r="38" spans="1:13">
      <c r="A38" s="254">
        <v>28</v>
      </c>
      <c r="B38" s="497" t="s">
        <v>800</v>
      </c>
      <c r="C38" s="494">
        <v>21.2</v>
      </c>
      <c r="D38" s="495">
        <v>21.333333333333332</v>
      </c>
      <c r="E38" s="495">
        <v>20.816666666666663</v>
      </c>
      <c r="F38" s="495">
        <v>20.43333333333333</v>
      </c>
      <c r="G38" s="495">
        <v>19.916666666666661</v>
      </c>
      <c r="H38" s="495">
        <v>21.716666666666665</v>
      </c>
      <c r="I38" s="495">
        <v>22.233333333333338</v>
      </c>
      <c r="J38" s="495">
        <v>22.616666666666667</v>
      </c>
      <c r="K38" s="494">
        <v>21.85</v>
      </c>
      <c r="L38" s="494">
        <v>20.95</v>
      </c>
      <c r="M38" s="494">
        <v>108.59769</v>
      </c>
    </row>
    <row r="39" spans="1:13">
      <c r="A39" s="254">
        <v>29</v>
      </c>
      <c r="B39" s="497" t="s">
        <v>44</v>
      </c>
      <c r="C39" s="494">
        <v>809.35</v>
      </c>
      <c r="D39" s="495">
        <v>807.98333333333323</v>
      </c>
      <c r="E39" s="495">
        <v>797.86666666666645</v>
      </c>
      <c r="F39" s="495">
        <v>786.38333333333321</v>
      </c>
      <c r="G39" s="495">
        <v>776.26666666666642</v>
      </c>
      <c r="H39" s="495">
        <v>819.46666666666647</v>
      </c>
      <c r="I39" s="495">
        <v>829.58333333333326</v>
      </c>
      <c r="J39" s="495">
        <v>841.06666666666649</v>
      </c>
      <c r="K39" s="494">
        <v>818.1</v>
      </c>
      <c r="L39" s="494">
        <v>796.5</v>
      </c>
      <c r="M39" s="494">
        <v>9.3628599999999995</v>
      </c>
    </row>
    <row r="40" spans="1:13">
      <c r="A40" s="254">
        <v>30</v>
      </c>
      <c r="B40" s="497" t="s">
        <v>296</v>
      </c>
      <c r="C40" s="494">
        <v>3147.95</v>
      </c>
      <c r="D40" s="495">
        <v>3134.0333333333333</v>
      </c>
      <c r="E40" s="495">
        <v>3088.1666666666665</v>
      </c>
      <c r="F40" s="495">
        <v>3028.3833333333332</v>
      </c>
      <c r="G40" s="495">
        <v>2982.5166666666664</v>
      </c>
      <c r="H40" s="495">
        <v>3193.8166666666666</v>
      </c>
      <c r="I40" s="495">
        <v>3239.6833333333334</v>
      </c>
      <c r="J40" s="495">
        <v>3299.4666666666667</v>
      </c>
      <c r="K40" s="494">
        <v>3179.9</v>
      </c>
      <c r="L40" s="494">
        <v>3074.25</v>
      </c>
      <c r="M40" s="494">
        <v>0.55210000000000004</v>
      </c>
    </row>
    <row r="41" spans="1:13">
      <c r="A41" s="254">
        <v>31</v>
      </c>
      <c r="B41" s="497" t="s">
        <v>45</v>
      </c>
      <c r="C41" s="494">
        <v>300.7</v>
      </c>
      <c r="D41" s="495">
        <v>300.51666666666665</v>
      </c>
      <c r="E41" s="495">
        <v>295.58333333333331</v>
      </c>
      <c r="F41" s="495">
        <v>290.46666666666664</v>
      </c>
      <c r="G41" s="495">
        <v>285.5333333333333</v>
      </c>
      <c r="H41" s="495">
        <v>305.63333333333333</v>
      </c>
      <c r="I41" s="495">
        <v>310.56666666666672</v>
      </c>
      <c r="J41" s="495">
        <v>315.68333333333334</v>
      </c>
      <c r="K41" s="494">
        <v>305.45</v>
      </c>
      <c r="L41" s="494">
        <v>295.39999999999998</v>
      </c>
      <c r="M41" s="494">
        <v>55.758780000000002</v>
      </c>
    </row>
    <row r="42" spans="1:13">
      <c r="A42" s="254">
        <v>32</v>
      </c>
      <c r="B42" s="497" t="s">
        <v>46</v>
      </c>
      <c r="C42" s="494">
        <v>3061</v>
      </c>
      <c r="D42" s="495">
        <v>3042.6666666666665</v>
      </c>
      <c r="E42" s="495">
        <v>3012.333333333333</v>
      </c>
      <c r="F42" s="495">
        <v>2963.6666666666665</v>
      </c>
      <c r="G42" s="495">
        <v>2933.333333333333</v>
      </c>
      <c r="H42" s="495">
        <v>3091.333333333333</v>
      </c>
      <c r="I42" s="495">
        <v>3121.6666666666661</v>
      </c>
      <c r="J42" s="495">
        <v>3170.333333333333</v>
      </c>
      <c r="K42" s="494">
        <v>3073</v>
      </c>
      <c r="L42" s="494">
        <v>2994</v>
      </c>
      <c r="M42" s="494">
        <v>6.22872</v>
      </c>
    </row>
    <row r="43" spans="1:13">
      <c r="A43" s="254">
        <v>33</v>
      </c>
      <c r="B43" s="497" t="s">
        <v>47</v>
      </c>
      <c r="C43" s="494">
        <v>208.75</v>
      </c>
      <c r="D43" s="495">
        <v>208.41666666666666</v>
      </c>
      <c r="E43" s="495">
        <v>205.93333333333331</v>
      </c>
      <c r="F43" s="495">
        <v>203.11666666666665</v>
      </c>
      <c r="G43" s="495">
        <v>200.6333333333333</v>
      </c>
      <c r="H43" s="495">
        <v>211.23333333333332</v>
      </c>
      <c r="I43" s="495">
        <v>213.71666666666667</v>
      </c>
      <c r="J43" s="495">
        <v>216.53333333333333</v>
      </c>
      <c r="K43" s="494">
        <v>210.9</v>
      </c>
      <c r="L43" s="494">
        <v>205.6</v>
      </c>
      <c r="M43" s="494">
        <v>66.512370000000004</v>
      </c>
    </row>
    <row r="44" spans="1:13">
      <c r="A44" s="254">
        <v>34</v>
      </c>
      <c r="B44" s="497" t="s">
        <v>48</v>
      </c>
      <c r="C44" s="494">
        <v>113.65</v>
      </c>
      <c r="D44" s="495">
        <v>113.83333333333333</v>
      </c>
      <c r="E44" s="495">
        <v>111.81666666666666</v>
      </c>
      <c r="F44" s="495">
        <v>109.98333333333333</v>
      </c>
      <c r="G44" s="495">
        <v>107.96666666666667</v>
      </c>
      <c r="H44" s="495">
        <v>115.66666666666666</v>
      </c>
      <c r="I44" s="495">
        <v>117.68333333333334</v>
      </c>
      <c r="J44" s="495">
        <v>119.51666666666665</v>
      </c>
      <c r="K44" s="494">
        <v>115.85</v>
      </c>
      <c r="L44" s="494">
        <v>112</v>
      </c>
      <c r="M44" s="494">
        <v>190.13892999999999</v>
      </c>
    </row>
    <row r="45" spans="1:13">
      <c r="A45" s="254">
        <v>35</v>
      </c>
      <c r="B45" s="497" t="s">
        <v>297</v>
      </c>
      <c r="C45" s="494">
        <v>91.25</v>
      </c>
      <c r="D45" s="495">
        <v>93.333333333333329</v>
      </c>
      <c r="E45" s="495">
        <v>87.916666666666657</v>
      </c>
      <c r="F45" s="495">
        <v>84.583333333333329</v>
      </c>
      <c r="G45" s="495">
        <v>79.166666666666657</v>
      </c>
      <c r="H45" s="495">
        <v>96.666666666666657</v>
      </c>
      <c r="I45" s="495">
        <v>102.08333333333331</v>
      </c>
      <c r="J45" s="495">
        <v>105.41666666666666</v>
      </c>
      <c r="K45" s="494">
        <v>98.75</v>
      </c>
      <c r="L45" s="494">
        <v>90</v>
      </c>
      <c r="M45" s="494">
        <v>80.926400000000001</v>
      </c>
    </row>
    <row r="46" spans="1:13">
      <c r="A46" s="254">
        <v>36</v>
      </c>
      <c r="B46" s="497" t="s">
        <v>50</v>
      </c>
      <c r="C46" s="494">
        <v>2663.7</v>
      </c>
      <c r="D46" s="495">
        <v>2646.2999999999997</v>
      </c>
      <c r="E46" s="495">
        <v>2599.0999999999995</v>
      </c>
      <c r="F46" s="495">
        <v>2534.4999999999995</v>
      </c>
      <c r="G46" s="495">
        <v>2487.2999999999993</v>
      </c>
      <c r="H46" s="495">
        <v>2710.8999999999996</v>
      </c>
      <c r="I46" s="495">
        <v>2758.0999999999995</v>
      </c>
      <c r="J46" s="495">
        <v>2822.7</v>
      </c>
      <c r="K46" s="494">
        <v>2693.5</v>
      </c>
      <c r="L46" s="494">
        <v>2581.6999999999998</v>
      </c>
      <c r="M46" s="494">
        <v>27.607769999999999</v>
      </c>
    </row>
    <row r="47" spans="1:13">
      <c r="A47" s="254">
        <v>37</v>
      </c>
      <c r="B47" s="497" t="s">
        <v>298</v>
      </c>
      <c r="C47" s="494">
        <v>145.5</v>
      </c>
      <c r="D47" s="495">
        <v>144.54999999999998</v>
      </c>
      <c r="E47" s="495">
        <v>137.19999999999996</v>
      </c>
      <c r="F47" s="495">
        <v>128.89999999999998</v>
      </c>
      <c r="G47" s="495">
        <v>121.54999999999995</v>
      </c>
      <c r="H47" s="495">
        <v>152.84999999999997</v>
      </c>
      <c r="I47" s="495">
        <v>160.19999999999999</v>
      </c>
      <c r="J47" s="495">
        <v>168.49999999999997</v>
      </c>
      <c r="K47" s="494">
        <v>151.9</v>
      </c>
      <c r="L47" s="494">
        <v>136.25</v>
      </c>
      <c r="M47" s="494">
        <v>30.870830000000002</v>
      </c>
    </row>
    <row r="48" spans="1:13">
      <c r="A48" s="254">
        <v>38</v>
      </c>
      <c r="B48" s="497" t="s">
        <v>299</v>
      </c>
      <c r="C48" s="494">
        <v>3455.7</v>
      </c>
      <c r="D48" s="495">
        <v>3470.2000000000003</v>
      </c>
      <c r="E48" s="495">
        <v>3435.5000000000005</v>
      </c>
      <c r="F48" s="495">
        <v>3415.3</v>
      </c>
      <c r="G48" s="495">
        <v>3380.6000000000004</v>
      </c>
      <c r="H48" s="495">
        <v>3490.4000000000005</v>
      </c>
      <c r="I48" s="495">
        <v>3525.1000000000004</v>
      </c>
      <c r="J48" s="495">
        <v>3545.3000000000006</v>
      </c>
      <c r="K48" s="494">
        <v>3504.9</v>
      </c>
      <c r="L48" s="494">
        <v>3450</v>
      </c>
      <c r="M48" s="494">
        <v>0.27200999999999997</v>
      </c>
    </row>
    <row r="49" spans="1:13">
      <c r="A49" s="254">
        <v>39</v>
      </c>
      <c r="B49" s="497" t="s">
        <v>300</v>
      </c>
      <c r="C49" s="494">
        <v>1678.05</v>
      </c>
      <c r="D49" s="495">
        <v>1636.0166666666667</v>
      </c>
      <c r="E49" s="495">
        <v>1577.0333333333333</v>
      </c>
      <c r="F49" s="495">
        <v>1476.0166666666667</v>
      </c>
      <c r="G49" s="495">
        <v>1417.0333333333333</v>
      </c>
      <c r="H49" s="495">
        <v>1737.0333333333333</v>
      </c>
      <c r="I49" s="495">
        <v>1796.0166666666664</v>
      </c>
      <c r="J49" s="495">
        <v>1897.0333333333333</v>
      </c>
      <c r="K49" s="494">
        <v>1695</v>
      </c>
      <c r="L49" s="494">
        <v>1535</v>
      </c>
      <c r="M49" s="494">
        <v>11.213039999999999</v>
      </c>
    </row>
    <row r="50" spans="1:13">
      <c r="A50" s="254">
        <v>40</v>
      </c>
      <c r="B50" s="497" t="s">
        <v>301</v>
      </c>
      <c r="C50" s="494">
        <v>7780.6</v>
      </c>
      <c r="D50" s="495">
        <v>7740.2</v>
      </c>
      <c r="E50" s="495">
        <v>7630.4</v>
      </c>
      <c r="F50" s="495">
        <v>7480.2</v>
      </c>
      <c r="G50" s="495">
        <v>7370.4</v>
      </c>
      <c r="H50" s="495">
        <v>7890.4</v>
      </c>
      <c r="I50" s="495">
        <v>8000.2000000000007</v>
      </c>
      <c r="J50" s="495">
        <v>8150.4</v>
      </c>
      <c r="K50" s="494">
        <v>7850</v>
      </c>
      <c r="L50" s="494">
        <v>7590</v>
      </c>
      <c r="M50" s="494">
        <v>0.75075000000000003</v>
      </c>
    </row>
    <row r="51" spans="1:13">
      <c r="A51" s="254">
        <v>41</v>
      </c>
      <c r="B51" s="497" t="s">
        <v>52</v>
      </c>
      <c r="C51" s="494">
        <v>953</v>
      </c>
      <c r="D51" s="495">
        <v>940.83333333333337</v>
      </c>
      <c r="E51" s="495">
        <v>922.66666666666674</v>
      </c>
      <c r="F51" s="495">
        <v>892.33333333333337</v>
      </c>
      <c r="G51" s="495">
        <v>874.16666666666674</v>
      </c>
      <c r="H51" s="495">
        <v>971.16666666666674</v>
      </c>
      <c r="I51" s="495">
        <v>989.33333333333348</v>
      </c>
      <c r="J51" s="495">
        <v>1019.6666666666667</v>
      </c>
      <c r="K51" s="494">
        <v>959</v>
      </c>
      <c r="L51" s="494">
        <v>910.5</v>
      </c>
      <c r="M51" s="494">
        <v>43.815800000000003</v>
      </c>
    </row>
    <row r="52" spans="1:13">
      <c r="A52" s="254">
        <v>42</v>
      </c>
      <c r="B52" s="497" t="s">
        <v>302</v>
      </c>
      <c r="C52" s="494">
        <v>479.25</v>
      </c>
      <c r="D52" s="495">
        <v>475.86666666666662</v>
      </c>
      <c r="E52" s="495">
        <v>467.23333333333323</v>
      </c>
      <c r="F52" s="495">
        <v>455.21666666666664</v>
      </c>
      <c r="G52" s="495">
        <v>446.58333333333326</v>
      </c>
      <c r="H52" s="495">
        <v>487.88333333333321</v>
      </c>
      <c r="I52" s="495">
        <v>496.51666666666654</v>
      </c>
      <c r="J52" s="495">
        <v>508.53333333333319</v>
      </c>
      <c r="K52" s="494">
        <v>484.5</v>
      </c>
      <c r="L52" s="494">
        <v>463.85</v>
      </c>
      <c r="M52" s="494">
        <v>3.7980900000000002</v>
      </c>
    </row>
    <row r="53" spans="1:13">
      <c r="A53" s="254">
        <v>43</v>
      </c>
      <c r="B53" s="497" t="s">
        <v>227</v>
      </c>
      <c r="C53" s="494">
        <v>2919.9</v>
      </c>
      <c r="D53" s="495">
        <v>2933.9666666666667</v>
      </c>
      <c r="E53" s="495">
        <v>2887.9333333333334</v>
      </c>
      <c r="F53" s="495">
        <v>2855.9666666666667</v>
      </c>
      <c r="G53" s="495">
        <v>2809.9333333333334</v>
      </c>
      <c r="H53" s="495">
        <v>2965.9333333333334</v>
      </c>
      <c r="I53" s="495">
        <v>3011.9666666666672</v>
      </c>
      <c r="J53" s="495">
        <v>3043.9333333333334</v>
      </c>
      <c r="K53" s="494">
        <v>2980</v>
      </c>
      <c r="L53" s="494">
        <v>2902</v>
      </c>
      <c r="M53" s="494">
        <v>3.34483</v>
      </c>
    </row>
    <row r="54" spans="1:13">
      <c r="A54" s="254">
        <v>44</v>
      </c>
      <c r="B54" s="497" t="s">
        <v>54</v>
      </c>
      <c r="C54" s="494">
        <v>669.2</v>
      </c>
      <c r="D54" s="495">
        <v>668.93333333333339</v>
      </c>
      <c r="E54" s="495">
        <v>662.61666666666679</v>
      </c>
      <c r="F54" s="495">
        <v>656.03333333333342</v>
      </c>
      <c r="G54" s="495">
        <v>649.71666666666681</v>
      </c>
      <c r="H54" s="495">
        <v>675.51666666666677</v>
      </c>
      <c r="I54" s="495">
        <v>681.83333333333337</v>
      </c>
      <c r="J54" s="495">
        <v>688.41666666666674</v>
      </c>
      <c r="K54" s="494">
        <v>675.25</v>
      </c>
      <c r="L54" s="494">
        <v>662.35</v>
      </c>
      <c r="M54" s="494">
        <v>122.42522</v>
      </c>
    </row>
    <row r="55" spans="1:13">
      <c r="A55" s="254">
        <v>45</v>
      </c>
      <c r="B55" s="497" t="s">
        <v>303</v>
      </c>
      <c r="C55" s="494">
        <v>2099.9</v>
      </c>
      <c r="D55" s="495">
        <v>2102.2999999999997</v>
      </c>
      <c r="E55" s="495">
        <v>2076.5999999999995</v>
      </c>
      <c r="F55" s="495">
        <v>2053.2999999999997</v>
      </c>
      <c r="G55" s="495">
        <v>2027.5999999999995</v>
      </c>
      <c r="H55" s="495">
        <v>2125.5999999999995</v>
      </c>
      <c r="I55" s="495">
        <v>2151.2999999999993</v>
      </c>
      <c r="J55" s="495">
        <v>2174.5999999999995</v>
      </c>
      <c r="K55" s="494">
        <v>2128</v>
      </c>
      <c r="L55" s="494">
        <v>2079</v>
      </c>
      <c r="M55" s="494">
        <v>0.18259</v>
      </c>
    </row>
    <row r="56" spans="1:13">
      <c r="A56" s="254">
        <v>46</v>
      </c>
      <c r="B56" s="497" t="s">
        <v>304</v>
      </c>
      <c r="C56" s="494">
        <v>1215.4000000000001</v>
      </c>
      <c r="D56" s="495">
        <v>1220.8</v>
      </c>
      <c r="E56" s="495">
        <v>1197.8499999999999</v>
      </c>
      <c r="F56" s="495">
        <v>1180.3</v>
      </c>
      <c r="G56" s="495">
        <v>1157.3499999999999</v>
      </c>
      <c r="H56" s="495">
        <v>1238.3499999999999</v>
      </c>
      <c r="I56" s="495">
        <v>1261.3000000000002</v>
      </c>
      <c r="J56" s="495">
        <v>1278.8499999999999</v>
      </c>
      <c r="K56" s="494">
        <v>1243.75</v>
      </c>
      <c r="L56" s="494">
        <v>1203.25</v>
      </c>
      <c r="M56" s="494">
        <v>3.0362300000000002</v>
      </c>
    </row>
    <row r="57" spans="1:13">
      <c r="A57" s="254">
        <v>47</v>
      </c>
      <c r="B57" s="497" t="s">
        <v>305</v>
      </c>
      <c r="C57" s="494">
        <v>590.79999999999995</v>
      </c>
      <c r="D57" s="495">
        <v>593.58333333333337</v>
      </c>
      <c r="E57" s="495">
        <v>584.4666666666667</v>
      </c>
      <c r="F57" s="495">
        <v>578.13333333333333</v>
      </c>
      <c r="G57" s="495">
        <v>569.01666666666665</v>
      </c>
      <c r="H57" s="495">
        <v>599.91666666666674</v>
      </c>
      <c r="I57" s="495">
        <v>609.0333333333333</v>
      </c>
      <c r="J57" s="495">
        <v>615.36666666666679</v>
      </c>
      <c r="K57" s="494">
        <v>602.70000000000005</v>
      </c>
      <c r="L57" s="494">
        <v>587.25</v>
      </c>
      <c r="M57" s="494">
        <v>3.1271100000000001</v>
      </c>
    </row>
    <row r="58" spans="1:13">
      <c r="A58" s="254">
        <v>48</v>
      </c>
      <c r="B58" s="497" t="s">
        <v>55</v>
      </c>
      <c r="C58" s="494">
        <v>3634.65</v>
      </c>
      <c r="D58" s="495">
        <v>3620.6999999999994</v>
      </c>
      <c r="E58" s="495">
        <v>3583.8999999999987</v>
      </c>
      <c r="F58" s="495">
        <v>3533.1499999999992</v>
      </c>
      <c r="G58" s="495">
        <v>3496.3499999999985</v>
      </c>
      <c r="H58" s="495">
        <v>3671.4499999999989</v>
      </c>
      <c r="I58" s="495">
        <v>3708.2499999999991</v>
      </c>
      <c r="J58" s="495">
        <v>3758.9999999999991</v>
      </c>
      <c r="K58" s="494">
        <v>3657.5</v>
      </c>
      <c r="L58" s="494">
        <v>3569.95</v>
      </c>
      <c r="M58" s="494">
        <v>5.2678700000000003</v>
      </c>
    </row>
    <row r="59" spans="1:13">
      <c r="A59" s="254">
        <v>49</v>
      </c>
      <c r="B59" s="497" t="s">
        <v>306</v>
      </c>
      <c r="C59" s="494">
        <v>306.2</v>
      </c>
      <c r="D59" s="495">
        <v>303.86666666666662</v>
      </c>
      <c r="E59" s="495">
        <v>298.03333333333325</v>
      </c>
      <c r="F59" s="495">
        <v>289.86666666666662</v>
      </c>
      <c r="G59" s="495">
        <v>284.03333333333325</v>
      </c>
      <c r="H59" s="495">
        <v>312.03333333333325</v>
      </c>
      <c r="I59" s="495">
        <v>317.86666666666662</v>
      </c>
      <c r="J59" s="495">
        <v>326.03333333333325</v>
      </c>
      <c r="K59" s="494">
        <v>309.7</v>
      </c>
      <c r="L59" s="494">
        <v>295.7</v>
      </c>
      <c r="M59" s="494">
        <v>17.843350000000001</v>
      </c>
    </row>
    <row r="60" spans="1:13" ht="12" customHeight="1">
      <c r="A60" s="254">
        <v>50</v>
      </c>
      <c r="B60" s="497" t="s">
        <v>307</v>
      </c>
      <c r="C60" s="494">
        <v>1139.6500000000001</v>
      </c>
      <c r="D60" s="495">
        <v>1120.7166666666667</v>
      </c>
      <c r="E60" s="495">
        <v>1074.4333333333334</v>
      </c>
      <c r="F60" s="495">
        <v>1009.2166666666667</v>
      </c>
      <c r="G60" s="495">
        <v>962.93333333333339</v>
      </c>
      <c r="H60" s="495">
        <v>1185.9333333333334</v>
      </c>
      <c r="I60" s="495">
        <v>1232.2166666666667</v>
      </c>
      <c r="J60" s="495">
        <v>1297.4333333333334</v>
      </c>
      <c r="K60" s="494">
        <v>1167</v>
      </c>
      <c r="L60" s="494">
        <v>1055.5</v>
      </c>
      <c r="M60" s="494">
        <v>5.0388999999999999</v>
      </c>
    </row>
    <row r="61" spans="1:13">
      <c r="A61" s="254">
        <v>51</v>
      </c>
      <c r="B61" s="497" t="s">
        <v>58</v>
      </c>
      <c r="C61" s="494">
        <v>4616.6000000000004</v>
      </c>
      <c r="D61" s="495">
        <v>4632.2</v>
      </c>
      <c r="E61" s="495">
        <v>4574.3999999999996</v>
      </c>
      <c r="F61" s="495">
        <v>4532.2</v>
      </c>
      <c r="G61" s="495">
        <v>4474.3999999999996</v>
      </c>
      <c r="H61" s="495">
        <v>4674.3999999999996</v>
      </c>
      <c r="I61" s="495">
        <v>4732.2000000000007</v>
      </c>
      <c r="J61" s="495">
        <v>4774.3999999999996</v>
      </c>
      <c r="K61" s="494">
        <v>4690</v>
      </c>
      <c r="L61" s="494">
        <v>4590</v>
      </c>
      <c r="M61" s="494">
        <v>21.426480000000002</v>
      </c>
    </row>
    <row r="62" spans="1:13">
      <c r="A62" s="254">
        <v>52</v>
      </c>
      <c r="B62" s="497" t="s">
        <v>57</v>
      </c>
      <c r="C62" s="494">
        <v>9824.75</v>
      </c>
      <c r="D62" s="495">
        <v>9823.25</v>
      </c>
      <c r="E62" s="495">
        <v>9766.5</v>
      </c>
      <c r="F62" s="495">
        <v>9708.25</v>
      </c>
      <c r="G62" s="495">
        <v>9651.5</v>
      </c>
      <c r="H62" s="495">
        <v>9881.5</v>
      </c>
      <c r="I62" s="495">
        <v>9938.25</v>
      </c>
      <c r="J62" s="495">
        <v>9996.5</v>
      </c>
      <c r="K62" s="494">
        <v>9880</v>
      </c>
      <c r="L62" s="494">
        <v>9765</v>
      </c>
      <c r="M62" s="494">
        <v>4.0013199999999998</v>
      </c>
    </row>
    <row r="63" spans="1:13">
      <c r="A63" s="254">
        <v>53</v>
      </c>
      <c r="B63" s="497" t="s">
        <v>228</v>
      </c>
      <c r="C63" s="494">
        <v>3378.25</v>
      </c>
      <c r="D63" s="495">
        <v>3353.25</v>
      </c>
      <c r="E63" s="495">
        <v>3306.5</v>
      </c>
      <c r="F63" s="495">
        <v>3234.75</v>
      </c>
      <c r="G63" s="495">
        <v>3188</v>
      </c>
      <c r="H63" s="495">
        <v>3425</v>
      </c>
      <c r="I63" s="495">
        <v>3471.75</v>
      </c>
      <c r="J63" s="495">
        <v>3543.5</v>
      </c>
      <c r="K63" s="494">
        <v>3400</v>
      </c>
      <c r="L63" s="494">
        <v>3281.5</v>
      </c>
      <c r="M63" s="494">
        <v>0.35668</v>
      </c>
    </row>
    <row r="64" spans="1:13">
      <c r="A64" s="254">
        <v>54</v>
      </c>
      <c r="B64" s="497" t="s">
        <v>59</v>
      </c>
      <c r="C64" s="494">
        <v>1687.35</v>
      </c>
      <c r="D64" s="495">
        <v>1684.3</v>
      </c>
      <c r="E64" s="495">
        <v>1673.1</v>
      </c>
      <c r="F64" s="495">
        <v>1658.85</v>
      </c>
      <c r="G64" s="495">
        <v>1647.6499999999999</v>
      </c>
      <c r="H64" s="495">
        <v>1698.55</v>
      </c>
      <c r="I64" s="495">
        <v>1709.7500000000002</v>
      </c>
      <c r="J64" s="495">
        <v>1724</v>
      </c>
      <c r="K64" s="494">
        <v>1695.5</v>
      </c>
      <c r="L64" s="494">
        <v>1670.05</v>
      </c>
      <c r="M64" s="494">
        <v>3.8199800000000002</v>
      </c>
    </row>
    <row r="65" spans="1:13">
      <c r="A65" s="254">
        <v>55</v>
      </c>
      <c r="B65" s="497" t="s">
        <v>308</v>
      </c>
      <c r="C65" s="494">
        <v>121.85</v>
      </c>
      <c r="D65" s="495">
        <v>122.38333333333333</v>
      </c>
      <c r="E65" s="495">
        <v>120.96666666666665</v>
      </c>
      <c r="F65" s="495">
        <v>120.08333333333333</v>
      </c>
      <c r="G65" s="495">
        <v>118.66666666666666</v>
      </c>
      <c r="H65" s="495">
        <v>123.26666666666665</v>
      </c>
      <c r="I65" s="495">
        <v>124.68333333333334</v>
      </c>
      <c r="J65" s="495">
        <v>125.56666666666665</v>
      </c>
      <c r="K65" s="494">
        <v>123.8</v>
      </c>
      <c r="L65" s="494">
        <v>121.5</v>
      </c>
      <c r="M65" s="494">
        <v>2.2855599999999998</v>
      </c>
    </row>
    <row r="66" spans="1:13">
      <c r="A66" s="254">
        <v>56</v>
      </c>
      <c r="B66" s="497" t="s">
        <v>309</v>
      </c>
      <c r="C66" s="494">
        <v>256.75</v>
      </c>
      <c r="D66" s="495">
        <v>257.93333333333334</v>
      </c>
      <c r="E66" s="495">
        <v>250.06666666666666</v>
      </c>
      <c r="F66" s="495">
        <v>243.38333333333333</v>
      </c>
      <c r="G66" s="495">
        <v>235.51666666666665</v>
      </c>
      <c r="H66" s="495">
        <v>264.61666666666667</v>
      </c>
      <c r="I66" s="495">
        <v>272.48333333333335</v>
      </c>
      <c r="J66" s="495">
        <v>279.16666666666669</v>
      </c>
      <c r="K66" s="494">
        <v>265.8</v>
      </c>
      <c r="L66" s="494">
        <v>251.25</v>
      </c>
      <c r="M66" s="494">
        <v>48.146749999999997</v>
      </c>
    </row>
    <row r="67" spans="1:13">
      <c r="A67" s="254">
        <v>57</v>
      </c>
      <c r="B67" s="497" t="s">
        <v>229</v>
      </c>
      <c r="C67" s="494">
        <v>322.64999999999998</v>
      </c>
      <c r="D67" s="495">
        <v>324.34999999999997</v>
      </c>
      <c r="E67" s="495">
        <v>318.79999999999995</v>
      </c>
      <c r="F67" s="495">
        <v>314.95</v>
      </c>
      <c r="G67" s="495">
        <v>309.39999999999998</v>
      </c>
      <c r="H67" s="495">
        <v>328.19999999999993</v>
      </c>
      <c r="I67" s="495">
        <v>333.75</v>
      </c>
      <c r="J67" s="495">
        <v>337.59999999999991</v>
      </c>
      <c r="K67" s="494">
        <v>329.9</v>
      </c>
      <c r="L67" s="494">
        <v>320.5</v>
      </c>
      <c r="M67" s="494">
        <v>54.600549999999998</v>
      </c>
    </row>
    <row r="68" spans="1:13">
      <c r="A68" s="254">
        <v>58</v>
      </c>
      <c r="B68" s="497" t="s">
        <v>60</v>
      </c>
      <c r="C68" s="494">
        <v>67.349999999999994</v>
      </c>
      <c r="D68" s="495">
        <v>67.966666666666654</v>
      </c>
      <c r="E68" s="495">
        <v>66.433333333333309</v>
      </c>
      <c r="F68" s="495">
        <v>65.516666666666652</v>
      </c>
      <c r="G68" s="495">
        <v>63.983333333333306</v>
      </c>
      <c r="H68" s="495">
        <v>68.883333333333312</v>
      </c>
      <c r="I68" s="495">
        <v>70.416666666666643</v>
      </c>
      <c r="J68" s="495">
        <v>71.333333333333314</v>
      </c>
      <c r="K68" s="494">
        <v>69.5</v>
      </c>
      <c r="L68" s="494">
        <v>67.05</v>
      </c>
      <c r="M68" s="494">
        <v>362.25189999999998</v>
      </c>
    </row>
    <row r="69" spans="1:13">
      <c r="A69" s="254">
        <v>59</v>
      </c>
      <c r="B69" s="497" t="s">
        <v>61</v>
      </c>
      <c r="C69" s="494">
        <v>69.650000000000006</v>
      </c>
      <c r="D69" s="495">
        <v>70.350000000000009</v>
      </c>
      <c r="E69" s="495">
        <v>68.450000000000017</v>
      </c>
      <c r="F69" s="495">
        <v>67.250000000000014</v>
      </c>
      <c r="G69" s="495">
        <v>65.350000000000023</v>
      </c>
      <c r="H69" s="495">
        <v>71.550000000000011</v>
      </c>
      <c r="I69" s="495">
        <v>73.450000000000017</v>
      </c>
      <c r="J69" s="495">
        <v>74.650000000000006</v>
      </c>
      <c r="K69" s="494">
        <v>72.25</v>
      </c>
      <c r="L69" s="494">
        <v>69.150000000000006</v>
      </c>
      <c r="M69" s="494">
        <v>79.727429999999998</v>
      </c>
    </row>
    <row r="70" spans="1:13">
      <c r="A70" s="254">
        <v>60</v>
      </c>
      <c r="B70" s="497" t="s">
        <v>310</v>
      </c>
      <c r="C70" s="494">
        <v>25.3</v>
      </c>
      <c r="D70" s="495">
        <v>25.7</v>
      </c>
      <c r="E70" s="495">
        <v>24.7</v>
      </c>
      <c r="F70" s="495">
        <v>24.1</v>
      </c>
      <c r="G70" s="495">
        <v>23.1</v>
      </c>
      <c r="H70" s="495">
        <v>26.299999999999997</v>
      </c>
      <c r="I70" s="495">
        <v>27.299999999999997</v>
      </c>
      <c r="J70" s="495">
        <v>27.899999999999995</v>
      </c>
      <c r="K70" s="494">
        <v>26.7</v>
      </c>
      <c r="L70" s="494">
        <v>25.1</v>
      </c>
      <c r="M70" s="494">
        <v>281.41932000000003</v>
      </c>
    </row>
    <row r="71" spans="1:13">
      <c r="A71" s="254">
        <v>61</v>
      </c>
      <c r="B71" s="497" t="s">
        <v>62</v>
      </c>
      <c r="C71" s="494">
        <v>1323.55</v>
      </c>
      <c r="D71" s="495">
        <v>1321.7666666666667</v>
      </c>
      <c r="E71" s="495">
        <v>1314.8833333333332</v>
      </c>
      <c r="F71" s="495">
        <v>1306.2166666666665</v>
      </c>
      <c r="G71" s="495">
        <v>1299.333333333333</v>
      </c>
      <c r="H71" s="495">
        <v>1330.4333333333334</v>
      </c>
      <c r="I71" s="495">
        <v>1337.3166666666671</v>
      </c>
      <c r="J71" s="495">
        <v>1345.9833333333336</v>
      </c>
      <c r="K71" s="494">
        <v>1328.65</v>
      </c>
      <c r="L71" s="494">
        <v>1313.1</v>
      </c>
      <c r="M71" s="494">
        <v>5.6102699999999999</v>
      </c>
    </row>
    <row r="72" spans="1:13">
      <c r="A72" s="254">
        <v>62</v>
      </c>
      <c r="B72" s="497" t="s">
        <v>311</v>
      </c>
      <c r="C72" s="494">
        <v>5140.8999999999996</v>
      </c>
      <c r="D72" s="495">
        <v>5158.4333333333334</v>
      </c>
      <c r="E72" s="495">
        <v>5102.4666666666672</v>
      </c>
      <c r="F72" s="495">
        <v>5064.0333333333338</v>
      </c>
      <c r="G72" s="495">
        <v>5008.0666666666675</v>
      </c>
      <c r="H72" s="495">
        <v>5196.8666666666668</v>
      </c>
      <c r="I72" s="495">
        <v>5252.8333333333321</v>
      </c>
      <c r="J72" s="495">
        <v>5291.2666666666664</v>
      </c>
      <c r="K72" s="494">
        <v>5214.3999999999996</v>
      </c>
      <c r="L72" s="494">
        <v>5120</v>
      </c>
      <c r="M72" s="494">
        <v>6.479E-2</v>
      </c>
    </row>
    <row r="73" spans="1:13">
      <c r="A73" s="254">
        <v>63</v>
      </c>
      <c r="B73" s="497" t="s">
        <v>65</v>
      </c>
      <c r="C73" s="494">
        <v>735.3</v>
      </c>
      <c r="D73" s="495">
        <v>739</v>
      </c>
      <c r="E73" s="495">
        <v>728.1</v>
      </c>
      <c r="F73" s="495">
        <v>720.9</v>
      </c>
      <c r="G73" s="495">
        <v>710</v>
      </c>
      <c r="H73" s="495">
        <v>746.2</v>
      </c>
      <c r="I73" s="495">
        <v>757.10000000000014</v>
      </c>
      <c r="J73" s="495">
        <v>764.30000000000007</v>
      </c>
      <c r="K73" s="494">
        <v>749.9</v>
      </c>
      <c r="L73" s="494">
        <v>731.8</v>
      </c>
      <c r="M73" s="494">
        <v>13.226190000000001</v>
      </c>
    </row>
    <row r="74" spans="1:13">
      <c r="A74" s="254">
        <v>64</v>
      </c>
      <c r="B74" s="497" t="s">
        <v>312</v>
      </c>
      <c r="C74" s="494">
        <v>335.95</v>
      </c>
      <c r="D74" s="495">
        <v>335.40000000000003</v>
      </c>
      <c r="E74" s="495">
        <v>332.55000000000007</v>
      </c>
      <c r="F74" s="495">
        <v>329.15000000000003</v>
      </c>
      <c r="G74" s="495">
        <v>326.30000000000007</v>
      </c>
      <c r="H74" s="495">
        <v>338.80000000000007</v>
      </c>
      <c r="I74" s="495">
        <v>341.65000000000009</v>
      </c>
      <c r="J74" s="495">
        <v>345.05000000000007</v>
      </c>
      <c r="K74" s="494">
        <v>338.25</v>
      </c>
      <c r="L74" s="494">
        <v>332</v>
      </c>
      <c r="M74" s="494">
        <v>0.79344999999999999</v>
      </c>
    </row>
    <row r="75" spans="1:13">
      <c r="A75" s="254">
        <v>65</v>
      </c>
      <c r="B75" s="497" t="s">
        <v>64</v>
      </c>
      <c r="C75" s="494">
        <v>128</v>
      </c>
      <c r="D75" s="495">
        <v>127.7</v>
      </c>
      <c r="E75" s="495">
        <v>125.9</v>
      </c>
      <c r="F75" s="495">
        <v>123.8</v>
      </c>
      <c r="G75" s="495">
        <v>122</v>
      </c>
      <c r="H75" s="495">
        <v>129.80000000000001</v>
      </c>
      <c r="I75" s="495">
        <v>131.6</v>
      </c>
      <c r="J75" s="495">
        <v>133.70000000000002</v>
      </c>
      <c r="K75" s="494">
        <v>129.5</v>
      </c>
      <c r="L75" s="494">
        <v>125.6</v>
      </c>
      <c r="M75" s="494">
        <v>71.504859999999994</v>
      </c>
    </row>
    <row r="76" spans="1:13" s="13" customFormat="1">
      <c r="A76" s="254">
        <v>66</v>
      </c>
      <c r="B76" s="497" t="s">
        <v>66</v>
      </c>
      <c r="C76" s="494">
        <v>586.75</v>
      </c>
      <c r="D76" s="495">
        <v>586.4</v>
      </c>
      <c r="E76" s="495">
        <v>575.4</v>
      </c>
      <c r="F76" s="495">
        <v>564.04999999999995</v>
      </c>
      <c r="G76" s="495">
        <v>553.04999999999995</v>
      </c>
      <c r="H76" s="495">
        <v>597.75</v>
      </c>
      <c r="I76" s="495">
        <v>608.75</v>
      </c>
      <c r="J76" s="495">
        <v>620.1</v>
      </c>
      <c r="K76" s="494">
        <v>597.4</v>
      </c>
      <c r="L76" s="494">
        <v>575.04999999999995</v>
      </c>
      <c r="M76" s="494">
        <v>19.318480000000001</v>
      </c>
    </row>
    <row r="77" spans="1:13" s="13" customFormat="1">
      <c r="A77" s="254">
        <v>67</v>
      </c>
      <c r="B77" s="497" t="s">
        <v>69</v>
      </c>
      <c r="C77" s="494">
        <v>46.2</v>
      </c>
      <c r="D77" s="495">
        <v>46.316666666666663</v>
      </c>
      <c r="E77" s="495">
        <v>45.583333333333329</v>
      </c>
      <c r="F77" s="495">
        <v>44.966666666666669</v>
      </c>
      <c r="G77" s="495">
        <v>44.233333333333334</v>
      </c>
      <c r="H77" s="495">
        <v>46.933333333333323</v>
      </c>
      <c r="I77" s="495">
        <v>47.666666666666657</v>
      </c>
      <c r="J77" s="495">
        <v>48.283333333333317</v>
      </c>
      <c r="K77" s="494">
        <v>47.05</v>
      </c>
      <c r="L77" s="494">
        <v>45.7</v>
      </c>
      <c r="M77" s="494">
        <v>318.81785000000002</v>
      </c>
    </row>
    <row r="78" spans="1:13" s="13" customFormat="1">
      <c r="A78" s="254">
        <v>68</v>
      </c>
      <c r="B78" s="497" t="s">
        <v>73</v>
      </c>
      <c r="C78" s="494">
        <v>413.8</v>
      </c>
      <c r="D78" s="495">
        <v>413.68333333333334</v>
      </c>
      <c r="E78" s="495">
        <v>404.41666666666669</v>
      </c>
      <c r="F78" s="495">
        <v>395.03333333333336</v>
      </c>
      <c r="G78" s="495">
        <v>385.76666666666671</v>
      </c>
      <c r="H78" s="495">
        <v>423.06666666666666</v>
      </c>
      <c r="I78" s="495">
        <v>432.33333333333331</v>
      </c>
      <c r="J78" s="495">
        <v>441.71666666666664</v>
      </c>
      <c r="K78" s="494">
        <v>422.95</v>
      </c>
      <c r="L78" s="494">
        <v>404.3</v>
      </c>
      <c r="M78" s="494">
        <v>111.46313000000001</v>
      </c>
    </row>
    <row r="79" spans="1:13" s="13" customFormat="1">
      <c r="A79" s="254">
        <v>69</v>
      </c>
      <c r="B79" s="497" t="s">
        <v>739</v>
      </c>
      <c r="C79" s="494">
        <v>9940.9</v>
      </c>
      <c r="D79" s="495">
        <v>9854.9833333333336</v>
      </c>
      <c r="E79" s="495">
        <v>9709.9666666666672</v>
      </c>
      <c r="F79" s="495">
        <v>9479.0333333333328</v>
      </c>
      <c r="G79" s="495">
        <v>9334.0166666666664</v>
      </c>
      <c r="H79" s="495">
        <v>10085.916666666668</v>
      </c>
      <c r="I79" s="495">
        <v>10230.933333333334</v>
      </c>
      <c r="J79" s="495">
        <v>10461.866666666669</v>
      </c>
      <c r="K79" s="494">
        <v>10000</v>
      </c>
      <c r="L79" s="494">
        <v>9624.0499999999993</v>
      </c>
      <c r="M79" s="494">
        <v>1.77E-2</v>
      </c>
    </row>
    <row r="80" spans="1:13" s="13" customFormat="1">
      <c r="A80" s="254">
        <v>70</v>
      </c>
      <c r="B80" s="497" t="s">
        <v>68</v>
      </c>
      <c r="C80" s="494">
        <v>540.75</v>
      </c>
      <c r="D80" s="495">
        <v>540.9666666666667</v>
      </c>
      <c r="E80" s="495">
        <v>537.78333333333342</v>
      </c>
      <c r="F80" s="495">
        <v>534.81666666666672</v>
      </c>
      <c r="G80" s="495">
        <v>531.63333333333344</v>
      </c>
      <c r="H80" s="495">
        <v>543.93333333333339</v>
      </c>
      <c r="I80" s="495">
        <v>547.11666666666679</v>
      </c>
      <c r="J80" s="495">
        <v>550.08333333333337</v>
      </c>
      <c r="K80" s="494">
        <v>544.15</v>
      </c>
      <c r="L80" s="494">
        <v>538</v>
      </c>
      <c r="M80" s="494">
        <v>61.577809999999999</v>
      </c>
    </row>
    <row r="81" spans="1:13" s="13" customFormat="1">
      <c r="A81" s="254">
        <v>71</v>
      </c>
      <c r="B81" s="497" t="s">
        <v>70</v>
      </c>
      <c r="C81" s="494">
        <v>412.85</v>
      </c>
      <c r="D81" s="495">
        <v>410.25</v>
      </c>
      <c r="E81" s="495">
        <v>401.95</v>
      </c>
      <c r="F81" s="495">
        <v>391.05</v>
      </c>
      <c r="G81" s="495">
        <v>382.75</v>
      </c>
      <c r="H81" s="495">
        <v>421.15</v>
      </c>
      <c r="I81" s="495">
        <v>429.44999999999993</v>
      </c>
      <c r="J81" s="495">
        <v>440.34999999999997</v>
      </c>
      <c r="K81" s="494">
        <v>418.55</v>
      </c>
      <c r="L81" s="494">
        <v>399.35</v>
      </c>
      <c r="M81" s="494">
        <v>56.690989999999999</v>
      </c>
    </row>
    <row r="82" spans="1:13" s="13" customFormat="1">
      <c r="A82" s="254">
        <v>72</v>
      </c>
      <c r="B82" s="497" t="s">
        <v>313</v>
      </c>
      <c r="C82" s="494">
        <v>956.55</v>
      </c>
      <c r="D82" s="495">
        <v>952.2166666666667</v>
      </c>
      <c r="E82" s="495">
        <v>929.43333333333339</v>
      </c>
      <c r="F82" s="495">
        <v>902.31666666666672</v>
      </c>
      <c r="G82" s="495">
        <v>879.53333333333342</v>
      </c>
      <c r="H82" s="495">
        <v>979.33333333333337</v>
      </c>
      <c r="I82" s="495">
        <v>1002.1166666666667</v>
      </c>
      <c r="J82" s="495">
        <v>1029.2333333333333</v>
      </c>
      <c r="K82" s="494">
        <v>975</v>
      </c>
      <c r="L82" s="494">
        <v>925.1</v>
      </c>
      <c r="M82" s="494">
        <v>1.52952</v>
      </c>
    </row>
    <row r="83" spans="1:13" s="13" customFormat="1">
      <c r="A83" s="254">
        <v>73</v>
      </c>
      <c r="B83" s="497" t="s">
        <v>314</v>
      </c>
      <c r="C83" s="494">
        <v>252.85</v>
      </c>
      <c r="D83" s="495">
        <v>254.86666666666667</v>
      </c>
      <c r="E83" s="495">
        <v>249.98333333333335</v>
      </c>
      <c r="F83" s="495">
        <v>247.11666666666667</v>
      </c>
      <c r="G83" s="495">
        <v>242.23333333333335</v>
      </c>
      <c r="H83" s="495">
        <v>257.73333333333335</v>
      </c>
      <c r="I83" s="495">
        <v>262.61666666666667</v>
      </c>
      <c r="J83" s="495">
        <v>265.48333333333335</v>
      </c>
      <c r="K83" s="494">
        <v>259.75</v>
      </c>
      <c r="L83" s="494">
        <v>252</v>
      </c>
      <c r="M83" s="494">
        <v>5.7139899999999999</v>
      </c>
    </row>
    <row r="84" spans="1:13" s="13" customFormat="1">
      <c r="A84" s="254">
        <v>74</v>
      </c>
      <c r="B84" s="497" t="s">
        <v>315</v>
      </c>
      <c r="C84" s="494">
        <v>96.05</v>
      </c>
      <c r="D84" s="495">
        <v>96.2</v>
      </c>
      <c r="E84" s="495">
        <v>95.350000000000009</v>
      </c>
      <c r="F84" s="495">
        <v>94.65</v>
      </c>
      <c r="G84" s="495">
        <v>93.800000000000011</v>
      </c>
      <c r="H84" s="495">
        <v>96.9</v>
      </c>
      <c r="I84" s="495">
        <v>97.75</v>
      </c>
      <c r="J84" s="495">
        <v>98.45</v>
      </c>
      <c r="K84" s="494">
        <v>97.05</v>
      </c>
      <c r="L84" s="494">
        <v>95.5</v>
      </c>
      <c r="M84" s="494">
        <v>1.4639899999999999</v>
      </c>
    </row>
    <row r="85" spans="1:13" s="13" customFormat="1">
      <c r="A85" s="254">
        <v>75</v>
      </c>
      <c r="B85" s="497" t="s">
        <v>316</v>
      </c>
      <c r="C85" s="494">
        <v>5191</v>
      </c>
      <c r="D85" s="495">
        <v>5203.666666666667</v>
      </c>
      <c r="E85" s="495">
        <v>5147.3333333333339</v>
      </c>
      <c r="F85" s="495">
        <v>5103.666666666667</v>
      </c>
      <c r="G85" s="495">
        <v>5047.3333333333339</v>
      </c>
      <c r="H85" s="495">
        <v>5247.3333333333339</v>
      </c>
      <c r="I85" s="495">
        <v>5303.6666666666679</v>
      </c>
      <c r="J85" s="495">
        <v>5347.3333333333339</v>
      </c>
      <c r="K85" s="494">
        <v>5260</v>
      </c>
      <c r="L85" s="494">
        <v>5160</v>
      </c>
      <c r="M85" s="494">
        <v>0.19681999999999999</v>
      </c>
    </row>
    <row r="86" spans="1:13" s="13" customFormat="1">
      <c r="A86" s="254">
        <v>76</v>
      </c>
      <c r="B86" s="497" t="s">
        <v>317</v>
      </c>
      <c r="C86" s="494">
        <v>857.65</v>
      </c>
      <c r="D86" s="495">
        <v>861.94999999999993</v>
      </c>
      <c r="E86" s="495">
        <v>846.79999999999984</v>
      </c>
      <c r="F86" s="495">
        <v>835.94999999999993</v>
      </c>
      <c r="G86" s="495">
        <v>820.79999999999984</v>
      </c>
      <c r="H86" s="495">
        <v>872.79999999999984</v>
      </c>
      <c r="I86" s="495">
        <v>887.94999999999993</v>
      </c>
      <c r="J86" s="495">
        <v>898.79999999999984</v>
      </c>
      <c r="K86" s="494">
        <v>877.1</v>
      </c>
      <c r="L86" s="494">
        <v>851.1</v>
      </c>
      <c r="M86" s="494">
        <v>1.5926400000000001</v>
      </c>
    </row>
    <row r="87" spans="1:13" s="13" customFormat="1">
      <c r="A87" s="254">
        <v>77</v>
      </c>
      <c r="B87" s="497" t="s">
        <v>230</v>
      </c>
      <c r="C87" s="494">
        <v>1194.95</v>
      </c>
      <c r="D87" s="495">
        <v>1196.3833333333332</v>
      </c>
      <c r="E87" s="495">
        <v>1177.7666666666664</v>
      </c>
      <c r="F87" s="495">
        <v>1160.5833333333333</v>
      </c>
      <c r="G87" s="495">
        <v>1141.9666666666665</v>
      </c>
      <c r="H87" s="495">
        <v>1213.5666666666664</v>
      </c>
      <c r="I87" s="495">
        <v>1232.1833333333332</v>
      </c>
      <c r="J87" s="495">
        <v>1249.3666666666663</v>
      </c>
      <c r="K87" s="494">
        <v>1215</v>
      </c>
      <c r="L87" s="494">
        <v>1179.2</v>
      </c>
      <c r="M87" s="494">
        <v>0.28343000000000002</v>
      </c>
    </row>
    <row r="88" spans="1:13" s="13" customFormat="1">
      <c r="A88" s="254">
        <v>78</v>
      </c>
      <c r="B88" s="497" t="s">
        <v>318</v>
      </c>
      <c r="C88" s="494">
        <v>68.900000000000006</v>
      </c>
      <c r="D88" s="495">
        <v>69.166666666666671</v>
      </c>
      <c r="E88" s="495">
        <v>67.88333333333334</v>
      </c>
      <c r="F88" s="495">
        <v>66.866666666666674</v>
      </c>
      <c r="G88" s="495">
        <v>65.583333333333343</v>
      </c>
      <c r="H88" s="495">
        <v>70.183333333333337</v>
      </c>
      <c r="I88" s="495">
        <v>71.466666666666669</v>
      </c>
      <c r="J88" s="495">
        <v>72.483333333333334</v>
      </c>
      <c r="K88" s="494">
        <v>70.45</v>
      </c>
      <c r="L88" s="494">
        <v>68.150000000000006</v>
      </c>
      <c r="M88" s="494">
        <v>14.571059999999999</v>
      </c>
    </row>
    <row r="89" spans="1:13" s="13" customFormat="1">
      <c r="A89" s="254">
        <v>79</v>
      </c>
      <c r="B89" s="497" t="s">
        <v>71</v>
      </c>
      <c r="C89" s="494">
        <v>13855.95</v>
      </c>
      <c r="D89" s="495">
        <v>13797.65</v>
      </c>
      <c r="E89" s="495">
        <v>13705.9</v>
      </c>
      <c r="F89" s="495">
        <v>13555.85</v>
      </c>
      <c r="G89" s="495">
        <v>13464.1</v>
      </c>
      <c r="H89" s="495">
        <v>13947.699999999999</v>
      </c>
      <c r="I89" s="495">
        <v>14039.449999999999</v>
      </c>
      <c r="J89" s="495">
        <v>14189.499999999998</v>
      </c>
      <c r="K89" s="494">
        <v>13889.4</v>
      </c>
      <c r="L89" s="494">
        <v>13647.6</v>
      </c>
      <c r="M89" s="494">
        <v>0.27063999999999999</v>
      </c>
    </row>
    <row r="90" spans="1:13" s="13" customFormat="1">
      <c r="A90" s="254">
        <v>80</v>
      </c>
      <c r="B90" s="497" t="s">
        <v>319</v>
      </c>
      <c r="C90" s="494">
        <v>251.6</v>
      </c>
      <c r="D90" s="495">
        <v>252.83333333333334</v>
      </c>
      <c r="E90" s="495">
        <v>248.76666666666671</v>
      </c>
      <c r="F90" s="495">
        <v>245.93333333333337</v>
      </c>
      <c r="G90" s="495">
        <v>241.86666666666673</v>
      </c>
      <c r="H90" s="495">
        <v>255.66666666666669</v>
      </c>
      <c r="I90" s="495">
        <v>259.73333333333335</v>
      </c>
      <c r="J90" s="495">
        <v>262.56666666666666</v>
      </c>
      <c r="K90" s="494">
        <v>256.89999999999998</v>
      </c>
      <c r="L90" s="494">
        <v>250</v>
      </c>
      <c r="M90" s="494">
        <v>1.67222</v>
      </c>
    </row>
    <row r="91" spans="1:13" s="13" customFormat="1">
      <c r="A91" s="254">
        <v>81</v>
      </c>
      <c r="B91" s="497" t="s">
        <v>74</v>
      </c>
      <c r="C91" s="494">
        <v>3696.5</v>
      </c>
      <c r="D91" s="495">
        <v>3702.3333333333335</v>
      </c>
      <c r="E91" s="495">
        <v>3670.7166666666672</v>
      </c>
      <c r="F91" s="495">
        <v>3644.9333333333338</v>
      </c>
      <c r="G91" s="495">
        <v>3613.3166666666675</v>
      </c>
      <c r="H91" s="495">
        <v>3728.1166666666668</v>
      </c>
      <c r="I91" s="495">
        <v>3759.7333333333327</v>
      </c>
      <c r="J91" s="495">
        <v>3785.5166666666664</v>
      </c>
      <c r="K91" s="494">
        <v>3733.95</v>
      </c>
      <c r="L91" s="494">
        <v>3676.55</v>
      </c>
      <c r="M91" s="494">
        <v>2.5174099999999999</v>
      </c>
    </row>
    <row r="92" spans="1:13" s="13" customFormat="1">
      <c r="A92" s="254">
        <v>82</v>
      </c>
      <c r="B92" s="497" t="s">
        <v>320</v>
      </c>
      <c r="C92" s="494">
        <v>468.85</v>
      </c>
      <c r="D92" s="495">
        <v>466.3</v>
      </c>
      <c r="E92" s="495">
        <v>448.20000000000005</v>
      </c>
      <c r="F92" s="495">
        <v>427.55</v>
      </c>
      <c r="G92" s="495">
        <v>409.45000000000005</v>
      </c>
      <c r="H92" s="495">
        <v>486.95000000000005</v>
      </c>
      <c r="I92" s="495">
        <v>505.05000000000007</v>
      </c>
      <c r="J92" s="495">
        <v>525.70000000000005</v>
      </c>
      <c r="K92" s="494">
        <v>484.4</v>
      </c>
      <c r="L92" s="494">
        <v>445.65</v>
      </c>
      <c r="M92" s="494">
        <v>4.1444400000000003</v>
      </c>
    </row>
    <row r="93" spans="1:13" s="13" customFormat="1">
      <c r="A93" s="254">
        <v>83</v>
      </c>
      <c r="B93" s="497" t="s">
        <v>321</v>
      </c>
      <c r="C93" s="494">
        <v>256.39999999999998</v>
      </c>
      <c r="D93" s="495">
        <v>249.93333333333331</v>
      </c>
      <c r="E93" s="495">
        <v>241.26666666666659</v>
      </c>
      <c r="F93" s="495">
        <v>226.1333333333333</v>
      </c>
      <c r="G93" s="495">
        <v>217.46666666666658</v>
      </c>
      <c r="H93" s="495">
        <v>265.06666666666661</v>
      </c>
      <c r="I93" s="495">
        <v>273.73333333333329</v>
      </c>
      <c r="J93" s="495">
        <v>288.86666666666662</v>
      </c>
      <c r="K93" s="494">
        <v>258.60000000000002</v>
      </c>
      <c r="L93" s="494">
        <v>234.8</v>
      </c>
      <c r="M93" s="494">
        <v>8.1680600000000005</v>
      </c>
    </row>
    <row r="94" spans="1:13" s="13" customFormat="1">
      <c r="A94" s="254">
        <v>84</v>
      </c>
      <c r="B94" s="497" t="s">
        <v>80</v>
      </c>
      <c r="C94" s="494">
        <v>610.15</v>
      </c>
      <c r="D94" s="495">
        <v>610.38333333333333</v>
      </c>
      <c r="E94" s="495">
        <v>604.76666666666665</v>
      </c>
      <c r="F94" s="495">
        <v>599.38333333333333</v>
      </c>
      <c r="G94" s="495">
        <v>593.76666666666665</v>
      </c>
      <c r="H94" s="495">
        <v>615.76666666666665</v>
      </c>
      <c r="I94" s="495">
        <v>621.38333333333321</v>
      </c>
      <c r="J94" s="495">
        <v>626.76666666666665</v>
      </c>
      <c r="K94" s="494">
        <v>616</v>
      </c>
      <c r="L94" s="494">
        <v>605</v>
      </c>
      <c r="M94" s="494">
        <v>2.0835900000000001</v>
      </c>
    </row>
    <row r="95" spans="1:13" s="13" customFormat="1">
      <c r="A95" s="254">
        <v>85</v>
      </c>
      <c r="B95" s="497" t="s">
        <v>322</v>
      </c>
      <c r="C95" s="494">
        <v>1864.5</v>
      </c>
      <c r="D95" s="495">
        <v>1876.8333333333333</v>
      </c>
      <c r="E95" s="495">
        <v>1836.6666666666665</v>
      </c>
      <c r="F95" s="495">
        <v>1808.8333333333333</v>
      </c>
      <c r="G95" s="495">
        <v>1768.6666666666665</v>
      </c>
      <c r="H95" s="495">
        <v>1904.6666666666665</v>
      </c>
      <c r="I95" s="495">
        <v>1944.833333333333</v>
      </c>
      <c r="J95" s="495">
        <v>1972.6666666666665</v>
      </c>
      <c r="K95" s="494">
        <v>1917</v>
      </c>
      <c r="L95" s="494">
        <v>1849</v>
      </c>
      <c r="M95" s="494">
        <v>0.13716</v>
      </c>
    </row>
    <row r="96" spans="1:13" s="13" customFormat="1">
      <c r="A96" s="254">
        <v>86</v>
      </c>
      <c r="B96" s="497" t="s">
        <v>783</v>
      </c>
      <c r="C96" s="494">
        <v>263.10000000000002</v>
      </c>
      <c r="D96" s="495">
        <v>259.95</v>
      </c>
      <c r="E96" s="495">
        <v>255.14999999999998</v>
      </c>
      <c r="F96" s="495">
        <v>247.2</v>
      </c>
      <c r="G96" s="495">
        <v>242.39999999999998</v>
      </c>
      <c r="H96" s="495">
        <v>267.89999999999998</v>
      </c>
      <c r="I96" s="495">
        <v>272.70000000000005</v>
      </c>
      <c r="J96" s="495">
        <v>280.64999999999998</v>
      </c>
      <c r="K96" s="494">
        <v>264.75</v>
      </c>
      <c r="L96" s="494">
        <v>252</v>
      </c>
      <c r="M96" s="494">
        <v>2.72539</v>
      </c>
    </row>
    <row r="97" spans="1:13" s="13" customFormat="1">
      <c r="A97" s="254">
        <v>87</v>
      </c>
      <c r="B97" s="497" t="s">
        <v>75</v>
      </c>
      <c r="C97" s="494">
        <v>527.1</v>
      </c>
      <c r="D97" s="495">
        <v>519.15</v>
      </c>
      <c r="E97" s="495">
        <v>508.29999999999995</v>
      </c>
      <c r="F97" s="495">
        <v>489.5</v>
      </c>
      <c r="G97" s="495">
        <v>478.65</v>
      </c>
      <c r="H97" s="495">
        <v>537.94999999999993</v>
      </c>
      <c r="I97" s="495">
        <v>548.80000000000007</v>
      </c>
      <c r="J97" s="495">
        <v>567.59999999999991</v>
      </c>
      <c r="K97" s="494">
        <v>530</v>
      </c>
      <c r="L97" s="494">
        <v>500.35</v>
      </c>
      <c r="M97" s="494">
        <v>154.28933000000001</v>
      </c>
    </row>
    <row r="98" spans="1:13" s="13" customFormat="1">
      <c r="A98" s="254">
        <v>88</v>
      </c>
      <c r="B98" s="497" t="s">
        <v>323</v>
      </c>
      <c r="C98" s="494">
        <v>514.65</v>
      </c>
      <c r="D98" s="495">
        <v>519.05000000000007</v>
      </c>
      <c r="E98" s="495">
        <v>506.10000000000014</v>
      </c>
      <c r="F98" s="495">
        <v>497.55000000000007</v>
      </c>
      <c r="G98" s="495">
        <v>484.60000000000014</v>
      </c>
      <c r="H98" s="495">
        <v>527.60000000000014</v>
      </c>
      <c r="I98" s="495">
        <v>540.55000000000018</v>
      </c>
      <c r="J98" s="495">
        <v>549.10000000000014</v>
      </c>
      <c r="K98" s="494">
        <v>532</v>
      </c>
      <c r="L98" s="494">
        <v>510.5</v>
      </c>
      <c r="M98" s="494">
        <v>5.1523000000000003</v>
      </c>
    </row>
    <row r="99" spans="1:13" s="13" customFormat="1">
      <c r="A99" s="254">
        <v>89</v>
      </c>
      <c r="B99" s="497" t="s">
        <v>76</v>
      </c>
      <c r="C99" s="494">
        <v>134.19999999999999</v>
      </c>
      <c r="D99" s="495">
        <v>135.01666666666665</v>
      </c>
      <c r="E99" s="495">
        <v>132.18333333333331</v>
      </c>
      <c r="F99" s="495">
        <v>130.16666666666666</v>
      </c>
      <c r="G99" s="495">
        <v>127.33333333333331</v>
      </c>
      <c r="H99" s="495">
        <v>137.0333333333333</v>
      </c>
      <c r="I99" s="495">
        <v>139.86666666666667</v>
      </c>
      <c r="J99" s="495">
        <v>141.8833333333333</v>
      </c>
      <c r="K99" s="494">
        <v>137.85</v>
      </c>
      <c r="L99" s="494">
        <v>133</v>
      </c>
      <c r="M99" s="494">
        <v>138.87726000000001</v>
      </c>
    </row>
    <row r="100" spans="1:13" s="13" customFormat="1">
      <c r="A100" s="254">
        <v>90</v>
      </c>
      <c r="B100" s="497" t="s">
        <v>324</v>
      </c>
      <c r="C100" s="494">
        <v>465.55</v>
      </c>
      <c r="D100" s="495">
        <v>463.86666666666662</v>
      </c>
      <c r="E100" s="495">
        <v>455.73333333333323</v>
      </c>
      <c r="F100" s="495">
        <v>445.91666666666663</v>
      </c>
      <c r="G100" s="495">
        <v>437.78333333333325</v>
      </c>
      <c r="H100" s="495">
        <v>473.68333333333322</v>
      </c>
      <c r="I100" s="495">
        <v>481.81666666666655</v>
      </c>
      <c r="J100" s="495">
        <v>491.63333333333321</v>
      </c>
      <c r="K100" s="494">
        <v>472</v>
      </c>
      <c r="L100" s="494">
        <v>454.05</v>
      </c>
      <c r="M100" s="494">
        <v>1.06074</v>
      </c>
    </row>
    <row r="101" spans="1:13">
      <c r="A101" s="254">
        <v>91</v>
      </c>
      <c r="B101" s="497" t="s">
        <v>325</v>
      </c>
      <c r="C101" s="494">
        <v>395.55</v>
      </c>
      <c r="D101" s="495">
        <v>395.9666666666667</v>
      </c>
      <c r="E101" s="495">
        <v>393.58333333333337</v>
      </c>
      <c r="F101" s="495">
        <v>391.61666666666667</v>
      </c>
      <c r="G101" s="495">
        <v>389.23333333333335</v>
      </c>
      <c r="H101" s="495">
        <v>397.93333333333339</v>
      </c>
      <c r="I101" s="495">
        <v>400.31666666666672</v>
      </c>
      <c r="J101" s="495">
        <v>402.28333333333342</v>
      </c>
      <c r="K101" s="494">
        <v>398.35</v>
      </c>
      <c r="L101" s="494">
        <v>394</v>
      </c>
      <c r="M101" s="494">
        <v>1.40648</v>
      </c>
    </row>
    <row r="102" spans="1:13">
      <c r="A102" s="254">
        <v>92</v>
      </c>
      <c r="B102" s="497" t="s">
        <v>326</v>
      </c>
      <c r="C102" s="494">
        <v>495</v>
      </c>
      <c r="D102" s="495">
        <v>495.76666666666665</v>
      </c>
      <c r="E102" s="495">
        <v>485.98333333333329</v>
      </c>
      <c r="F102" s="495">
        <v>476.96666666666664</v>
      </c>
      <c r="G102" s="495">
        <v>467.18333333333328</v>
      </c>
      <c r="H102" s="495">
        <v>504.7833333333333</v>
      </c>
      <c r="I102" s="495">
        <v>514.56666666666661</v>
      </c>
      <c r="J102" s="495">
        <v>523.58333333333326</v>
      </c>
      <c r="K102" s="494">
        <v>505.55</v>
      </c>
      <c r="L102" s="494">
        <v>486.75</v>
      </c>
      <c r="M102" s="494">
        <v>1.2484599999999999</v>
      </c>
    </row>
    <row r="103" spans="1:13">
      <c r="A103" s="254">
        <v>93</v>
      </c>
      <c r="B103" s="497" t="s">
        <v>77</v>
      </c>
      <c r="C103" s="494">
        <v>123</v>
      </c>
      <c r="D103" s="495">
        <v>122.56666666666666</v>
      </c>
      <c r="E103" s="495">
        <v>121.68333333333332</v>
      </c>
      <c r="F103" s="495">
        <v>120.36666666666666</v>
      </c>
      <c r="G103" s="495">
        <v>119.48333333333332</v>
      </c>
      <c r="H103" s="495">
        <v>123.88333333333333</v>
      </c>
      <c r="I103" s="495">
        <v>124.76666666666665</v>
      </c>
      <c r="J103" s="495">
        <v>126.08333333333333</v>
      </c>
      <c r="K103" s="494">
        <v>123.45</v>
      </c>
      <c r="L103" s="494">
        <v>121.25</v>
      </c>
      <c r="M103" s="494">
        <v>6.0654399999999997</v>
      </c>
    </row>
    <row r="104" spans="1:13">
      <c r="A104" s="254">
        <v>94</v>
      </c>
      <c r="B104" s="497" t="s">
        <v>327</v>
      </c>
      <c r="C104" s="494">
        <v>1400.65</v>
      </c>
      <c r="D104" s="495">
        <v>1403.3</v>
      </c>
      <c r="E104" s="495">
        <v>1388.9499999999998</v>
      </c>
      <c r="F104" s="495">
        <v>1377.2499999999998</v>
      </c>
      <c r="G104" s="495">
        <v>1362.8999999999996</v>
      </c>
      <c r="H104" s="495">
        <v>1415</v>
      </c>
      <c r="I104" s="495">
        <v>1429.35</v>
      </c>
      <c r="J104" s="495">
        <v>1441.0500000000002</v>
      </c>
      <c r="K104" s="494">
        <v>1417.65</v>
      </c>
      <c r="L104" s="494">
        <v>1391.6</v>
      </c>
      <c r="M104" s="494">
        <v>1.84175</v>
      </c>
    </row>
    <row r="105" spans="1:13">
      <c r="A105" s="254">
        <v>95</v>
      </c>
      <c r="B105" s="497" t="s">
        <v>328</v>
      </c>
      <c r="C105" s="494">
        <v>17.149999999999999</v>
      </c>
      <c r="D105" s="495">
        <v>17.350000000000001</v>
      </c>
      <c r="E105" s="495">
        <v>16.900000000000002</v>
      </c>
      <c r="F105" s="495">
        <v>16.650000000000002</v>
      </c>
      <c r="G105" s="495">
        <v>16.200000000000003</v>
      </c>
      <c r="H105" s="495">
        <v>17.600000000000001</v>
      </c>
      <c r="I105" s="495">
        <v>18.050000000000004</v>
      </c>
      <c r="J105" s="495">
        <v>18.3</v>
      </c>
      <c r="K105" s="494">
        <v>17.8</v>
      </c>
      <c r="L105" s="494">
        <v>17.100000000000001</v>
      </c>
      <c r="M105" s="494">
        <v>128.51958999999999</v>
      </c>
    </row>
    <row r="106" spans="1:13">
      <c r="A106" s="254">
        <v>96</v>
      </c>
      <c r="B106" s="497" t="s">
        <v>329</v>
      </c>
      <c r="C106" s="494">
        <v>725.2</v>
      </c>
      <c r="D106" s="495">
        <v>724.75</v>
      </c>
      <c r="E106" s="495">
        <v>713.75</v>
      </c>
      <c r="F106" s="495">
        <v>702.3</v>
      </c>
      <c r="G106" s="495">
        <v>691.3</v>
      </c>
      <c r="H106" s="495">
        <v>736.2</v>
      </c>
      <c r="I106" s="495">
        <v>747.2</v>
      </c>
      <c r="J106" s="495">
        <v>758.65000000000009</v>
      </c>
      <c r="K106" s="494">
        <v>735.75</v>
      </c>
      <c r="L106" s="494">
        <v>713.3</v>
      </c>
      <c r="M106" s="494">
        <v>4.6111199999999997</v>
      </c>
    </row>
    <row r="107" spans="1:13">
      <c r="A107" s="254">
        <v>97</v>
      </c>
      <c r="B107" s="497" t="s">
        <v>330</v>
      </c>
      <c r="C107" s="494">
        <v>339.15</v>
      </c>
      <c r="D107" s="495">
        <v>341.45</v>
      </c>
      <c r="E107" s="495">
        <v>322.89999999999998</v>
      </c>
      <c r="F107" s="495">
        <v>306.64999999999998</v>
      </c>
      <c r="G107" s="495">
        <v>288.09999999999997</v>
      </c>
      <c r="H107" s="495">
        <v>357.7</v>
      </c>
      <c r="I107" s="495">
        <v>376.25000000000006</v>
      </c>
      <c r="J107" s="495">
        <v>392.5</v>
      </c>
      <c r="K107" s="494">
        <v>360</v>
      </c>
      <c r="L107" s="494">
        <v>325.2</v>
      </c>
      <c r="M107" s="494">
        <v>17.601410000000001</v>
      </c>
    </row>
    <row r="108" spans="1:13">
      <c r="A108" s="254">
        <v>98</v>
      </c>
      <c r="B108" s="497" t="s">
        <v>79</v>
      </c>
      <c r="C108" s="494">
        <v>472.2</v>
      </c>
      <c r="D108" s="495">
        <v>469.41666666666669</v>
      </c>
      <c r="E108" s="495">
        <v>459.83333333333337</v>
      </c>
      <c r="F108" s="495">
        <v>447.4666666666667</v>
      </c>
      <c r="G108" s="495">
        <v>437.88333333333338</v>
      </c>
      <c r="H108" s="495">
        <v>481.78333333333336</v>
      </c>
      <c r="I108" s="495">
        <v>491.36666666666673</v>
      </c>
      <c r="J108" s="495">
        <v>503.73333333333335</v>
      </c>
      <c r="K108" s="494">
        <v>479</v>
      </c>
      <c r="L108" s="494">
        <v>457.05</v>
      </c>
      <c r="M108" s="494">
        <v>4.9180799999999998</v>
      </c>
    </row>
    <row r="109" spans="1:13">
      <c r="A109" s="254">
        <v>99</v>
      </c>
      <c r="B109" s="497" t="s">
        <v>331</v>
      </c>
      <c r="C109" s="494">
        <v>3941.9</v>
      </c>
      <c r="D109" s="495">
        <v>3897.9666666666667</v>
      </c>
      <c r="E109" s="495">
        <v>3844.9333333333334</v>
      </c>
      <c r="F109" s="495">
        <v>3747.9666666666667</v>
      </c>
      <c r="G109" s="495">
        <v>3694.9333333333334</v>
      </c>
      <c r="H109" s="495">
        <v>3994.9333333333334</v>
      </c>
      <c r="I109" s="495">
        <v>4047.9666666666672</v>
      </c>
      <c r="J109" s="495">
        <v>4144.9333333333334</v>
      </c>
      <c r="K109" s="494">
        <v>3951</v>
      </c>
      <c r="L109" s="494">
        <v>3801</v>
      </c>
      <c r="M109" s="494">
        <v>5.79E-2</v>
      </c>
    </row>
    <row r="110" spans="1:13">
      <c r="A110" s="254">
        <v>100</v>
      </c>
      <c r="B110" s="497" t="s">
        <v>332</v>
      </c>
      <c r="C110" s="494">
        <v>134.4</v>
      </c>
      <c r="D110" s="495">
        <v>136.26666666666668</v>
      </c>
      <c r="E110" s="495">
        <v>131.13333333333335</v>
      </c>
      <c r="F110" s="495">
        <v>127.86666666666667</v>
      </c>
      <c r="G110" s="495">
        <v>122.73333333333335</v>
      </c>
      <c r="H110" s="495">
        <v>139.53333333333336</v>
      </c>
      <c r="I110" s="495">
        <v>144.66666666666669</v>
      </c>
      <c r="J110" s="495">
        <v>147.93333333333337</v>
      </c>
      <c r="K110" s="494">
        <v>141.4</v>
      </c>
      <c r="L110" s="494">
        <v>133</v>
      </c>
      <c r="M110" s="494">
        <v>2.3164699999999998</v>
      </c>
    </row>
    <row r="111" spans="1:13">
      <c r="A111" s="254">
        <v>101</v>
      </c>
      <c r="B111" s="497" t="s">
        <v>333</v>
      </c>
      <c r="C111" s="494">
        <v>226.65</v>
      </c>
      <c r="D111" s="495">
        <v>228.25</v>
      </c>
      <c r="E111" s="495">
        <v>223.4</v>
      </c>
      <c r="F111" s="495">
        <v>220.15</v>
      </c>
      <c r="G111" s="495">
        <v>215.3</v>
      </c>
      <c r="H111" s="495">
        <v>231.5</v>
      </c>
      <c r="I111" s="495">
        <v>236.35000000000002</v>
      </c>
      <c r="J111" s="495">
        <v>239.6</v>
      </c>
      <c r="K111" s="494">
        <v>233.1</v>
      </c>
      <c r="L111" s="494">
        <v>225</v>
      </c>
      <c r="M111" s="494">
        <v>8.9500899999999994</v>
      </c>
    </row>
    <row r="112" spans="1:13">
      <c r="A112" s="254">
        <v>102</v>
      </c>
      <c r="B112" s="497" t="s">
        <v>334</v>
      </c>
      <c r="C112" s="494">
        <v>98</v>
      </c>
      <c r="D112" s="495">
        <v>97.966666666666654</v>
      </c>
      <c r="E112" s="495">
        <v>96.933333333333309</v>
      </c>
      <c r="F112" s="495">
        <v>95.86666666666666</v>
      </c>
      <c r="G112" s="495">
        <v>94.833333333333314</v>
      </c>
      <c r="H112" s="495">
        <v>99.033333333333303</v>
      </c>
      <c r="I112" s="495">
        <v>100.06666666666663</v>
      </c>
      <c r="J112" s="495">
        <v>101.1333333333333</v>
      </c>
      <c r="K112" s="494">
        <v>99</v>
      </c>
      <c r="L112" s="494">
        <v>96.9</v>
      </c>
      <c r="M112" s="494">
        <v>3.33053</v>
      </c>
    </row>
    <row r="113" spans="1:13">
      <c r="A113" s="254">
        <v>103</v>
      </c>
      <c r="B113" s="497" t="s">
        <v>335</v>
      </c>
      <c r="C113" s="494">
        <v>571.65</v>
      </c>
      <c r="D113" s="495">
        <v>571.1</v>
      </c>
      <c r="E113" s="495">
        <v>555.55000000000007</v>
      </c>
      <c r="F113" s="495">
        <v>539.45000000000005</v>
      </c>
      <c r="G113" s="495">
        <v>523.90000000000009</v>
      </c>
      <c r="H113" s="495">
        <v>587.20000000000005</v>
      </c>
      <c r="I113" s="495">
        <v>602.75</v>
      </c>
      <c r="J113" s="495">
        <v>618.85</v>
      </c>
      <c r="K113" s="494">
        <v>586.65</v>
      </c>
      <c r="L113" s="494">
        <v>555</v>
      </c>
      <c r="M113" s="494">
        <v>2.3748200000000002</v>
      </c>
    </row>
    <row r="114" spans="1:13">
      <c r="A114" s="254">
        <v>104</v>
      </c>
      <c r="B114" s="497" t="s">
        <v>81</v>
      </c>
      <c r="C114" s="494">
        <v>540.6</v>
      </c>
      <c r="D114" s="495">
        <v>542.83333333333337</v>
      </c>
      <c r="E114" s="495">
        <v>535.16666666666674</v>
      </c>
      <c r="F114" s="495">
        <v>529.73333333333335</v>
      </c>
      <c r="G114" s="495">
        <v>522.06666666666672</v>
      </c>
      <c r="H114" s="495">
        <v>548.26666666666677</v>
      </c>
      <c r="I114" s="495">
        <v>555.93333333333351</v>
      </c>
      <c r="J114" s="495">
        <v>561.36666666666679</v>
      </c>
      <c r="K114" s="494">
        <v>550.5</v>
      </c>
      <c r="L114" s="494">
        <v>537.4</v>
      </c>
      <c r="M114" s="494">
        <v>28.615659999999998</v>
      </c>
    </row>
    <row r="115" spans="1:13">
      <c r="A115" s="254">
        <v>105</v>
      </c>
      <c r="B115" s="497" t="s">
        <v>82</v>
      </c>
      <c r="C115" s="494">
        <v>938.05</v>
      </c>
      <c r="D115" s="495">
        <v>931.06666666666661</v>
      </c>
      <c r="E115" s="495">
        <v>917.88333333333321</v>
      </c>
      <c r="F115" s="495">
        <v>897.71666666666658</v>
      </c>
      <c r="G115" s="495">
        <v>884.53333333333319</v>
      </c>
      <c r="H115" s="495">
        <v>951.23333333333323</v>
      </c>
      <c r="I115" s="495">
        <v>964.41666666666663</v>
      </c>
      <c r="J115" s="495">
        <v>984.58333333333326</v>
      </c>
      <c r="K115" s="494">
        <v>944.25</v>
      </c>
      <c r="L115" s="494">
        <v>910.9</v>
      </c>
      <c r="M115" s="494">
        <v>137.46268000000001</v>
      </c>
    </row>
    <row r="116" spans="1:13">
      <c r="A116" s="254">
        <v>106</v>
      </c>
      <c r="B116" s="497" t="s">
        <v>231</v>
      </c>
      <c r="C116" s="494">
        <v>161.85</v>
      </c>
      <c r="D116" s="495">
        <v>162.56666666666666</v>
      </c>
      <c r="E116" s="495">
        <v>160.28333333333333</v>
      </c>
      <c r="F116" s="495">
        <v>158.71666666666667</v>
      </c>
      <c r="G116" s="495">
        <v>156.43333333333334</v>
      </c>
      <c r="H116" s="495">
        <v>164.13333333333333</v>
      </c>
      <c r="I116" s="495">
        <v>166.41666666666663</v>
      </c>
      <c r="J116" s="495">
        <v>167.98333333333332</v>
      </c>
      <c r="K116" s="494">
        <v>164.85</v>
      </c>
      <c r="L116" s="494">
        <v>161</v>
      </c>
      <c r="M116" s="494">
        <v>16.190169999999998</v>
      </c>
    </row>
    <row r="117" spans="1:13">
      <c r="A117" s="254">
        <v>107</v>
      </c>
      <c r="B117" s="497" t="s">
        <v>83</v>
      </c>
      <c r="C117" s="494">
        <v>127.85</v>
      </c>
      <c r="D117" s="495">
        <v>128.29999999999998</v>
      </c>
      <c r="E117" s="495">
        <v>126.64999999999998</v>
      </c>
      <c r="F117" s="495">
        <v>125.44999999999999</v>
      </c>
      <c r="G117" s="495">
        <v>123.79999999999998</v>
      </c>
      <c r="H117" s="495">
        <v>129.49999999999997</v>
      </c>
      <c r="I117" s="495">
        <v>131.15</v>
      </c>
      <c r="J117" s="495">
        <v>132.34999999999997</v>
      </c>
      <c r="K117" s="494">
        <v>129.94999999999999</v>
      </c>
      <c r="L117" s="494">
        <v>127.1</v>
      </c>
      <c r="M117" s="494">
        <v>103.58365999999999</v>
      </c>
    </row>
    <row r="118" spans="1:13">
      <c r="A118" s="254">
        <v>108</v>
      </c>
      <c r="B118" s="497" t="s">
        <v>336</v>
      </c>
      <c r="C118" s="494">
        <v>357.8</v>
      </c>
      <c r="D118" s="495">
        <v>358</v>
      </c>
      <c r="E118" s="495">
        <v>354.9</v>
      </c>
      <c r="F118" s="495">
        <v>352</v>
      </c>
      <c r="G118" s="495">
        <v>348.9</v>
      </c>
      <c r="H118" s="495">
        <v>360.9</v>
      </c>
      <c r="I118" s="495">
        <v>364</v>
      </c>
      <c r="J118" s="495">
        <v>366.9</v>
      </c>
      <c r="K118" s="494">
        <v>361.1</v>
      </c>
      <c r="L118" s="494">
        <v>355.1</v>
      </c>
      <c r="M118" s="494">
        <v>0.87912999999999997</v>
      </c>
    </row>
    <row r="119" spans="1:13">
      <c r="A119" s="254">
        <v>109</v>
      </c>
      <c r="B119" s="497" t="s">
        <v>822</v>
      </c>
      <c r="C119" s="494">
        <v>3171.95</v>
      </c>
      <c r="D119" s="495">
        <v>3143.3000000000006</v>
      </c>
      <c r="E119" s="495">
        <v>3063.7000000000012</v>
      </c>
      <c r="F119" s="495">
        <v>2955.4500000000007</v>
      </c>
      <c r="G119" s="495">
        <v>2875.8500000000013</v>
      </c>
      <c r="H119" s="495">
        <v>3251.5500000000011</v>
      </c>
      <c r="I119" s="495">
        <v>3331.1500000000005</v>
      </c>
      <c r="J119" s="495">
        <v>3439.400000000001</v>
      </c>
      <c r="K119" s="494">
        <v>3222.9</v>
      </c>
      <c r="L119" s="494">
        <v>3035.05</v>
      </c>
      <c r="M119" s="494">
        <v>11.185460000000001</v>
      </c>
    </row>
    <row r="120" spans="1:13">
      <c r="A120" s="254">
        <v>110</v>
      </c>
      <c r="B120" s="497" t="s">
        <v>84</v>
      </c>
      <c r="C120" s="494">
        <v>1570.85</v>
      </c>
      <c r="D120" s="495">
        <v>1567.6333333333332</v>
      </c>
      <c r="E120" s="495">
        <v>1558.7666666666664</v>
      </c>
      <c r="F120" s="495">
        <v>1546.6833333333332</v>
      </c>
      <c r="G120" s="495">
        <v>1537.8166666666664</v>
      </c>
      <c r="H120" s="495">
        <v>1579.7166666666665</v>
      </c>
      <c r="I120" s="495">
        <v>1588.5833333333333</v>
      </c>
      <c r="J120" s="495">
        <v>1600.6666666666665</v>
      </c>
      <c r="K120" s="494">
        <v>1576.5</v>
      </c>
      <c r="L120" s="494">
        <v>1555.55</v>
      </c>
      <c r="M120" s="494">
        <v>4.2864800000000001</v>
      </c>
    </row>
    <row r="121" spans="1:13">
      <c r="A121" s="254">
        <v>111</v>
      </c>
      <c r="B121" s="497" t="s">
        <v>85</v>
      </c>
      <c r="C121" s="494">
        <v>568</v>
      </c>
      <c r="D121" s="495">
        <v>569.33333333333337</v>
      </c>
      <c r="E121" s="495">
        <v>558.66666666666674</v>
      </c>
      <c r="F121" s="495">
        <v>549.33333333333337</v>
      </c>
      <c r="G121" s="495">
        <v>538.66666666666674</v>
      </c>
      <c r="H121" s="495">
        <v>578.66666666666674</v>
      </c>
      <c r="I121" s="495">
        <v>589.33333333333348</v>
      </c>
      <c r="J121" s="495">
        <v>598.66666666666674</v>
      </c>
      <c r="K121" s="494">
        <v>580</v>
      </c>
      <c r="L121" s="494">
        <v>560</v>
      </c>
      <c r="M121" s="494">
        <v>14.82339</v>
      </c>
    </row>
    <row r="122" spans="1:13">
      <c r="A122" s="254">
        <v>112</v>
      </c>
      <c r="B122" s="497" t="s">
        <v>232</v>
      </c>
      <c r="C122" s="494">
        <v>746.4</v>
      </c>
      <c r="D122" s="495">
        <v>742.7166666666667</v>
      </c>
      <c r="E122" s="495">
        <v>736.43333333333339</v>
      </c>
      <c r="F122" s="495">
        <v>726.4666666666667</v>
      </c>
      <c r="G122" s="495">
        <v>720.18333333333339</v>
      </c>
      <c r="H122" s="495">
        <v>752.68333333333339</v>
      </c>
      <c r="I122" s="495">
        <v>758.9666666666667</v>
      </c>
      <c r="J122" s="495">
        <v>768.93333333333339</v>
      </c>
      <c r="K122" s="494">
        <v>749</v>
      </c>
      <c r="L122" s="494">
        <v>732.75</v>
      </c>
      <c r="M122" s="494">
        <v>3.8235399999999999</v>
      </c>
    </row>
    <row r="123" spans="1:13">
      <c r="A123" s="254">
        <v>113</v>
      </c>
      <c r="B123" s="497" t="s">
        <v>337</v>
      </c>
      <c r="C123" s="494">
        <v>569.35</v>
      </c>
      <c r="D123" s="495">
        <v>572.86666666666667</v>
      </c>
      <c r="E123" s="495">
        <v>562.58333333333337</v>
      </c>
      <c r="F123" s="495">
        <v>555.81666666666672</v>
      </c>
      <c r="G123" s="495">
        <v>545.53333333333342</v>
      </c>
      <c r="H123" s="495">
        <v>579.63333333333333</v>
      </c>
      <c r="I123" s="495">
        <v>589.91666666666663</v>
      </c>
      <c r="J123" s="495">
        <v>596.68333333333328</v>
      </c>
      <c r="K123" s="494">
        <v>583.15</v>
      </c>
      <c r="L123" s="494">
        <v>566.1</v>
      </c>
      <c r="M123" s="494">
        <v>3.5515099999999999</v>
      </c>
    </row>
    <row r="124" spans="1:13">
      <c r="A124" s="254">
        <v>114</v>
      </c>
      <c r="B124" s="497" t="s">
        <v>233</v>
      </c>
      <c r="C124" s="494">
        <v>386.55</v>
      </c>
      <c r="D124" s="495">
        <v>387.91666666666669</v>
      </c>
      <c r="E124" s="495">
        <v>381.18333333333339</v>
      </c>
      <c r="F124" s="495">
        <v>375.81666666666672</v>
      </c>
      <c r="G124" s="495">
        <v>369.08333333333343</v>
      </c>
      <c r="H124" s="495">
        <v>393.28333333333336</v>
      </c>
      <c r="I124" s="495">
        <v>400.01666666666659</v>
      </c>
      <c r="J124" s="495">
        <v>405.38333333333333</v>
      </c>
      <c r="K124" s="494">
        <v>394.65</v>
      </c>
      <c r="L124" s="494">
        <v>382.55</v>
      </c>
      <c r="M124" s="494">
        <v>8.5174500000000002</v>
      </c>
    </row>
    <row r="125" spans="1:13">
      <c r="A125" s="254">
        <v>115</v>
      </c>
      <c r="B125" s="497" t="s">
        <v>86</v>
      </c>
      <c r="C125" s="494">
        <v>849.1</v>
      </c>
      <c r="D125" s="495">
        <v>851.38333333333333</v>
      </c>
      <c r="E125" s="495">
        <v>837.7166666666667</v>
      </c>
      <c r="F125" s="495">
        <v>826.33333333333337</v>
      </c>
      <c r="G125" s="495">
        <v>812.66666666666674</v>
      </c>
      <c r="H125" s="495">
        <v>862.76666666666665</v>
      </c>
      <c r="I125" s="495">
        <v>876.43333333333339</v>
      </c>
      <c r="J125" s="495">
        <v>887.81666666666661</v>
      </c>
      <c r="K125" s="494">
        <v>865.05</v>
      </c>
      <c r="L125" s="494">
        <v>840</v>
      </c>
      <c r="M125" s="494">
        <v>4.1076800000000002</v>
      </c>
    </row>
    <row r="126" spans="1:13">
      <c r="A126" s="254">
        <v>116</v>
      </c>
      <c r="B126" s="497" t="s">
        <v>338</v>
      </c>
      <c r="C126" s="494">
        <v>685.15</v>
      </c>
      <c r="D126" s="495">
        <v>688.04999999999984</v>
      </c>
      <c r="E126" s="495">
        <v>678.29999999999973</v>
      </c>
      <c r="F126" s="495">
        <v>671.44999999999993</v>
      </c>
      <c r="G126" s="495">
        <v>661.69999999999982</v>
      </c>
      <c r="H126" s="495">
        <v>694.89999999999964</v>
      </c>
      <c r="I126" s="495">
        <v>704.64999999999986</v>
      </c>
      <c r="J126" s="495">
        <v>711.49999999999955</v>
      </c>
      <c r="K126" s="494">
        <v>697.8</v>
      </c>
      <c r="L126" s="494">
        <v>681.2</v>
      </c>
      <c r="M126" s="494">
        <v>0.95887999999999995</v>
      </c>
    </row>
    <row r="127" spans="1:13">
      <c r="A127" s="254">
        <v>117</v>
      </c>
      <c r="B127" s="497" t="s">
        <v>339</v>
      </c>
      <c r="C127" s="494">
        <v>86.3</v>
      </c>
      <c r="D127" s="495">
        <v>86.916666666666671</v>
      </c>
      <c r="E127" s="495">
        <v>85.38333333333334</v>
      </c>
      <c r="F127" s="495">
        <v>84.466666666666669</v>
      </c>
      <c r="G127" s="495">
        <v>82.933333333333337</v>
      </c>
      <c r="H127" s="495">
        <v>87.833333333333343</v>
      </c>
      <c r="I127" s="495">
        <v>89.366666666666674</v>
      </c>
      <c r="J127" s="495">
        <v>90.283333333333346</v>
      </c>
      <c r="K127" s="494">
        <v>88.45</v>
      </c>
      <c r="L127" s="494">
        <v>86</v>
      </c>
      <c r="M127" s="494">
        <v>0.96765999999999996</v>
      </c>
    </row>
    <row r="128" spans="1:13">
      <c r="A128" s="254">
        <v>118</v>
      </c>
      <c r="B128" s="497" t="s">
        <v>340</v>
      </c>
      <c r="C128" s="494">
        <v>91.65</v>
      </c>
      <c r="D128" s="495">
        <v>91.8</v>
      </c>
      <c r="E128" s="495">
        <v>90.85</v>
      </c>
      <c r="F128" s="495">
        <v>90.05</v>
      </c>
      <c r="G128" s="495">
        <v>89.1</v>
      </c>
      <c r="H128" s="495">
        <v>92.6</v>
      </c>
      <c r="I128" s="495">
        <v>93.550000000000011</v>
      </c>
      <c r="J128" s="495">
        <v>94.35</v>
      </c>
      <c r="K128" s="494">
        <v>92.75</v>
      </c>
      <c r="L128" s="494">
        <v>91</v>
      </c>
      <c r="M128" s="494">
        <v>11.779949999999999</v>
      </c>
    </row>
    <row r="129" spans="1:13">
      <c r="A129" s="254">
        <v>119</v>
      </c>
      <c r="B129" s="497" t="s">
        <v>341</v>
      </c>
      <c r="C129" s="494">
        <v>658.5</v>
      </c>
      <c r="D129" s="495">
        <v>627.61666666666667</v>
      </c>
      <c r="E129" s="495">
        <v>588.88333333333333</v>
      </c>
      <c r="F129" s="495">
        <v>519.26666666666665</v>
      </c>
      <c r="G129" s="495">
        <v>480.5333333333333</v>
      </c>
      <c r="H129" s="495">
        <v>697.23333333333335</v>
      </c>
      <c r="I129" s="495">
        <v>735.9666666666667</v>
      </c>
      <c r="J129" s="495">
        <v>805.58333333333337</v>
      </c>
      <c r="K129" s="494">
        <v>666.35</v>
      </c>
      <c r="L129" s="494">
        <v>558</v>
      </c>
      <c r="M129" s="494">
        <v>41.293640000000003</v>
      </c>
    </row>
    <row r="130" spans="1:13">
      <c r="A130" s="254">
        <v>120</v>
      </c>
      <c r="B130" s="497" t="s">
        <v>92</v>
      </c>
      <c r="C130" s="494">
        <v>252.45</v>
      </c>
      <c r="D130" s="495">
        <v>251.25</v>
      </c>
      <c r="E130" s="495">
        <v>247.65</v>
      </c>
      <c r="F130" s="495">
        <v>242.85</v>
      </c>
      <c r="G130" s="495">
        <v>239.25</v>
      </c>
      <c r="H130" s="495">
        <v>256.05</v>
      </c>
      <c r="I130" s="495">
        <v>259.65000000000003</v>
      </c>
      <c r="J130" s="495">
        <v>264.45000000000005</v>
      </c>
      <c r="K130" s="494">
        <v>254.85</v>
      </c>
      <c r="L130" s="494">
        <v>246.45</v>
      </c>
      <c r="M130" s="494">
        <v>90.104529999999997</v>
      </c>
    </row>
    <row r="131" spans="1:13">
      <c r="A131" s="254">
        <v>121</v>
      </c>
      <c r="B131" s="497" t="s">
        <v>87</v>
      </c>
      <c r="C131" s="494">
        <v>575</v>
      </c>
      <c r="D131" s="495">
        <v>575.9666666666667</v>
      </c>
      <c r="E131" s="495">
        <v>570.03333333333342</v>
      </c>
      <c r="F131" s="495">
        <v>565.06666666666672</v>
      </c>
      <c r="G131" s="495">
        <v>559.13333333333344</v>
      </c>
      <c r="H131" s="495">
        <v>580.93333333333339</v>
      </c>
      <c r="I131" s="495">
        <v>586.86666666666679</v>
      </c>
      <c r="J131" s="495">
        <v>591.83333333333337</v>
      </c>
      <c r="K131" s="494">
        <v>581.9</v>
      </c>
      <c r="L131" s="494">
        <v>571</v>
      </c>
      <c r="M131" s="494">
        <v>36.754309999999997</v>
      </c>
    </row>
    <row r="132" spans="1:13">
      <c r="A132" s="254">
        <v>122</v>
      </c>
      <c r="B132" s="497" t="s">
        <v>234</v>
      </c>
      <c r="C132" s="494">
        <v>1559.95</v>
      </c>
      <c r="D132" s="495">
        <v>1566.0166666666664</v>
      </c>
      <c r="E132" s="495">
        <v>1532.0333333333328</v>
      </c>
      <c r="F132" s="495">
        <v>1504.1166666666663</v>
      </c>
      <c r="G132" s="495">
        <v>1470.1333333333328</v>
      </c>
      <c r="H132" s="495">
        <v>1593.9333333333329</v>
      </c>
      <c r="I132" s="495">
        <v>1627.9166666666665</v>
      </c>
      <c r="J132" s="495">
        <v>1655.833333333333</v>
      </c>
      <c r="K132" s="494">
        <v>1600</v>
      </c>
      <c r="L132" s="494">
        <v>1538.1</v>
      </c>
      <c r="M132" s="494">
        <v>1.9796800000000001</v>
      </c>
    </row>
    <row r="133" spans="1:13">
      <c r="A133" s="254">
        <v>123</v>
      </c>
      <c r="B133" s="497" t="s">
        <v>342</v>
      </c>
      <c r="C133" s="494">
        <v>1587.95</v>
      </c>
      <c r="D133" s="495">
        <v>1598.3166666666666</v>
      </c>
      <c r="E133" s="495">
        <v>1571.6333333333332</v>
      </c>
      <c r="F133" s="495">
        <v>1555.3166666666666</v>
      </c>
      <c r="G133" s="495">
        <v>1528.6333333333332</v>
      </c>
      <c r="H133" s="495">
        <v>1614.6333333333332</v>
      </c>
      <c r="I133" s="495">
        <v>1641.3166666666666</v>
      </c>
      <c r="J133" s="495">
        <v>1657.6333333333332</v>
      </c>
      <c r="K133" s="494">
        <v>1625</v>
      </c>
      <c r="L133" s="494">
        <v>1582</v>
      </c>
      <c r="M133" s="494">
        <v>7.9041199999999998</v>
      </c>
    </row>
    <row r="134" spans="1:13">
      <c r="A134" s="254">
        <v>124</v>
      </c>
      <c r="B134" s="497" t="s">
        <v>343</v>
      </c>
      <c r="C134" s="494">
        <v>152.6</v>
      </c>
      <c r="D134" s="495">
        <v>153.58333333333334</v>
      </c>
      <c r="E134" s="495">
        <v>150.56666666666669</v>
      </c>
      <c r="F134" s="495">
        <v>148.53333333333336</v>
      </c>
      <c r="G134" s="495">
        <v>145.51666666666671</v>
      </c>
      <c r="H134" s="495">
        <v>155.61666666666667</v>
      </c>
      <c r="I134" s="495">
        <v>158.63333333333333</v>
      </c>
      <c r="J134" s="495">
        <v>160.66666666666666</v>
      </c>
      <c r="K134" s="494">
        <v>156.6</v>
      </c>
      <c r="L134" s="494">
        <v>151.55000000000001</v>
      </c>
      <c r="M134" s="494">
        <v>16.367789999999999</v>
      </c>
    </row>
    <row r="135" spans="1:13">
      <c r="A135" s="254">
        <v>125</v>
      </c>
      <c r="B135" s="497" t="s">
        <v>833</v>
      </c>
      <c r="C135" s="494">
        <v>204.4</v>
      </c>
      <c r="D135" s="495">
        <v>205.20000000000002</v>
      </c>
      <c r="E135" s="495">
        <v>200.75000000000003</v>
      </c>
      <c r="F135" s="495">
        <v>197.10000000000002</v>
      </c>
      <c r="G135" s="495">
        <v>192.65000000000003</v>
      </c>
      <c r="H135" s="495">
        <v>208.85000000000002</v>
      </c>
      <c r="I135" s="495">
        <v>213.3</v>
      </c>
      <c r="J135" s="495">
        <v>216.95000000000002</v>
      </c>
      <c r="K135" s="494">
        <v>209.65</v>
      </c>
      <c r="L135" s="494">
        <v>201.55</v>
      </c>
      <c r="M135" s="494">
        <v>9.8831299999999995</v>
      </c>
    </row>
    <row r="136" spans="1:13">
      <c r="A136" s="254">
        <v>126</v>
      </c>
      <c r="B136" s="497" t="s">
        <v>740</v>
      </c>
      <c r="C136" s="494">
        <v>727.75</v>
      </c>
      <c r="D136" s="495">
        <v>725.18333333333339</v>
      </c>
      <c r="E136" s="495">
        <v>718.51666666666677</v>
      </c>
      <c r="F136" s="495">
        <v>709.28333333333342</v>
      </c>
      <c r="G136" s="495">
        <v>702.61666666666679</v>
      </c>
      <c r="H136" s="495">
        <v>734.41666666666674</v>
      </c>
      <c r="I136" s="495">
        <v>741.08333333333326</v>
      </c>
      <c r="J136" s="495">
        <v>750.31666666666672</v>
      </c>
      <c r="K136" s="494">
        <v>731.85</v>
      </c>
      <c r="L136" s="494">
        <v>715.95</v>
      </c>
      <c r="M136" s="494">
        <v>0.19705</v>
      </c>
    </row>
    <row r="137" spans="1:13">
      <c r="A137" s="254">
        <v>127</v>
      </c>
      <c r="B137" s="497" t="s">
        <v>345</v>
      </c>
      <c r="C137" s="494">
        <v>585</v>
      </c>
      <c r="D137" s="495">
        <v>576.51666666666665</v>
      </c>
      <c r="E137" s="495">
        <v>556.0333333333333</v>
      </c>
      <c r="F137" s="495">
        <v>527.06666666666661</v>
      </c>
      <c r="G137" s="495">
        <v>506.58333333333326</v>
      </c>
      <c r="H137" s="495">
        <v>605.48333333333335</v>
      </c>
      <c r="I137" s="495">
        <v>625.9666666666667</v>
      </c>
      <c r="J137" s="495">
        <v>654.93333333333339</v>
      </c>
      <c r="K137" s="494">
        <v>597</v>
      </c>
      <c r="L137" s="494">
        <v>547.54999999999995</v>
      </c>
      <c r="M137" s="494">
        <v>4.1443899999999996</v>
      </c>
    </row>
    <row r="138" spans="1:13">
      <c r="A138" s="254">
        <v>128</v>
      </c>
      <c r="B138" s="497" t="s">
        <v>89</v>
      </c>
      <c r="C138" s="494">
        <v>9.1999999999999993</v>
      </c>
      <c r="D138" s="495">
        <v>9.2166666666666668</v>
      </c>
      <c r="E138" s="495">
        <v>9.1333333333333329</v>
      </c>
      <c r="F138" s="495">
        <v>9.0666666666666664</v>
      </c>
      <c r="G138" s="495">
        <v>8.9833333333333325</v>
      </c>
      <c r="H138" s="495">
        <v>9.2833333333333332</v>
      </c>
      <c r="I138" s="495">
        <v>9.3666666666666654</v>
      </c>
      <c r="J138" s="495">
        <v>9.4333333333333336</v>
      </c>
      <c r="K138" s="494">
        <v>9.3000000000000007</v>
      </c>
      <c r="L138" s="494">
        <v>9.15</v>
      </c>
      <c r="M138" s="494">
        <v>14.14489</v>
      </c>
    </row>
    <row r="139" spans="1:13">
      <c r="A139" s="254">
        <v>129</v>
      </c>
      <c r="B139" s="497" t="s">
        <v>346</v>
      </c>
      <c r="C139" s="494">
        <v>123.7</v>
      </c>
      <c r="D139" s="495">
        <v>121.75</v>
      </c>
      <c r="E139" s="495">
        <v>118.1</v>
      </c>
      <c r="F139" s="495">
        <v>112.5</v>
      </c>
      <c r="G139" s="495">
        <v>108.85</v>
      </c>
      <c r="H139" s="495">
        <v>127.35</v>
      </c>
      <c r="I139" s="495">
        <v>131</v>
      </c>
      <c r="J139" s="495">
        <v>136.6</v>
      </c>
      <c r="K139" s="494">
        <v>125.4</v>
      </c>
      <c r="L139" s="494">
        <v>116.15</v>
      </c>
      <c r="M139" s="494">
        <v>10.163360000000001</v>
      </c>
    </row>
    <row r="140" spans="1:13">
      <c r="A140" s="254">
        <v>130</v>
      </c>
      <c r="B140" s="497" t="s">
        <v>90</v>
      </c>
      <c r="C140" s="494">
        <v>3821.85</v>
      </c>
      <c r="D140" s="495">
        <v>3800.0833333333335</v>
      </c>
      <c r="E140" s="495">
        <v>3755.166666666667</v>
      </c>
      <c r="F140" s="495">
        <v>3688.4833333333336</v>
      </c>
      <c r="G140" s="495">
        <v>3643.5666666666671</v>
      </c>
      <c r="H140" s="495">
        <v>3866.7666666666669</v>
      </c>
      <c r="I140" s="495">
        <v>3911.6833333333338</v>
      </c>
      <c r="J140" s="495">
        <v>3978.3666666666668</v>
      </c>
      <c r="K140" s="494">
        <v>3845</v>
      </c>
      <c r="L140" s="494">
        <v>3733.4</v>
      </c>
      <c r="M140" s="494">
        <v>6.8109900000000003</v>
      </c>
    </row>
    <row r="141" spans="1:13">
      <c r="A141" s="254">
        <v>131</v>
      </c>
      <c r="B141" s="497" t="s">
        <v>347</v>
      </c>
      <c r="C141" s="494">
        <v>3736.35</v>
      </c>
      <c r="D141" s="495">
        <v>3671.1833333333329</v>
      </c>
      <c r="E141" s="495">
        <v>3567.3666666666659</v>
      </c>
      <c r="F141" s="495">
        <v>3398.3833333333328</v>
      </c>
      <c r="G141" s="495">
        <v>3294.5666666666657</v>
      </c>
      <c r="H141" s="495">
        <v>3840.1666666666661</v>
      </c>
      <c r="I141" s="495">
        <v>3943.9833333333327</v>
      </c>
      <c r="J141" s="495">
        <v>4112.9666666666662</v>
      </c>
      <c r="K141" s="494">
        <v>3775</v>
      </c>
      <c r="L141" s="494">
        <v>3502.2</v>
      </c>
      <c r="M141" s="494">
        <v>4.4240000000000004</v>
      </c>
    </row>
    <row r="142" spans="1:13">
      <c r="A142" s="254">
        <v>132</v>
      </c>
      <c r="B142" s="497" t="s">
        <v>348</v>
      </c>
      <c r="C142" s="494">
        <v>2920.2</v>
      </c>
      <c r="D142" s="495">
        <v>2949.7833333333333</v>
      </c>
      <c r="E142" s="495">
        <v>2878.4166666666665</v>
      </c>
      <c r="F142" s="495">
        <v>2836.6333333333332</v>
      </c>
      <c r="G142" s="495">
        <v>2765.2666666666664</v>
      </c>
      <c r="H142" s="495">
        <v>2991.5666666666666</v>
      </c>
      <c r="I142" s="495">
        <v>3062.9333333333334</v>
      </c>
      <c r="J142" s="495">
        <v>3104.7166666666667</v>
      </c>
      <c r="K142" s="494">
        <v>3021.15</v>
      </c>
      <c r="L142" s="494">
        <v>2908</v>
      </c>
      <c r="M142" s="494">
        <v>7.2779299999999996</v>
      </c>
    </row>
    <row r="143" spans="1:13">
      <c r="A143" s="254">
        <v>133</v>
      </c>
      <c r="B143" s="497" t="s">
        <v>93</v>
      </c>
      <c r="C143" s="494">
        <v>4893.25</v>
      </c>
      <c r="D143" s="495">
        <v>4882.8166666666666</v>
      </c>
      <c r="E143" s="495">
        <v>4825.6333333333332</v>
      </c>
      <c r="F143" s="495">
        <v>4758.0166666666664</v>
      </c>
      <c r="G143" s="495">
        <v>4700.833333333333</v>
      </c>
      <c r="H143" s="495">
        <v>4950.4333333333334</v>
      </c>
      <c r="I143" s="495">
        <v>5007.6166666666659</v>
      </c>
      <c r="J143" s="495">
        <v>5075.2333333333336</v>
      </c>
      <c r="K143" s="494">
        <v>4940</v>
      </c>
      <c r="L143" s="494">
        <v>4815.2</v>
      </c>
      <c r="M143" s="494">
        <v>11.98029</v>
      </c>
    </row>
    <row r="144" spans="1:13">
      <c r="A144" s="254">
        <v>134</v>
      </c>
      <c r="B144" s="497" t="s">
        <v>349</v>
      </c>
      <c r="C144" s="494">
        <v>319.14999999999998</v>
      </c>
      <c r="D144" s="495">
        <v>321.66666666666669</v>
      </c>
      <c r="E144" s="495">
        <v>314.68333333333339</v>
      </c>
      <c r="F144" s="495">
        <v>310.2166666666667</v>
      </c>
      <c r="G144" s="495">
        <v>303.23333333333341</v>
      </c>
      <c r="H144" s="495">
        <v>326.13333333333338</v>
      </c>
      <c r="I144" s="495">
        <v>333.11666666666662</v>
      </c>
      <c r="J144" s="495">
        <v>337.58333333333337</v>
      </c>
      <c r="K144" s="494">
        <v>328.65</v>
      </c>
      <c r="L144" s="494">
        <v>317.2</v>
      </c>
      <c r="M144" s="494">
        <v>3.5129299999999999</v>
      </c>
    </row>
    <row r="145" spans="1:13">
      <c r="A145" s="254">
        <v>135</v>
      </c>
      <c r="B145" s="497" t="s">
        <v>350</v>
      </c>
      <c r="C145" s="494">
        <v>87</v>
      </c>
      <c r="D145" s="495">
        <v>87.483333333333334</v>
      </c>
      <c r="E145" s="495">
        <v>86.066666666666663</v>
      </c>
      <c r="F145" s="495">
        <v>85.133333333333326</v>
      </c>
      <c r="G145" s="495">
        <v>83.716666666666654</v>
      </c>
      <c r="H145" s="495">
        <v>88.416666666666671</v>
      </c>
      <c r="I145" s="495">
        <v>89.833333333333329</v>
      </c>
      <c r="J145" s="495">
        <v>90.76666666666668</v>
      </c>
      <c r="K145" s="494">
        <v>88.9</v>
      </c>
      <c r="L145" s="494">
        <v>86.55</v>
      </c>
      <c r="M145" s="494">
        <v>2.2641200000000001</v>
      </c>
    </row>
    <row r="146" spans="1:13">
      <c r="A146" s="254">
        <v>136</v>
      </c>
      <c r="B146" s="497" t="s">
        <v>834</v>
      </c>
      <c r="C146" s="494">
        <v>208.8</v>
      </c>
      <c r="D146" s="495">
        <v>209.56666666666669</v>
      </c>
      <c r="E146" s="495">
        <v>206.23333333333338</v>
      </c>
      <c r="F146" s="495">
        <v>203.66666666666669</v>
      </c>
      <c r="G146" s="495">
        <v>200.33333333333337</v>
      </c>
      <c r="H146" s="495">
        <v>212.13333333333338</v>
      </c>
      <c r="I146" s="495">
        <v>215.4666666666667</v>
      </c>
      <c r="J146" s="495">
        <v>218.03333333333339</v>
      </c>
      <c r="K146" s="494">
        <v>212.9</v>
      </c>
      <c r="L146" s="494">
        <v>207</v>
      </c>
      <c r="M146" s="494">
        <v>3.28735</v>
      </c>
    </row>
    <row r="147" spans="1:13">
      <c r="A147" s="254">
        <v>137</v>
      </c>
      <c r="B147" s="497" t="s">
        <v>742</v>
      </c>
      <c r="C147" s="494">
        <v>1843.85</v>
      </c>
      <c r="D147" s="495">
        <v>1850.5</v>
      </c>
      <c r="E147" s="495">
        <v>1813</v>
      </c>
      <c r="F147" s="495">
        <v>1782.15</v>
      </c>
      <c r="G147" s="495">
        <v>1744.65</v>
      </c>
      <c r="H147" s="495">
        <v>1881.35</v>
      </c>
      <c r="I147" s="495">
        <v>1918.85</v>
      </c>
      <c r="J147" s="495">
        <v>1949.6999999999998</v>
      </c>
      <c r="K147" s="494">
        <v>1888</v>
      </c>
      <c r="L147" s="494">
        <v>1819.65</v>
      </c>
      <c r="M147" s="494">
        <v>6.4079999999999998E-2</v>
      </c>
    </row>
    <row r="148" spans="1:13">
      <c r="A148" s="254">
        <v>138</v>
      </c>
      <c r="B148" s="497" t="s">
        <v>235</v>
      </c>
      <c r="C148" s="494">
        <v>63.65</v>
      </c>
      <c r="D148" s="495">
        <v>63.949999999999996</v>
      </c>
      <c r="E148" s="495">
        <v>63.199999999999989</v>
      </c>
      <c r="F148" s="495">
        <v>62.749999999999993</v>
      </c>
      <c r="G148" s="495">
        <v>61.999999999999986</v>
      </c>
      <c r="H148" s="495">
        <v>64.399999999999991</v>
      </c>
      <c r="I148" s="495">
        <v>65.150000000000006</v>
      </c>
      <c r="J148" s="495">
        <v>65.599999999999994</v>
      </c>
      <c r="K148" s="494">
        <v>64.7</v>
      </c>
      <c r="L148" s="494">
        <v>63.5</v>
      </c>
      <c r="M148" s="494">
        <v>6.1903300000000003</v>
      </c>
    </row>
    <row r="149" spans="1:13">
      <c r="A149" s="254">
        <v>139</v>
      </c>
      <c r="B149" s="497" t="s">
        <v>94</v>
      </c>
      <c r="C149" s="494">
        <v>2434.85</v>
      </c>
      <c r="D149" s="495">
        <v>2439.9166666666665</v>
      </c>
      <c r="E149" s="495">
        <v>2409.9333333333329</v>
      </c>
      <c r="F149" s="495">
        <v>2385.0166666666664</v>
      </c>
      <c r="G149" s="495">
        <v>2355.0333333333328</v>
      </c>
      <c r="H149" s="495">
        <v>2464.833333333333</v>
      </c>
      <c r="I149" s="495">
        <v>2494.8166666666666</v>
      </c>
      <c r="J149" s="495">
        <v>2519.7333333333331</v>
      </c>
      <c r="K149" s="494">
        <v>2469.9</v>
      </c>
      <c r="L149" s="494">
        <v>2415</v>
      </c>
      <c r="M149" s="494">
        <v>7.8968100000000003</v>
      </c>
    </row>
    <row r="150" spans="1:13">
      <c r="A150" s="254">
        <v>140</v>
      </c>
      <c r="B150" s="497" t="s">
        <v>351</v>
      </c>
      <c r="C150" s="494">
        <v>195.4</v>
      </c>
      <c r="D150" s="495">
        <v>197.16666666666666</v>
      </c>
      <c r="E150" s="495">
        <v>192.33333333333331</v>
      </c>
      <c r="F150" s="495">
        <v>189.26666666666665</v>
      </c>
      <c r="G150" s="495">
        <v>184.43333333333331</v>
      </c>
      <c r="H150" s="495">
        <v>200.23333333333332</v>
      </c>
      <c r="I150" s="495">
        <v>205.06666666666663</v>
      </c>
      <c r="J150" s="495">
        <v>208.13333333333333</v>
      </c>
      <c r="K150" s="494">
        <v>202</v>
      </c>
      <c r="L150" s="494">
        <v>194.1</v>
      </c>
      <c r="M150" s="494">
        <v>0.33395999999999998</v>
      </c>
    </row>
    <row r="151" spans="1:13">
      <c r="A151" s="254">
        <v>141</v>
      </c>
      <c r="B151" s="497" t="s">
        <v>236</v>
      </c>
      <c r="C151" s="494">
        <v>543.54999999999995</v>
      </c>
      <c r="D151" s="495">
        <v>540.0333333333333</v>
      </c>
      <c r="E151" s="495">
        <v>533.06666666666661</v>
      </c>
      <c r="F151" s="495">
        <v>522.58333333333326</v>
      </c>
      <c r="G151" s="495">
        <v>515.61666666666656</v>
      </c>
      <c r="H151" s="495">
        <v>550.51666666666665</v>
      </c>
      <c r="I151" s="495">
        <v>557.48333333333335</v>
      </c>
      <c r="J151" s="495">
        <v>567.9666666666667</v>
      </c>
      <c r="K151" s="494">
        <v>547</v>
      </c>
      <c r="L151" s="494">
        <v>529.54999999999995</v>
      </c>
      <c r="M151" s="494">
        <v>24.958290000000002</v>
      </c>
    </row>
    <row r="152" spans="1:13">
      <c r="A152" s="254">
        <v>142</v>
      </c>
      <c r="B152" s="497" t="s">
        <v>237</v>
      </c>
      <c r="C152" s="494">
        <v>1319.75</v>
      </c>
      <c r="D152" s="495">
        <v>1315.6</v>
      </c>
      <c r="E152" s="495">
        <v>1286.2499999999998</v>
      </c>
      <c r="F152" s="495">
        <v>1252.7499999999998</v>
      </c>
      <c r="G152" s="495">
        <v>1223.3999999999996</v>
      </c>
      <c r="H152" s="495">
        <v>1349.1</v>
      </c>
      <c r="I152" s="495">
        <v>1378.4500000000003</v>
      </c>
      <c r="J152" s="495">
        <v>1411.95</v>
      </c>
      <c r="K152" s="494">
        <v>1344.95</v>
      </c>
      <c r="L152" s="494">
        <v>1282.0999999999999</v>
      </c>
      <c r="M152" s="494">
        <v>1.31518</v>
      </c>
    </row>
    <row r="153" spans="1:13">
      <c r="A153" s="254">
        <v>143</v>
      </c>
      <c r="B153" s="497" t="s">
        <v>238</v>
      </c>
      <c r="C153" s="494">
        <v>73.25</v>
      </c>
      <c r="D153" s="495">
        <v>72.916666666666671</v>
      </c>
      <c r="E153" s="495">
        <v>72.38333333333334</v>
      </c>
      <c r="F153" s="495">
        <v>71.516666666666666</v>
      </c>
      <c r="G153" s="495">
        <v>70.983333333333334</v>
      </c>
      <c r="H153" s="495">
        <v>73.783333333333346</v>
      </c>
      <c r="I153" s="495">
        <v>74.316666666666677</v>
      </c>
      <c r="J153" s="495">
        <v>75.183333333333351</v>
      </c>
      <c r="K153" s="494">
        <v>73.45</v>
      </c>
      <c r="L153" s="494">
        <v>72.05</v>
      </c>
      <c r="M153" s="494">
        <v>12.03903</v>
      </c>
    </row>
    <row r="154" spans="1:13">
      <c r="A154" s="254">
        <v>144</v>
      </c>
      <c r="B154" s="497" t="s">
        <v>95</v>
      </c>
      <c r="C154" s="494">
        <v>80.05</v>
      </c>
      <c r="D154" s="495">
        <v>80.233333333333334</v>
      </c>
      <c r="E154" s="495">
        <v>79.116666666666674</v>
      </c>
      <c r="F154" s="495">
        <v>78.183333333333337</v>
      </c>
      <c r="G154" s="495">
        <v>77.066666666666677</v>
      </c>
      <c r="H154" s="495">
        <v>81.166666666666671</v>
      </c>
      <c r="I154" s="495">
        <v>82.283333333333317</v>
      </c>
      <c r="J154" s="495">
        <v>83.216666666666669</v>
      </c>
      <c r="K154" s="494">
        <v>81.349999999999994</v>
      </c>
      <c r="L154" s="494">
        <v>79.3</v>
      </c>
      <c r="M154" s="494">
        <v>5.53918</v>
      </c>
    </row>
    <row r="155" spans="1:13">
      <c r="A155" s="254">
        <v>145</v>
      </c>
      <c r="B155" s="497" t="s">
        <v>352</v>
      </c>
      <c r="C155" s="494">
        <v>588.35</v>
      </c>
      <c r="D155" s="495">
        <v>590.73333333333323</v>
      </c>
      <c r="E155" s="495">
        <v>582.71666666666647</v>
      </c>
      <c r="F155" s="495">
        <v>577.08333333333326</v>
      </c>
      <c r="G155" s="495">
        <v>569.06666666666649</v>
      </c>
      <c r="H155" s="495">
        <v>596.36666666666645</v>
      </c>
      <c r="I155" s="495">
        <v>604.3833333333331</v>
      </c>
      <c r="J155" s="495">
        <v>610.01666666666642</v>
      </c>
      <c r="K155" s="494">
        <v>598.75</v>
      </c>
      <c r="L155" s="494">
        <v>585.1</v>
      </c>
      <c r="M155" s="494">
        <v>0.56644000000000005</v>
      </c>
    </row>
    <row r="156" spans="1:13">
      <c r="A156" s="254">
        <v>146</v>
      </c>
      <c r="B156" s="497" t="s">
        <v>96</v>
      </c>
      <c r="C156" s="494">
        <v>1246.9000000000001</v>
      </c>
      <c r="D156" s="495">
        <v>1235.2833333333335</v>
      </c>
      <c r="E156" s="495">
        <v>1213.666666666667</v>
      </c>
      <c r="F156" s="495">
        <v>1180.4333333333334</v>
      </c>
      <c r="G156" s="495">
        <v>1158.8166666666668</v>
      </c>
      <c r="H156" s="495">
        <v>1268.5166666666671</v>
      </c>
      <c r="I156" s="495">
        <v>1290.1333333333334</v>
      </c>
      <c r="J156" s="495">
        <v>1323.3666666666672</v>
      </c>
      <c r="K156" s="494">
        <v>1256.9000000000001</v>
      </c>
      <c r="L156" s="494">
        <v>1202.05</v>
      </c>
      <c r="M156" s="494">
        <v>10.816140000000001</v>
      </c>
    </row>
    <row r="157" spans="1:13">
      <c r="A157" s="254">
        <v>147</v>
      </c>
      <c r="B157" s="497" t="s">
        <v>97</v>
      </c>
      <c r="C157" s="494">
        <v>177.5</v>
      </c>
      <c r="D157" s="495">
        <v>177.9666666666667</v>
      </c>
      <c r="E157" s="495">
        <v>176.3333333333334</v>
      </c>
      <c r="F157" s="495">
        <v>175.16666666666671</v>
      </c>
      <c r="G157" s="495">
        <v>173.53333333333342</v>
      </c>
      <c r="H157" s="495">
        <v>179.13333333333338</v>
      </c>
      <c r="I157" s="495">
        <v>180.76666666666671</v>
      </c>
      <c r="J157" s="495">
        <v>181.93333333333337</v>
      </c>
      <c r="K157" s="494">
        <v>179.6</v>
      </c>
      <c r="L157" s="494">
        <v>176.8</v>
      </c>
      <c r="M157" s="494">
        <v>20.12931</v>
      </c>
    </row>
    <row r="158" spans="1:13">
      <c r="A158" s="254">
        <v>148</v>
      </c>
      <c r="B158" s="497" t="s">
        <v>354</v>
      </c>
      <c r="C158" s="494">
        <v>312.7</v>
      </c>
      <c r="D158" s="495">
        <v>314.34999999999997</v>
      </c>
      <c r="E158" s="495">
        <v>309.84999999999991</v>
      </c>
      <c r="F158" s="495">
        <v>306.99999999999994</v>
      </c>
      <c r="G158" s="495">
        <v>302.49999999999989</v>
      </c>
      <c r="H158" s="495">
        <v>317.19999999999993</v>
      </c>
      <c r="I158" s="495">
        <v>321.70000000000005</v>
      </c>
      <c r="J158" s="495">
        <v>324.54999999999995</v>
      </c>
      <c r="K158" s="494">
        <v>318.85000000000002</v>
      </c>
      <c r="L158" s="494">
        <v>311.5</v>
      </c>
      <c r="M158" s="494">
        <v>3.7704</v>
      </c>
    </row>
    <row r="159" spans="1:13">
      <c r="A159" s="254">
        <v>149</v>
      </c>
      <c r="B159" s="497" t="s">
        <v>98</v>
      </c>
      <c r="C159" s="494">
        <v>76.400000000000006</v>
      </c>
      <c r="D159" s="495">
        <v>76.333333333333329</v>
      </c>
      <c r="E159" s="495">
        <v>75.066666666666663</v>
      </c>
      <c r="F159" s="495">
        <v>73.733333333333334</v>
      </c>
      <c r="G159" s="495">
        <v>72.466666666666669</v>
      </c>
      <c r="H159" s="495">
        <v>77.666666666666657</v>
      </c>
      <c r="I159" s="495">
        <v>78.933333333333337</v>
      </c>
      <c r="J159" s="495">
        <v>80.266666666666652</v>
      </c>
      <c r="K159" s="494">
        <v>77.599999999999994</v>
      </c>
      <c r="L159" s="494">
        <v>75</v>
      </c>
      <c r="M159" s="494">
        <v>195.11734999999999</v>
      </c>
    </row>
    <row r="160" spans="1:13">
      <c r="A160" s="254">
        <v>150</v>
      </c>
      <c r="B160" s="497" t="s">
        <v>355</v>
      </c>
      <c r="C160" s="494">
        <v>2497.6</v>
      </c>
      <c r="D160" s="495">
        <v>2518.5333333333333</v>
      </c>
      <c r="E160" s="495">
        <v>2462.0666666666666</v>
      </c>
      <c r="F160" s="495">
        <v>2426.5333333333333</v>
      </c>
      <c r="G160" s="495">
        <v>2370.0666666666666</v>
      </c>
      <c r="H160" s="495">
        <v>2554.0666666666666</v>
      </c>
      <c r="I160" s="495">
        <v>2610.5333333333328</v>
      </c>
      <c r="J160" s="495">
        <v>2646.0666666666666</v>
      </c>
      <c r="K160" s="494">
        <v>2575</v>
      </c>
      <c r="L160" s="494">
        <v>2483</v>
      </c>
      <c r="M160" s="494">
        <v>0.36858000000000002</v>
      </c>
    </row>
    <row r="161" spans="1:13">
      <c r="A161" s="254">
        <v>151</v>
      </c>
      <c r="B161" s="497" t="s">
        <v>356</v>
      </c>
      <c r="C161" s="494">
        <v>368.6</v>
      </c>
      <c r="D161" s="495">
        <v>369.65000000000003</v>
      </c>
      <c r="E161" s="495">
        <v>365.40000000000009</v>
      </c>
      <c r="F161" s="495">
        <v>362.20000000000005</v>
      </c>
      <c r="G161" s="495">
        <v>357.9500000000001</v>
      </c>
      <c r="H161" s="495">
        <v>372.85000000000008</v>
      </c>
      <c r="I161" s="495">
        <v>377.09999999999997</v>
      </c>
      <c r="J161" s="495">
        <v>380.30000000000007</v>
      </c>
      <c r="K161" s="494">
        <v>373.9</v>
      </c>
      <c r="L161" s="494">
        <v>366.45</v>
      </c>
      <c r="M161" s="494">
        <v>0.50653999999999999</v>
      </c>
    </row>
    <row r="162" spans="1:13">
      <c r="A162" s="254">
        <v>152</v>
      </c>
      <c r="B162" s="497" t="s">
        <v>357</v>
      </c>
      <c r="C162" s="494">
        <v>145</v>
      </c>
      <c r="D162" s="495">
        <v>145.28333333333333</v>
      </c>
      <c r="E162" s="495">
        <v>143.76666666666665</v>
      </c>
      <c r="F162" s="495">
        <v>142.53333333333333</v>
      </c>
      <c r="G162" s="495">
        <v>141.01666666666665</v>
      </c>
      <c r="H162" s="495">
        <v>146.51666666666665</v>
      </c>
      <c r="I162" s="495">
        <v>148.03333333333336</v>
      </c>
      <c r="J162" s="495">
        <v>149.26666666666665</v>
      </c>
      <c r="K162" s="494">
        <v>146.80000000000001</v>
      </c>
      <c r="L162" s="494">
        <v>144.05000000000001</v>
      </c>
      <c r="M162" s="494">
        <v>17.7302</v>
      </c>
    </row>
    <row r="163" spans="1:13">
      <c r="A163" s="254">
        <v>153</v>
      </c>
      <c r="B163" s="497" t="s">
        <v>358</v>
      </c>
      <c r="C163" s="494">
        <v>116.65</v>
      </c>
      <c r="D163" s="495">
        <v>116.53333333333335</v>
      </c>
      <c r="E163" s="495">
        <v>115.26666666666669</v>
      </c>
      <c r="F163" s="495">
        <v>113.88333333333335</v>
      </c>
      <c r="G163" s="495">
        <v>112.6166666666667</v>
      </c>
      <c r="H163" s="495">
        <v>117.91666666666669</v>
      </c>
      <c r="I163" s="495">
        <v>119.18333333333334</v>
      </c>
      <c r="J163" s="495">
        <v>120.56666666666668</v>
      </c>
      <c r="K163" s="494">
        <v>117.8</v>
      </c>
      <c r="L163" s="494">
        <v>115.15</v>
      </c>
      <c r="M163" s="494">
        <v>26.6999</v>
      </c>
    </row>
    <row r="164" spans="1:13">
      <c r="A164" s="254">
        <v>154</v>
      </c>
      <c r="B164" s="497" t="s">
        <v>359</v>
      </c>
      <c r="C164" s="494">
        <v>203.65</v>
      </c>
      <c r="D164" s="495">
        <v>204.38333333333333</v>
      </c>
      <c r="E164" s="495">
        <v>202.26666666666665</v>
      </c>
      <c r="F164" s="495">
        <v>200.88333333333333</v>
      </c>
      <c r="G164" s="495">
        <v>198.76666666666665</v>
      </c>
      <c r="H164" s="495">
        <v>205.76666666666665</v>
      </c>
      <c r="I164" s="495">
        <v>207.88333333333333</v>
      </c>
      <c r="J164" s="495">
        <v>209.26666666666665</v>
      </c>
      <c r="K164" s="494">
        <v>206.5</v>
      </c>
      <c r="L164" s="494">
        <v>203</v>
      </c>
      <c r="M164" s="494">
        <v>24.17435</v>
      </c>
    </row>
    <row r="165" spans="1:13">
      <c r="A165" s="254">
        <v>155</v>
      </c>
      <c r="B165" s="497" t="s">
        <v>239</v>
      </c>
      <c r="C165" s="494">
        <v>6.85</v>
      </c>
      <c r="D165" s="495">
        <v>6.8166666666666664</v>
      </c>
      <c r="E165" s="495">
        <v>6.6333333333333329</v>
      </c>
      <c r="F165" s="495">
        <v>6.4166666666666661</v>
      </c>
      <c r="G165" s="495">
        <v>6.2333333333333325</v>
      </c>
      <c r="H165" s="495">
        <v>7.0333333333333332</v>
      </c>
      <c r="I165" s="495">
        <v>7.2166666666666668</v>
      </c>
      <c r="J165" s="495">
        <v>7.4333333333333336</v>
      </c>
      <c r="K165" s="494">
        <v>7</v>
      </c>
      <c r="L165" s="494">
        <v>6.6</v>
      </c>
      <c r="M165" s="494">
        <v>53.765120000000003</v>
      </c>
    </row>
    <row r="166" spans="1:13">
      <c r="A166" s="254">
        <v>156</v>
      </c>
      <c r="B166" s="497" t="s">
        <v>240</v>
      </c>
      <c r="C166" s="494">
        <v>48.2</v>
      </c>
      <c r="D166" s="495">
        <v>47.633333333333326</v>
      </c>
      <c r="E166" s="495">
        <v>46.866666666666653</v>
      </c>
      <c r="F166" s="495">
        <v>45.533333333333324</v>
      </c>
      <c r="G166" s="495">
        <v>44.766666666666652</v>
      </c>
      <c r="H166" s="495">
        <v>48.966666666666654</v>
      </c>
      <c r="I166" s="495">
        <v>49.733333333333334</v>
      </c>
      <c r="J166" s="495">
        <v>51.066666666666656</v>
      </c>
      <c r="K166" s="494">
        <v>48.4</v>
      </c>
      <c r="L166" s="494">
        <v>46.3</v>
      </c>
      <c r="M166" s="494">
        <v>31.386150000000001</v>
      </c>
    </row>
    <row r="167" spans="1:13">
      <c r="A167" s="254">
        <v>157</v>
      </c>
      <c r="B167" s="497" t="s">
        <v>99</v>
      </c>
      <c r="C167" s="494">
        <v>139.6</v>
      </c>
      <c r="D167" s="495">
        <v>140.41666666666666</v>
      </c>
      <c r="E167" s="495">
        <v>138.43333333333331</v>
      </c>
      <c r="F167" s="495">
        <v>137.26666666666665</v>
      </c>
      <c r="G167" s="495">
        <v>135.2833333333333</v>
      </c>
      <c r="H167" s="495">
        <v>141.58333333333331</v>
      </c>
      <c r="I167" s="495">
        <v>143.56666666666666</v>
      </c>
      <c r="J167" s="495">
        <v>144.73333333333332</v>
      </c>
      <c r="K167" s="494">
        <v>142.4</v>
      </c>
      <c r="L167" s="494">
        <v>139.25</v>
      </c>
      <c r="M167" s="494">
        <v>113.69798</v>
      </c>
    </row>
    <row r="168" spans="1:13">
      <c r="A168" s="254">
        <v>158</v>
      </c>
      <c r="B168" s="497" t="s">
        <v>360</v>
      </c>
      <c r="C168" s="494">
        <v>257.2</v>
      </c>
      <c r="D168" s="495">
        <v>257.76666666666665</v>
      </c>
      <c r="E168" s="495">
        <v>255.43333333333328</v>
      </c>
      <c r="F168" s="495">
        <v>253.66666666666663</v>
      </c>
      <c r="G168" s="495">
        <v>251.33333333333326</v>
      </c>
      <c r="H168" s="495">
        <v>259.5333333333333</v>
      </c>
      <c r="I168" s="495">
        <v>261.86666666666667</v>
      </c>
      <c r="J168" s="495">
        <v>263.63333333333333</v>
      </c>
      <c r="K168" s="494">
        <v>260.10000000000002</v>
      </c>
      <c r="L168" s="494">
        <v>256</v>
      </c>
      <c r="M168" s="494">
        <v>0.63380999999999998</v>
      </c>
    </row>
    <row r="169" spans="1:13">
      <c r="A169" s="254">
        <v>159</v>
      </c>
      <c r="B169" s="497" t="s">
        <v>361</v>
      </c>
      <c r="C169" s="494">
        <v>231.25</v>
      </c>
      <c r="D169" s="495">
        <v>231.76666666666665</v>
      </c>
      <c r="E169" s="495">
        <v>227.68333333333331</v>
      </c>
      <c r="F169" s="495">
        <v>224.11666666666665</v>
      </c>
      <c r="G169" s="495">
        <v>220.0333333333333</v>
      </c>
      <c r="H169" s="495">
        <v>235.33333333333331</v>
      </c>
      <c r="I169" s="495">
        <v>239.41666666666669</v>
      </c>
      <c r="J169" s="495">
        <v>242.98333333333332</v>
      </c>
      <c r="K169" s="494">
        <v>235.85</v>
      </c>
      <c r="L169" s="494">
        <v>228.2</v>
      </c>
      <c r="M169" s="494">
        <v>2.4350900000000002</v>
      </c>
    </row>
    <row r="170" spans="1:13">
      <c r="A170" s="254">
        <v>160</v>
      </c>
      <c r="B170" s="497" t="s">
        <v>744</v>
      </c>
      <c r="C170" s="494">
        <v>4089.7</v>
      </c>
      <c r="D170" s="495">
        <v>4099.5999999999995</v>
      </c>
      <c r="E170" s="495">
        <v>4069.1499999999987</v>
      </c>
      <c r="F170" s="495">
        <v>4048.5999999999995</v>
      </c>
      <c r="G170" s="495">
        <v>4018.1499999999987</v>
      </c>
      <c r="H170" s="495">
        <v>4120.1499999999987</v>
      </c>
      <c r="I170" s="495">
        <v>4150.5999999999995</v>
      </c>
      <c r="J170" s="495">
        <v>4171.1499999999987</v>
      </c>
      <c r="K170" s="494">
        <v>4130.05</v>
      </c>
      <c r="L170" s="494">
        <v>4079.05</v>
      </c>
      <c r="M170" s="494">
        <v>0.15881999999999999</v>
      </c>
    </row>
    <row r="171" spans="1:13">
      <c r="A171" s="254">
        <v>161</v>
      </c>
      <c r="B171" s="497" t="s">
        <v>102</v>
      </c>
      <c r="C171" s="494">
        <v>23.95</v>
      </c>
      <c r="D171" s="495">
        <v>23.933333333333334</v>
      </c>
      <c r="E171" s="495">
        <v>23.716666666666669</v>
      </c>
      <c r="F171" s="495">
        <v>23.483333333333334</v>
      </c>
      <c r="G171" s="495">
        <v>23.266666666666669</v>
      </c>
      <c r="H171" s="495">
        <v>24.166666666666668</v>
      </c>
      <c r="I171" s="495">
        <v>24.383333333333329</v>
      </c>
      <c r="J171" s="495">
        <v>24.616666666666667</v>
      </c>
      <c r="K171" s="494">
        <v>24.15</v>
      </c>
      <c r="L171" s="494">
        <v>23.7</v>
      </c>
      <c r="M171" s="494">
        <v>103.49026000000001</v>
      </c>
    </row>
    <row r="172" spans="1:13">
      <c r="A172" s="254">
        <v>162</v>
      </c>
      <c r="B172" s="497" t="s">
        <v>362</v>
      </c>
      <c r="C172" s="494">
        <v>2567.4</v>
      </c>
      <c r="D172" s="495">
        <v>2600.2833333333333</v>
      </c>
      <c r="E172" s="495">
        <v>2502.6166666666668</v>
      </c>
      <c r="F172" s="495">
        <v>2437.8333333333335</v>
      </c>
      <c r="G172" s="495">
        <v>2340.166666666667</v>
      </c>
      <c r="H172" s="495">
        <v>2665.0666666666666</v>
      </c>
      <c r="I172" s="495">
        <v>2762.7333333333336</v>
      </c>
      <c r="J172" s="495">
        <v>2827.5166666666664</v>
      </c>
      <c r="K172" s="494">
        <v>2697.95</v>
      </c>
      <c r="L172" s="494">
        <v>2535.5</v>
      </c>
      <c r="M172" s="494">
        <v>0.42771999999999999</v>
      </c>
    </row>
    <row r="173" spans="1:13">
      <c r="A173" s="254">
        <v>163</v>
      </c>
      <c r="B173" s="497" t="s">
        <v>745</v>
      </c>
      <c r="C173" s="494">
        <v>180.65</v>
      </c>
      <c r="D173" s="495">
        <v>181.25</v>
      </c>
      <c r="E173" s="495">
        <v>176.55</v>
      </c>
      <c r="F173" s="495">
        <v>172.45000000000002</v>
      </c>
      <c r="G173" s="495">
        <v>167.75000000000003</v>
      </c>
      <c r="H173" s="495">
        <v>185.35</v>
      </c>
      <c r="I173" s="495">
        <v>190.04999999999998</v>
      </c>
      <c r="J173" s="495">
        <v>194.14999999999998</v>
      </c>
      <c r="K173" s="494">
        <v>185.95</v>
      </c>
      <c r="L173" s="494">
        <v>177.15</v>
      </c>
      <c r="M173" s="494">
        <v>2.3906900000000002</v>
      </c>
    </row>
    <row r="174" spans="1:13">
      <c r="A174" s="254">
        <v>164</v>
      </c>
      <c r="B174" s="497" t="s">
        <v>363</v>
      </c>
      <c r="C174" s="494">
        <v>2594.1</v>
      </c>
      <c r="D174" s="495">
        <v>2623.4500000000003</v>
      </c>
      <c r="E174" s="495">
        <v>2536.9000000000005</v>
      </c>
      <c r="F174" s="495">
        <v>2479.7000000000003</v>
      </c>
      <c r="G174" s="495">
        <v>2393.1500000000005</v>
      </c>
      <c r="H174" s="495">
        <v>2680.6500000000005</v>
      </c>
      <c r="I174" s="495">
        <v>2767.2000000000007</v>
      </c>
      <c r="J174" s="495">
        <v>2824.4000000000005</v>
      </c>
      <c r="K174" s="494">
        <v>2710</v>
      </c>
      <c r="L174" s="494">
        <v>2566.25</v>
      </c>
      <c r="M174" s="494">
        <v>0.19259999999999999</v>
      </c>
    </row>
    <row r="175" spans="1:13">
      <c r="A175" s="254">
        <v>165</v>
      </c>
      <c r="B175" s="497" t="s">
        <v>241</v>
      </c>
      <c r="C175" s="494">
        <v>209.75</v>
      </c>
      <c r="D175" s="495">
        <v>207.4</v>
      </c>
      <c r="E175" s="495">
        <v>203.10000000000002</v>
      </c>
      <c r="F175" s="495">
        <v>196.45000000000002</v>
      </c>
      <c r="G175" s="495">
        <v>192.15000000000003</v>
      </c>
      <c r="H175" s="495">
        <v>214.05</v>
      </c>
      <c r="I175" s="495">
        <v>218.35000000000002</v>
      </c>
      <c r="J175" s="495">
        <v>225</v>
      </c>
      <c r="K175" s="494">
        <v>211.7</v>
      </c>
      <c r="L175" s="494">
        <v>200.75</v>
      </c>
      <c r="M175" s="494">
        <v>11.184480000000001</v>
      </c>
    </row>
    <row r="176" spans="1:13">
      <c r="A176" s="254">
        <v>166</v>
      </c>
      <c r="B176" s="497" t="s">
        <v>364</v>
      </c>
      <c r="C176" s="494">
        <v>5505.3</v>
      </c>
      <c r="D176" s="495">
        <v>5514.4333333333334</v>
      </c>
      <c r="E176" s="495">
        <v>5479.8666666666668</v>
      </c>
      <c r="F176" s="495">
        <v>5454.4333333333334</v>
      </c>
      <c r="G176" s="495">
        <v>5419.8666666666668</v>
      </c>
      <c r="H176" s="495">
        <v>5539.8666666666668</v>
      </c>
      <c r="I176" s="495">
        <v>5574.4333333333343</v>
      </c>
      <c r="J176" s="495">
        <v>5599.8666666666668</v>
      </c>
      <c r="K176" s="494">
        <v>5549</v>
      </c>
      <c r="L176" s="494">
        <v>5489</v>
      </c>
      <c r="M176" s="494">
        <v>2.1649999999999999E-2</v>
      </c>
    </row>
    <row r="177" spans="1:13">
      <c r="A177" s="254">
        <v>167</v>
      </c>
      <c r="B177" s="497" t="s">
        <v>365</v>
      </c>
      <c r="C177" s="494">
        <v>1470.2</v>
      </c>
      <c r="D177" s="495">
        <v>1476.7333333333333</v>
      </c>
      <c r="E177" s="495">
        <v>1458.4666666666667</v>
      </c>
      <c r="F177" s="495">
        <v>1446.7333333333333</v>
      </c>
      <c r="G177" s="495">
        <v>1428.4666666666667</v>
      </c>
      <c r="H177" s="495">
        <v>1488.4666666666667</v>
      </c>
      <c r="I177" s="495">
        <v>1506.7333333333336</v>
      </c>
      <c r="J177" s="495">
        <v>1518.4666666666667</v>
      </c>
      <c r="K177" s="494">
        <v>1495</v>
      </c>
      <c r="L177" s="494">
        <v>1465</v>
      </c>
      <c r="M177" s="494">
        <v>0.76280000000000003</v>
      </c>
    </row>
    <row r="178" spans="1:13">
      <c r="A178" s="254">
        <v>168</v>
      </c>
      <c r="B178" s="497" t="s">
        <v>100</v>
      </c>
      <c r="C178" s="494">
        <v>571.9</v>
      </c>
      <c r="D178" s="495">
        <v>558.51666666666677</v>
      </c>
      <c r="E178" s="495">
        <v>539.03333333333353</v>
      </c>
      <c r="F178" s="495">
        <v>506.16666666666674</v>
      </c>
      <c r="G178" s="495">
        <v>486.68333333333351</v>
      </c>
      <c r="H178" s="495">
        <v>591.38333333333355</v>
      </c>
      <c r="I178" s="495">
        <v>610.8666666666669</v>
      </c>
      <c r="J178" s="495">
        <v>643.73333333333358</v>
      </c>
      <c r="K178" s="494">
        <v>578</v>
      </c>
      <c r="L178" s="494">
        <v>525.65</v>
      </c>
      <c r="M178" s="494">
        <v>114.68653</v>
      </c>
    </row>
    <row r="179" spans="1:13">
      <c r="A179" s="254">
        <v>169</v>
      </c>
      <c r="B179" s="497" t="s">
        <v>366</v>
      </c>
      <c r="C179" s="494">
        <v>870.8</v>
      </c>
      <c r="D179" s="495">
        <v>873.93333333333339</v>
      </c>
      <c r="E179" s="495">
        <v>865.86666666666679</v>
      </c>
      <c r="F179" s="495">
        <v>860.93333333333339</v>
      </c>
      <c r="G179" s="495">
        <v>852.86666666666679</v>
      </c>
      <c r="H179" s="495">
        <v>878.86666666666679</v>
      </c>
      <c r="I179" s="495">
        <v>886.93333333333339</v>
      </c>
      <c r="J179" s="495">
        <v>891.86666666666679</v>
      </c>
      <c r="K179" s="494">
        <v>882</v>
      </c>
      <c r="L179" s="494">
        <v>869</v>
      </c>
      <c r="M179" s="494">
        <v>0.18462999999999999</v>
      </c>
    </row>
    <row r="180" spans="1:13">
      <c r="A180" s="254">
        <v>170</v>
      </c>
      <c r="B180" s="497" t="s">
        <v>242</v>
      </c>
      <c r="C180" s="494">
        <v>496.65</v>
      </c>
      <c r="D180" s="495">
        <v>498.26666666666671</v>
      </c>
      <c r="E180" s="495">
        <v>490.73333333333341</v>
      </c>
      <c r="F180" s="495">
        <v>484.81666666666672</v>
      </c>
      <c r="G180" s="495">
        <v>477.28333333333342</v>
      </c>
      <c r="H180" s="495">
        <v>504.18333333333339</v>
      </c>
      <c r="I180" s="495">
        <v>511.7166666666667</v>
      </c>
      <c r="J180" s="495">
        <v>517.63333333333344</v>
      </c>
      <c r="K180" s="494">
        <v>505.8</v>
      </c>
      <c r="L180" s="494">
        <v>492.35</v>
      </c>
      <c r="M180" s="494">
        <v>1.11938</v>
      </c>
    </row>
    <row r="181" spans="1:13">
      <c r="A181" s="254">
        <v>171</v>
      </c>
      <c r="B181" s="497" t="s">
        <v>103</v>
      </c>
      <c r="C181" s="494">
        <v>731.9</v>
      </c>
      <c r="D181" s="495">
        <v>732.6</v>
      </c>
      <c r="E181" s="495">
        <v>727.30000000000007</v>
      </c>
      <c r="F181" s="495">
        <v>722.7</v>
      </c>
      <c r="G181" s="495">
        <v>717.40000000000009</v>
      </c>
      <c r="H181" s="495">
        <v>737.2</v>
      </c>
      <c r="I181" s="495">
        <v>742.5</v>
      </c>
      <c r="J181" s="495">
        <v>747.1</v>
      </c>
      <c r="K181" s="494">
        <v>737.9</v>
      </c>
      <c r="L181" s="494">
        <v>728</v>
      </c>
      <c r="M181" s="494">
        <v>5.01105</v>
      </c>
    </row>
    <row r="182" spans="1:13">
      <c r="A182" s="254">
        <v>172</v>
      </c>
      <c r="B182" s="497" t="s">
        <v>243</v>
      </c>
      <c r="C182" s="494">
        <v>537.95000000000005</v>
      </c>
      <c r="D182" s="495">
        <v>531.36666666666667</v>
      </c>
      <c r="E182" s="495">
        <v>513.73333333333335</v>
      </c>
      <c r="F182" s="495">
        <v>489.51666666666665</v>
      </c>
      <c r="G182" s="495">
        <v>471.88333333333333</v>
      </c>
      <c r="H182" s="495">
        <v>555.58333333333337</v>
      </c>
      <c r="I182" s="495">
        <v>573.21666666666681</v>
      </c>
      <c r="J182" s="495">
        <v>597.43333333333339</v>
      </c>
      <c r="K182" s="494">
        <v>549</v>
      </c>
      <c r="L182" s="494">
        <v>507.15</v>
      </c>
      <c r="M182" s="494">
        <v>1.62042</v>
      </c>
    </row>
    <row r="183" spans="1:13">
      <c r="A183" s="254">
        <v>173</v>
      </c>
      <c r="B183" s="497" t="s">
        <v>244</v>
      </c>
      <c r="C183" s="494">
        <v>1336.9</v>
      </c>
      <c r="D183" s="495">
        <v>1340.25</v>
      </c>
      <c r="E183" s="495">
        <v>1325.65</v>
      </c>
      <c r="F183" s="495">
        <v>1314.4</v>
      </c>
      <c r="G183" s="495">
        <v>1299.8000000000002</v>
      </c>
      <c r="H183" s="495">
        <v>1351.5</v>
      </c>
      <c r="I183" s="495">
        <v>1366.1</v>
      </c>
      <c r="J183" s="495">
        <v>1377.35</v>
      </c>
      <c r="K183" s="494">
        <v>1354.85</v>
      </c>
      <c r="L183" s="494">
        <v>1329</v>
      </c>
      <c r="M183" s="494">
        <v>2.9138999999999999</v>
      </c>
    </row>
    <row r="184" spans="1:13">
      <c r="A184" s="254">
        <v>174</v>
      </c>
      <c r="B184" s="497" t="s">
        <v>367</v>
      </c>
      <c r="C184" s="494">
        <v>327.85</v>
      </c>
      <c r="D184" s="495">
        <v>326.03333333333336</v>
      </c>
      <c r="E184" s="495">
        <v>320.31666666666672</v>
      </c>
      <c r="F184" s="495">
        <v>312.78333333333336</v>
      </c>
      <c r="G184" s="495">
        <v>307.06666666666672</v>
      </c>
      <c r="H184" s="495">
        <v>333.56666666666672</v>
      </c>
      <c r="I184" s="495">
        <v>339.2833333333333</v>
      </c>
      <c r="J184" s="495">
        <v>346.81666666666672</v>
      </c>
      <c r="K184" s="494">
        <v>331.75</v>
      </c>
      <c r="L184" s="494">
        <v>318.5</v>
      </c>
      <c r="M184" s="494">
        <v>29.728899999999999</v>
      </c>
    </row>
    <row r="185" spans="1:13">
      <c r="A185" s="254">
        <v>175</v>
      </c>
      <c r="B185" s="497" t="s">
        <v>245</v>
      </c>
      <c r="C185" s="494">
        <v>640.95000000000005</v>
      </c>
      <c r="D185" s="495">
        <v>648</v>
      </c>
      <c r="E185" s="495">
        <v>629.1</v>
      </c>
      <c r="F185" s="495">
        <v>617.25</v>
      </c>
      <c r="G185" s="495">
        <v>598.35</v>
      </c>
      <c r="H185" s="495">
        <v>659.85</v>
      </c>
      <c r="I185" s="495">
        <v>678.75000000000011</v>
      </c>
      <c r="J185" s="495">
        <v>690.6</v>
      </c>
      <c r="K185" s="494">
        <v>666.9</v>
      </c>
      <c r="L185" s="494">
        <v>636.15</v>
      </c>
      <c r="M185" s="494">
        <v>21.076039999999999</v>
      </c>
    </row>
    <row r="186" spans="1:13">
      <c r="A186" s="254">
        <v>176</v>
      </c>
      <c r="B186" s="497" t="s">
        <v>104</v>
      </c>
      <c r="C186" s="494">
        <v>1353.2</v>
      </c>
      <c r="D186" s="495">
        <v>1358.0666666666666</v>
      </c>
      <c r="E186" s="495">
        <v>1336.1333333333332</v>
      </c>
      <c r="F186" s="495">
        <v>1319.0666666666666</v>
      </c>
      <c r="G186" s="495">
        <v>1297.1333333333332</v>
      </c>
      <c r="H186" s="495">
        <v>1375.1333333333332</v>
      </c>
      <c r="I186" s="495">
        <v>1397.0666666666666</v>
      </c>
      <c r="J186" s="495">
        <v>1414.1333333333332</v>
      </c>
      <c r="K186" s="494">
        <v>1380</v>
      </c>
      <c r="L186" s="494">
        <v>1341</v>
      </c>
      <c r="M186" s="494">
        <v>14.37982</v>
      </c>
    </row>
    <row r="187" spans="1:13">
      <c r="A187" s="254">
        <v>177</v>
      </c>
      <c r="B187" s="497" t="s">
        <v>368</v>
      </c>
      <c r="C187" s="494">
        <v>299</v>
      </c>
      <c r="D187" s="495">
        <v>297.40000000000003</v>
      </c>
      <c r="E187" s="495">
        <v>293.60000000000008</v>
      </c>
      <c r="F187" s="495">
        <v>288.20000000000005</v>
      </c>
      <c r="G187" s="495">
        <v>284.40000000000009</v>
      </c>
      <c r="H187" s="495">
        <v>302.80000000000007</v>
      </c>
      <c r="I187" s="495">
        <v>306.60000000000002</v>
      </c>
      <c r="J187" s="495">
        <v>312.00000000000006</v>
      </c>
      <c r="K187" s="494">
        <v>301.2</v>
      </c>
      <c r="L187" s="494">
        <v>292</v>
      </c>
      <c r="M187" s="494">
        <v>1.26031</v>
      </c>
    </row>
    <row r="188" spans="1:13">
      <c r="A188" s="254">
        <v>178</v>
      </c>
      <c r="B188" s="497" t="s">
        <v>369</v>
      </c>
      <c r="C188" s="494">
        <v>125.65</v>
      </c>
      <c r="D188" s="495">
        <v>126.01666666666667</v>
      </c>
      <c r="E188" s="495">
        <v>124.03333333333333</v>
      </c>
      <c r="F188" s="495">
        <v>122.41666666666667</v>
      </c>
      <c r="G188" s="495">
        <v>120.43333333333334</v>
      </c>
      <c r="H188" s="495">
        <v>127.63333333333333</v>
      </c>
      <c r="I188" s="495">
        <v>129.61666666666665</v>
      </c>
      <c r="J188" s="495">
        <v>131.23333333333332</v>
      </c>
      <c r="K188" s="494">
        <v>128</v>
      </c>
      <c r="L188" s="494">
        <v>124.4</v>
      </c>
      <c r="M188" s="494">
        <v>5.5642399999999999</v>
      </c>
    </row>
    <row r="189" spans="1:13">
      <c r="A189" s="254">
        <v>179</v>
      </c>
      <c r="B189" s="497" t="s">
        <v>370</v>
      </c>
      <c r="C189" s="494">
        <v>909.3</v>
      </c>
      <c r="D189" s="495">
        <v>909.73333333333323</v>
      </c>
      <c r="E189" s="495">
        <v>884.46666666666647</v>
      </c>
      <c r="F189" s="495">
        <v>859.63333333333321</v>
      </c>
      <c r="G189" s="495">
        <v>834.36666666666645</v>
      </c>
      <c r="H189" s="495">
        <v>934.56666666666649</v>
      </c>
      <c r="I189" s="495">
        <v>959.83333333333314</v>
      </c>
      <c r="J189" s="495">
        <v>984.66666666666652</v>
      </c>
      <c r="K189" s="494">
        <v>935</v>
      </c>
      <c r="L189" s="494">
        <v>884.9</v>
      </c>
      <c r="M189" s="494">
        <v>0.27671000000000001</v>
      </c>
    </row>
    <row r="190" spans="1:13">
      <c r="A190" s="254">
        <v>180</v>
      </c>
      <c r="B190" s="497" t="s">
        <v>371</v>
      </c>
      <c r="C190" s="494">
        <v>410.95</v>
      </c>
      <c r="D190" s="495">
        <v>417.55</v>
      </c>
      <c r="E190" s="495">
        <v>402.5</v>
      </c>
      <c r="F190" s="495">
        <v>394.05</v>
      </c>
      <c r="G190" s="495">
        <v>379</v>
      </c>
      <c r="H190" s="495">
        <v>426</v>
      </c>
      <c r="I190" s="495">
        <v>441.05000000000007</v>
      </c>
      <c r="J190" s="495">
        <v>449.5</v>
      </c>
      <c r="K190" s="494">
        <v>432.6</v>
      </c>
      <c r="L190" s="494">
        <v>409.1</v>
      </c>
      <c r="M190" s="494">
        <v>5.8464900000000002</v>
      </c>
    </row>
    <row r="191" spans="1:13">
      <c r="A191" s="254">
        <v>181</v>
      </c>
      <c r="B191" s="497" t="s">
        <v>743</v>
      </c>
      <c r="C191" s="494">
        <v>133.44999999999999</v>
      </c>
      <c r="D191" s="495">
        <v>134.61666666666665</v>
      </c>
      <c r="E191" s="495">
        <v>131.0333333333333</v>
      </c>
      <c r="F191" s="495">
        <v>128.61666666666665</v>
      </c>
      <c r="G191" s="495">
        <v>125.0333333333333</v>
      </c>
      <c r="H191" s="495">
        <v>137.0333333333333</v>
      </c>
      <c r="I191" s="495">
        <v>140.61666666666662</v>
      </c>
      <c r="J191" s="495">
        <v>143.0333333333333</v>
      </c>
      <c r="K191" s="494">
        <v>138.19999999999999</v>
      </c>
      <c r="L191" s="494">
        <v>132.19999999999999</v>
      </c>
      <c r="M191" s="494">
        <v>3.4188399999999999</v>
      </c>
    </row>
    <row r="192" spans="1:13">
      <c r="A192" s="254">
        <v>182</v>
      </c>
      <c r="B192" s="497" t="s">
        <v>773</v>
      </c>
      <c r="C192" s="494">
        <v>729.45</v>
      </c>
      <c r="D192" s="495">
        <v>735.7833333333333</v>
      </c>
      <c r="E192" s="495">
        <v>711.66666666666663</v>
      </c>
      <c r="F192" s="495">
        <v>693.88333333333333</v>
      </c>
      <c r="G192" s="495">
        <v>669.76666666666665</v>
      </c>
      <c r="H192" s="495">
        <v>753.56666666666661</v>
      </c>
      <c r="I192" s="495">
        <v>777.68333333333339</v>
      </c>
      <c r="J192" s="495">
        <v>795.46666666666658</v>
      </c>
      <c r="K192" s="494">
        <v>759.9</v>
      </c>
      <c r="L192" s="494">
        <v>718</v>
      </c>
      <c r="M192" s="494">
        <v>1.4913099999999999</v>
      </c>
    </row>
    <row r="193" spans="1:13">
      <c r="A193" s="254">
        <v>183</v>
      </c>
      <c r="B193" s="497" t="s">
        <v>372</v>
      </c>
      <c r="C193" s="494">
        <v>543.4</v>
      </c>
      <c r="D193" s="495">
        <v>540.94999999999993</v>
      </c>
      <c r="E193" s="495">
        <v>530.54999999999984</v>
      </c>
      <c r="F193" s="495">
        <v>517.69999999999993</v>
      </c>
      <c r="G193" s="495">
        <v>507.29999999999984</v>
      </c>
      <c r="H193" s="495">
        <v>553.79999999999984</v>
      </c>
      <c r="I193" s="495">
        <v>564.19999999999993</v>
      </c>
      <c r="J193" s="495">
        <v>577.04999999999984</v>
      </c>
      <c r="K193" s="494">
        <v>551.35</v>
      </c>
      <c r="L193" s="494">
        <v>528.1</v>
      </c>
      <c r="M193" s="494">
        <v>12.548730000000001</v>
      </c>
    </row>
    <row r="194" spans="1:13">
      <c r="A194" s="254">
        <v>184</v>
      </c>
      <c r="B194" s="497" t="s">
        <v>373</v>
      </c>
      <c r="C194" s="494">
        <v>55.8</v>
      </c>
      <c r="D194" s="495">
        <v>56.066666666666663</v>
      </c>
      <c r="E194" s="495">
        <v>55.233333333333327</v>
      </c>
      <c r="F194" s="495">
        <v>54.666666666666664</v>
      </c>
      <c r="G194" s="495">
        <v>53.833333333333329</v>
      </c>
      <c r="H194" s="495">
        <v>56.633333333333326</v>
      </c>
      <c r="I194" s="495">
        <v>57.466666666666669</v>
      </c>
      <c r="J194" s="495">
        <v>58.033333333333324</v>
      </c>
      <c r="K194" s="494">
        <v>56.9</v>
      </c>
      <c r="L194" s="494">
        <v>55.5</v>
      </c>
      <c r="M194" s="494">
        <v>8.6246100000000006</v>
      </c>
    </row>
    <row r="195" spans="1:13">
      <c r="A195" s="254">
        <v>185</v>
      </c>
      <c r="B195" s="497" t="s">
        <v>374</v>
      </c>
      <c r="C195" s="494">
        <v>318.05</v>
      </c>
      <c r="D195" s="495">
        <v>318.66666666666669</v>
      </c>
      <c r="E195" s="495">
        <v>307.83333333333337</v>
      </c>
      <c r="F195" s="495">
        <v>297.61666666666667</v>
      </c>
      <c r="G195" s="495">
        <v>286.78333333333336</v>
      </c>
      <c r="H195" s="495">
        <v>328.88333333333338</v>
      </c>
      <c r="I195" s="495">
        <v>339.71666666666675</v>
      </c>
      <c r="J195" s="495">
        <v>349.93333333333339</v>
      </c>
      <c r="K195" s="494">
        <v>329.5</v>
      </c>
      <c r="L195" s="494">
        <v>308.45</v>
      </c>
      <c r="M195" s="494">
        <v>12.71119</v>
      </c>
    </row>
    <row r="196" spans="1:13">
      <c r="A196" s="254">
        <v>186</v>
      </c>
      <c r="B196" s="497" t="s">
        <v>375</v>
      </c>
      <c r="C196" s="494">
        <v>96.45</v>
      </c>
      <c r="D196" s="495">
        <v>96.783333333333346</v>
      </c>
      <c r="E196" s="495">
        <v>95.666666666666686</v>
      </c>
      <c r="F196" s="495">
        <v>94.88333333333334</v>
      </c>
      <c r="G196" s="495">
        <v>93.76666666666668</v>
      </c>
      <c r="H196" s="495">
        <v>97.566666666666691</v>
      </c>
      <c r="I196" s="495">
        <v>98.683333333333337</v>
      </c>
      <c r="J196" s="495">
        <v>99.466666666666697</v>
      </c>
      <c r="K196" s="494">
        <v>97.9</v>
      </c>
      <c r="L196" s="494">
        <v>96</v>
      </c>
      <c r="M196" s="494">
        <v>2.1823899999999998</v>
      </c>
    </row>
    <row r="197" spans="1:13">
      <c r="A197" s="254">
        <v>187</v>
      </c>
      <c r="B197" s="497" t="s">
        <v>376</v>
      </c>
      <c r="C197" s="494">
        <v>90.9</v>
      </c>
      <c r="D197" s="495">
        <v>89.75</v>
      </c>
      <c r="E197" s="495">
        <v>88.05</v>
      </c>
      <c r="F197" s="495">
        <v>85.2</v>
      </c>
      <c r="G197" s="495">
        <v>83.5</v>
      </c>
      <c r="H197" s="495">
        <v>92.6</v>
      </c>
      <c r="I197" s="495">
        <v>94.299999999999983</v>
      </c>
      <c r="J197" s="495">
        <v>97.149999999999991</v>
      </c>
      <c r="K197" s="494">
        <v>91.45</v>
      </c>
      <c r="L197" s="494">
        <v>86.9</v>
      </c>
      <c r="M197" s="494">
        <v>15.232810000000001</v>
      </c>
    </row>
    <row r="198" spans="1:13">
      <c r="A198" s="254">
        <v>188</v>
      </c>
      <c r="B198" s="497" t="s">
        <v>246</v>
      </c>
      <c r="C198" s="494">
        <v>257.2</v>
      </c>
      <c r="D198" s="495">
        <v>257.13333333333327</v>
      </c>
      <c r="E198" s="495">
        <v>252.36666666666656</v>
      </c>
      <c r="F198" s="495">
        <v>247.5333333333333</v>
      </c>
      <c r="G198" s="495">
        <v>242.76666666666659</v>
      </c>
      <c r="H198" s="495">
        <v>261.96666666666653</v>
      </c>
      <c r="I198" s="495">
        <v>266.73333333333329</v>
      </c>
      <c r="J198" s="495">
        <v>271.56666666666649</v>
      </c>
      <c r="K198" s="494">
        <v>261.89999999999998</v>
      </c>
      <c r="L198" s="494">
        <v>252.3</v>
      </c>
      <c r="M198" s="494">
        <v>9.3192699999999995</v>
      </c>
    </row>
    <row r="199" spans="1:13">
      <c r="A199" s="254">
        <v>189</v>
      </c>
      <c r="B199" s="497" t="s">
        <v>377</v>
      </c>
      <c r="C199" s="494">
        <v>704.45</v>
      </c>
      <c r="D199" s="495">
        <v>705.81666666666661</v>
      </c>
      <c r="E199" s="495">
        <v>698.63333333333321</v>
      </c>
      <c r="F199" s="495">
        <v>692.81666666666661</v>
      </c>
      <c r="G199" s="495">
        <v>685.63333333333321</v>
      </c>
      <c r="H199" s="495">
        <v>711.63333333333321</v>
      </c>
      <c r="I199" s="495">
        <v>718.81666666666661</v>
      </c>
      <c r="J199" s="495">
        <v>724.63333333333321</v>
      </c>
      <c r="K199" s="494">
        <v>713</v>
      </c>
      <c r="L199" s="494">
        <v>700</v>
      </c>
      <c r="M199" s="494">
        <v>0.10213</v>
      </c>
    </row>
    <row r="200" spans="1:13">
      <c r="A200" s="254">
        <v>190</v>
      </c>
      <c r="B200" s="497" t="s">
        <v>247</v>
      </c>
      <c r="C200" s="494">
        <v>2143.8000000000002</v>
      </c>
      <c r="D200" s="495">
        <v>2174.6</v>
      </c>
      <c r="E200" s="495">
        <v>2099.1999999999998</v>
      </c>
      <c r="F200" s="495">
        <v>2054.6</v>
      </c>
      <c r="G200" s="495">
        <v>1979.1999999999998</v>
      </c>
      <c r="H200" s="495">
        <v>2219.1999999999998</v>
      </c>
      <c r="I200" s="495">
        <v>2294.6000000000004</v>
      </c>
      <c r="J200" s="495">
        <v>2339.1999999999998</v>
      </c>
      <c r="K200" s="494">
        <v>2250</v>
      </c>
      <c r="L200" s="494">
        <v>2130</v>
      </c>
      <c r="M200" s="494">
        <v>4.6304999999999996</v>
      </c>
    </row>
    <row r="201" spans="1:13">
      <c r="A201" s="254">
        <v>191</v>
      </c>
      <c r="B201" s="497" t="s">
        <v>107</v>
      </c>
      <c r="C201" s="494">
        <v>1012.75</v>
      </c>
      <c r="D201" s="495">
        <v>1008.0166666666668</v>
      </c>
      <c r="E201" s="495">
        <v>999.23333333333358</v>
      </c>
      <c r="F201" s="495">
        <v>985.71666666666681</v>
      </c>
      <c r="G201" s="495">
        <v>976.93333333333362</v>
      </c>
      <c r="H201" s="495">
        <v>1021.5333333333335</v>
      </c>
      <c r="I201" s="495">
        <v>1030.3166666666666</v>
      </c>
      <c r="J201" s="495">
        <v>1043.8333333333335</v>
      </c>
      <c r="K201" s="494">
        <v>1016.8</v>
      </c>
      <c r="L201" s="494">
        <v>994.5</v>
      </c>
      <c r="M201" s="494">
        <v>46.778080000000003</v>
      </c>
    </row>
    <row r="202" spans="1:13">
      <c r="A202" s="254">
        <v>192</v>
      </c>
      <c r="B202" s="497" t="s">
        <v>248</v>
      </c>
      <c r="C202" s="494">
        <v>2929.8</v>
      </c>
      <c r="D202" s="495">
        <v>2943.2333333333336</v>
      </c>
      <c r="E202" s="495">
        <v>2909.4666666666672</v>
      </c>
      <c r="F202" s="495">
        <v>2889.1333333333337</v>
      </c>
      <c r="G202" s="495">
        <v>2855.3666666666672</v>
      </c>
      <c r="H202" s="495">
        <v>2963.5666666666671</v>
      </c>
      <c r="I202" s="495">
        <v>2997.3333333333335</v>
      </c>
      <c r="J202" s="495">
        <v>3017.666666666667</v>
      </c>
      <c r="K202" s="494">
        <v>2977</v>
      </c>
      <c r="L202" s="494">
        <v>2922.9</v>
      </c>
      <c r="M202" s="494">
        <v>1.1643600000000001</v>
      </c>
    </row>
    <row r="203" spans="1:13">
      <c r="A203" s="254">
        <v>193</v>
      </c>
      <c r="B203" s="497" t="s">
        <v>109</v>
      </c>
      <c r="C203" s="494">
        <v>1428.65</v>
      </c>
      <c r="D203" s="495">
        <v>1432.3833333333332</v>
      </c>
      <c r="E203" s="495">
        <v>1419.7666666666664</v>
      </c>
      <c r="F203" s="495">
        <v>1410.8833333333332</v>
      </c>
      <c r="G203" s="495">
        <v>1398.2666666666664</v>
      </c>
      <c r="H203" s="495">
        <v>1441.2666666666664</v>
      </c>
      <c r="I203" s="495">
        <v>1453.8833333333332</v>
      </c>
      <c r="J203" s="495">
        <v>1462.7666666666664</v>
      </c>
      <c r="K203" s="494">
        <v>1445</v>
      </c>
      <c r="L203" s="494">
        <v>1423.5</v>
      </c>
      <c r="M203" s="494">
        <v>78.032629999999997</v>
      </c>
    </row>
    <row r="204" spans="1:13">
      <c r="A204" s="254">
        <v>194</v>
      </c>
      <c r="B204" s="497" t="s">
        <v>249</v>
      </c>
      <c r="C204" s="494">
        <v>690.65</v>
      </c>
      <c r="D204" s="495">
        <v>693.68333333333328</v>
      </c>
      <c r="E204" s="495">
        <v>686.06666666666661</v>
      </c>
      <c r="F204" s="495">
        <v>681.48333333333335</v>
      </c>
      <c r="G204" s="495">
        <v>673.86666666666667</v>
      </c>
      <c r="H204" s="495">
        <v>698.26666666666654</v>
      </c>
      <c r="I204" s="495">
        <v>705.8833333333331</v>
      </c>
      <c r="J204" s="495">
        <v>710.46666666666647</v>
      </c>
      <c r="K204" s="494">
        <v>701.3</v>
      </c>
      <c r="L204" s="494">
        <v>689.1</v>
      </c>
      <c r="M204" s="494">
        <v>27.84995</v>
      </c>
    </row>
    <row r="205" spans="1:13">
      <c r="A205" s="254">
        <v>195</v>
      </c>
      <c r="B205" s="497" t="s">
        <v>382</v>
      </c>
      <c r="C205" s="494">
        <v>25.45</v>
      </c>
      <c r="D205" s="495">
        <v>25.233333333333334</v>
      </c>
      <c r="E205" s="495">
        <v>24.716666666666669</v>
      </c>
      <c r="F205" s="495">
        <v>23.983333333333334</v>
      </c>
      <c r="G205" s="495">
        <v>23.466666666666669</v>
      </c>
      <c r="H205" s="495">
        <v>25.966666666666669</v>
      </c>
      <c r="I205" s="495">
        <v>26.483333333333334</v>
      </c>
      <c r="J205" s="495">
        <v>27.216666666666669</v>
      </c>
      <c r="K205" s="494">
        <v>25.75</v>
      </c>
      <c r="L205" s="494">
        <v>24.5</v>
      </c>
      <c r="M205" s="494">
        <v>37.428460000000001</v>
      </c>
    </row>
    <row r="206" spans="1:13">
      <c r="A206" s="254">
        <v>196</v>
      </c>
      <c r="B206" s="497" t="s">
        <v>378</v>
      </c>
      <c r="C206" s="494">
        <v>23.1</v>
      </c>
      <c r="D206" s="495">
        <v>23.066666666666666</v>
      </c>
      <c r="E206" s="495">
        <v>22.233333333333334</v>
      </c>
      <c r="F206" s="495">
        <v>21.366666666666667</v>
      </c>
      <c r="G206" s="495">
        <v>20.533333333333335</v>
      </c>
      <c r="H206" s="495">
        <v>23.933333333333334</v>
      </c>
      <c r="I206" s="495">
        <v>24.766666666666669</v>
      </c>
      <c r="J206" s="495">
        <v>25.633333333333333</v>
      </c>
      <c r="K206" s="494">
        <v>23.9</v>
      </c>
      <c r="L206" s="494">
        <v>22.2</v>
      </c>
      <c r="M206" s="494">
        <v>18.466380000000001</v>
      </c>
    </row>
    <row r="207" spans="1:13">
      <c r="A207" s="254">
        <v>197</v>
      </c>
      <c r="B207" s="497" t="s">
        <v>379</v>
      </c>
      <c r="C207" s="494">
        <v>750.5</v>
      </c>
      <c r="D207" s="495">
        <v>751.08333333333337</v>
      </c>
      <c r="E207" s="495">
        <v>742.26666666666677</v>
      </c>
      <c r="F207" s="495">
        <v>734.03333333333342</v>
      </c>
      <c r="G207" s="495">
        <v>725.21666666666681</v>
      </c>
      <c r="H207" s="495">
        <v>759.31666666666672</v>
      </c>
      <c r="I207" s="495">
        <v>768.13333333333333</v>
      </c>
      <c r="J207" s="495">
        <v>776.36666666666667</v>
      </c>
      <c r="K207" s="494">
        <v>759.9</v>
      </c>
      <c r="L207" s="494">
        <v>742.85</v>
      </c>
      <c r="M207" s="494">
        <v>0.12995999999999999</v>
      </c>
    </row>
    <row r="208" spans="1:13">
      <c r="A208" s="254">
        <v>198</v>
      </c>
      <c r="B208" s="497" t="s">
        <v>105</v>
      </c>
      <c r="C208" s="494">
        <v>1010.45</v>
      </c>
      <c r="D208" s="495">
        <v>1016.6</v>
      </c>
      <c r="E208" s="495">
        <v>1001.2</v>
      </c>
      <c r="F208" s="495">
        <v>991.95</v>
      </c>
      <c r="G208" s="495">
        <v>976.55000000000007</v>
      </c>
      <c r="H208" s="495">
        <v>1025.8499999999999</v>
      </c>
      <c r="I208" s="495">
        <v>1041.25</v>
      </c>
      <c r="J208" s="495">
        <v>1050.5</v>
      </c>
      <c r="K208" s="494">
        <v>1032</v>
      </c>
      <c r="L208" s="494">
        <v>1007.35</v>
      </c>
      <c r="M208" s="494">
        <v>14.00671</v>
      </c>
    </row>
    <row r="209" spans="1:13">
      <c r="A209" s="254">
        <v>199</v>
      </c>
      <c r="B209" s="497" t="s">
        <v>380</v>
      </c>
      <c r="C209" s="494">
        <v>234.85</v>
      </c>
      <c r="D209" s="495">
        <v>232.9666666666667</v>
      </c>
      <c r="E209" s="495">
        <v>229.93333333333339</v>
      </c>
      <c r="F209" s="495">
        <v>225.01666666666671</v>
      </c>
      <c r="G209" s="495">
        <v>221.98333333333341</v>
      </c>
      <c r="H209" s="495">
        <v>237.88333333333338</v>
      </c>
      <c r="I209" s="495">
        <v>240.91666666666669</v>
      </c>
      <c r="J209" s="495">
        <v>245.83333333333337</v>
      </c>
      <c r="K209" s="494">
        <v>236</v>
      </c>
      <c r="L209" s="494">
        <v>228.05</v>
      </c>
      <c r="M209" s="494">
        <v>1.27457</v>
      </c>
    </row>
    <row r="210" spans="1:13">
      <c r="A210" s="254">
        <v>200</v>
      </c>
      <c r="B210" s="497" t="s">
        <v>381</v>
      </c>
      <c r="C210" s="494">
        <v>315</v>
      </c>
      <c r="D210" s="495">
        <v>313.83333333333331</v>
      </c>
      <c r="E210" s="495">
        <v>307.81666666666661</v>
      </c>
      <c r="F210" s="495">
        <v>300.63333333333327</v>
      </c>
      <c r="G210" s="495">
        <v>294.61666666666656</v>
      </c>
      <c r="H210" s="495">
        <v>321.01666666666665</v>
      </c>
      <c r="I210" s="495">
        <v>327.03333333333342</v>
      </c>
      <c r="J210" s="495">
        <v>334.2166666666667</v>
      </c>
      <c r="K210" s="494">
        <v>319.85000000000002</v>
      </c>
      <c r="L210" s="494">
        <v>306.64999999999998</v>
      </c>
      <c r="M210" s="494">
        <v>1.00596</v>
      </c>
    </row>
    <row r="211" spans="1:13">
      <c r="A211" s="254">
        <v>201</v>
      </c>
      <c r="B211" s="497" t="s">
        <v>110</v>
      </c>
      <c r="C211" s="494">
        <v>2894.85</v>
      </c>
      <c r="D211" s="495">
        <v>2886.0166666666664</v>
      </c>
      <c r="E211" s="495">
        <v>2847.083333333333</v>
      </c>
      <c r="F211" s="495">
        <v>2799.3166666666666</v>
      </c>
      <c r="G211" s="495">
        <v>2760.3833333333332</v>
      </c>
      <c r="H211" s="495">
        <v>2933.7833333333328</v>
      </c>
      <c r="I211" s="495">
        <v>2972.7166666666662</v>
      </c>
      <c r="J211" s="495">
        <v>3020.4833333333327</v>
      </c>
      <c r="K211" s="494">
        <v>2924.95</v>
      </c>
      <c r="L211" s="494">
        <v>2838.25</v>
      </c>
      <c r="M211" s="494">
        <v>7.0966300000000002</v>
      </c>
    </row>
    <row r="212" spans="1:13">
      <c r="A212" s="254">
        <v>202</v>
      </c>
      <c r="B212" s="497" t="s">
        <v>383</v>
      </c>
      <c r="C212" s="494">
        <v>43</v>
      </c>
      <c r="D212" s="495">
        <v>43.083333333333336</v>
      </c>
      <c r="E212" s="495">
        <v>42.466666666666669</v>
      </c>
      <c r="F212" s="495">
        <v>41.93333333333333</v>
      </c>
      <c r="G212" s="495">
        <v>41.316666666666663</v>
      </c>
      <c r="H212" s="495">
        <v>43.616666666666674</v>
      </c>
      <c r="I212" s="495">
        <v>44.233333333333334</v>
      </c>
      <c r="J212" s="495">
        <v>44.76666666666668</v>
      </c>
      <c r="K212" s="494">
        <v>43.7</v>
      </c>
      <c r="L212" s="494">
        <v>42.55</v>
      </c>
      <c r="M212" s="494">
        <v>74.124269999999996</v>
      </c>
    </row>
    <row r="213" spans="1:13">
      <c r="A213" s="254">
        <v>203</v>
      </c>
      <c r="B213" s="497" t="s">
        <v>112</v>
      </c>
      <c r="C213" s="494">
        <v>370</v>
      </c>
      <c r="D213" s="495">
        <v>366.40000000000003</v>
      </c>
      <c r="E213" s="495">
        <v>356.30000000000007</v>
      </c>
      <c r="F213" s="495">
        <v>342.6</v>
      </c>
      <c r="G213" s="495">
        <v>332.50000000000006</v>
      </c>
      <c r="H213" s="495">
        <v>380.10000000000008</v>
      </c>
      <c r="I213" s="495">
        <v>390.2000000000001</v>
      </c>
      <c r="J213" s="495">
        <v>403.90000000000009</v>
      </c>
      <c r="K213" s="494">
        <v>376.5</v>
      </c>
      <c r="L213" s="494">
        <v>352.7</v>
      </c>
      <c r="M213" s="494">
        <v>284.38547</v>
      </c>
    </row>
    <row r="214" spans="1:13">
      <c r="A214" s="254">
        <v>204</v>
      </c>
      <c r="B214" s="497" t="s">
        <v>384</v>
      </c>
      <c r="C214" s="494">
        <v>964.5</v>
      </c>
      <c r="D214" s="495">
        <v>966.83333333333337</v>
      </c>
      <c r="E214" s="495">
        <v>951.66666666666674</v>
      </c>
      <c r="F214" s="495">
        <v>938.83333333333337</v>
      </c>
      <c r="G214" s="495">
        <v>923.66666666666674</v>
      </c>
      <c r="H214" s="495">
        <v>979.66666666666674</v>
      </c>
      <c r="I214" s="495">
        <v>994.83333333333348</v>
      </c>
      <c r="J214" s="495">
        <v>1007.6666666666667</v>
      </c>
      <c r="K214" s="494">
        <v>982</v>
      </c>
      <c r="L214" s="494">
        <v>954</v>
      </c>
      <c r="M214" s="494">
        <v>1.00589</v>
      </c>
    </row>
    <row r="215" spans="1:13">
      <c r="A215" s="254">
        <v>205</v>
      </c>
      <c r="B215" s="497" t="s">
        <v>385</v>
      </c>
      <c r="C215" s="494">
        <v>148.94999999999999</v>
      </c>
      <c r="D215" s="495">
        <v>146.98333333333332</v>
      </c>
      <c r="E215" s="495">
        <v>143.01666666666665</v>
      </c>
      <c r="F215" s="495">
        <v>137.08333333333334</v>
      </c>
      <c r="G215" s="495">
        <v>133.11666666666667</v>
      </c>
      <c r="H215" s="495">
        <v>152.91666666666663</v>
      </c>
      <c r="I215" s="495">
        <v>156.88333333333327</v>
      </c>
      <c r="J215" s="495">
        <v>162.81666666666661</v>
      </c>
      <c r="K215" s="494">
        <v>150.94999999999999</v>
      </c>
      <c r="L215" s="494">
        <v>141.05000000000001</v>
      </c>
      <c r="M215" s="494">
        <v>105.05534</v>
      </c>
    </row>
    <row r="216" spans="1:13">
      <c r="A216" s="254">
        <v>206</v>
      </c>
      <c r="B216" s="497" t="s">
        <v>113</v>
      </c>
      <c r="C216" s="494">
        <v>236.55</v>
      </c>
      <c r="D216" s="495">
        <v>237.1</v>
      </c>
      <c r="E216" s="495">
        <v>234.2</v>
      </c>
      <c r="F216" s="495">
        <v>231.85</v>
      </c>
      <c r="G216" s="495">
        <v>228.95</v>
      </c>
      <c r="H216" s="495">
        <v>239.45</v>
      </c>
      <c r="I216" s="495">
        <v>242.35000000000002</v>
      </c>
      <c r="J216" s="495">
        <v>244.7</v>
      </c>
      <c r="K216" s="494">
        <v>240</v>
      </c>
      <c r="L216" s="494">
        <v>234.75</v>
      </c>
      <c r="M216" s="494">
        <v>62.739840000000001</v>
      </c>
    </row>
    <row r="217" spans="1:13">
      <c r="A217" s="254">
        <v>207</v>
      </c>
      <c r="B217" s="497" t="s">
        <v>114</v>
      </c>
      <c r="C217" s="494">
        <v>2458.9</v>
      </c>
      <c r="D217" s="495">
        <v>2459.2833333333333</v>
      </c>
      <c r="E217" s="495">
        <v>2439.6166666666668</v>
      </c>
      <c r="F217" s="495">
        <v>2420.3333333333335</v>
      </c>
      <c r="G217" s="495">
        <v>2400.666666666667</v>
      </c>
      <c r="H217" s="495">
        <v>2478.5666666666666</v>
      </c>
      <c r="I217" s="495">
        <v>2498.2333333333336</v>
      </c>
      <c r="J217" s="495">
        <v>2517.5166666666664</v>
      </c>
      <c r="K217" s="494">
        <v>2478.9499999999998</v>
      </c>
      <c r="L217" s="494">
        <v>2440</v>
      </c>
      <c r="M217" s="494">
        <v>12.25517</v>
      </c>
    </row>
    <row r="218" spans="1:13">
      <c r="A218" s="254">
        <v>208</v>
      </c>
      <c r="B218" s="497" t="s">
        <v>250</v>
      </c>
      <c r="C218" s="494">
        <v>292.10000000000002</v>
      </c>
      <c r="D218" s="495">
        <v>293.98333333333335</v>
      </c>
      <c r="E218" s="495">
        <v>289.2166666666667</v>
      </c>
      <c r="F218" s="495">
        <v>286.33333333333337</v>
      </c>
      <c r="G218" s="495">
        <v>281.56666666666672</v>
      </c>
      <c r="H218" s="495">
        <v>296.86666666666667</v>
      </c>
      <c r="I218" s="495">
        <v>301.63333333333333</v>
      </c>
      <c r="J218" s="495">
        <v>304.51666666666665</v>
      </c>
      <c r="K218" s="494">
        <v>298.75</v>
      </c>
      <c r="L218" s="494">
        <v>291.10000000000002</v>
      </c>
      <c r="M218" s="494">
        <v>8.6694600000000008</v>
      </c>
    </row>
    <row r="219" spans="1:13">
      <c r="A219" s="254">
        <v>209</v>
      </c>
      <c r="B219" s="497" t="s">
        <v>386</v>
      </c>
      <c r="C219" s="494">
        <v>43124.6</v>
      </c>
      <c r="D219" s="495">
        <v>43123.48333333333</v>
      </c>
      <c r="E219" s="495">
        <v>42661.166666666657</v>
      </c>
      <c r="F219" s="495">
        <v>42197.73333333333</v>
      </c>
      <c r="G219" s="495">
        <v>41735.416666666657</v>
      </c>
      <c r="H219" s="495">
        <v>43586.916666666657</v>
      </c>
      <c r="I219" s="495">
        <v>44049.233333333323</v>
      </c>
      <c r="J219" s="495">
        <v>44512.666666666657</v>
      </c>
      <c r="K219" s="494">
        <v>43585.8</v>
      </c>
      <c r="L219" s="494">
        <v>42660.05</v>
      </c>
      <c r="M219" s="494">
        <v>1.907E-2</v>
      </c>
    </row>
    <row r="220" spans="1:13">
      <c r="A220" s="254">
        <v>210</v>
      </c>
      <c r="B220" s="497" t="s">
        <v>251</v>
      </c>
      <c r="C220" s="494">
        <v>41.35</v>
      </c>
      <c r="D220" s="495">
        <v>41.516666666666673</v>
      </c>
      <c r="E220" s="495">
        <v>40.833333333333343</v>
      </c>
      <c r="F220" s="495">
        <v>40.31666666666667</v>
      </c>
      <c r="G220" s="495">
        <v>39.63333333333334</v>
      </c>
      <c r="H220" s="495">
        <v>42.033333333333346</v>
      </c>
      <c r="I220" s="495">
        <v>42.716666666666669</v>
      </c>
      <c r="J220" s="495">
        <v>43.233333333333348</v>
      </c>
      <c r="K220" s="494">
        <v>42.2</v>
      </c>
      <c r="L220" s="494">
        <v>41</v>
      </c>
      <c r="M220" s="494">
        <v>13.70547</v>
      </c>
    </row>
    <row r="221" spans="1:13">
      <c r="A221" s="254">
        <v>211</v>
      </c>
      <c r="B221" s="497" t="s">
        <v>108</v>
      </c>
      <c r="C221" s="494">
        <v>2574.0500000000002</v>
      </c>
      <c r="D221" s="495">
        <v>2570.2333333333336</v>
      </c>
      <c r="E221" s="495">
        <v>2550.666666666667</v>
      </c>
      <c r="F221" s="495">
        <v>2527.2833333333333</v>
      </c>
      <c r="G221" s="495">
        <v>2507.7166666666667</v>
      </c>
      <c r="H221" s="495">
        <v>2593.6166666666672</v>
      </c>
      <c r="I221" s="495">
        <v>2613.1833333333338</v>
      </c>
      <c r="J221" s="495">
        <v>2636.5666666666675</v>
      </c>
      <c r="K221" s="494">
        <v>2589.8000000000002</v>
      </c>
      <c r="L221" s="494">
        <v>2546.85</v>
      </c>
      <c r="M221" s="494">
        <v>31.333110000000001</v>
      </c>
    </row>
    <row r="222" spans="1:13">
      <c r="A222" s="254">
        <v>212</v>
      </c>
      <c r="B222" s="497" t="s">
        <v>835</v>
      </c>
      <c r="C222" s="494">
        <v>272</v>
      </c>
      <c r="D222" s="495">
        <v>270.75</v>
      </c>
      <c r="E222" s="495">
        <v>268.89999999999998</v>
      </c>
      <c r="F222" s="495">
        <v>265.79999999999995</v>
      </c>
      <c r="G222" s="495">
        <v>263.94999999999993</v>
      </c>
      <c r="H222" s="495">
        <v>273.85000000000002</v>
      </c>
      <c r="I222" s="495">
        <v>275.70000000000005</v>
      </c>
      <c r="J222" s="495">
        <v>278.80000000000007</v>
      </c>
      <c r="K222" s="494">
        <v>272.60000000000002</v>
      </c>
      <c r="L222" s="494">
        <v>267.64999999999998</v>
      </c>
      <c r="M222" s="494">
        <v>0.45301000000000002</v>
      </c>
    </row>
    <row r="223" spans="1:13">
      <c r="A223" s="254">
        <v>213</v>
      </c>
      <c r="B223" s="497" t="s">
        <v>116</v>
      </c>
      <c r="C223" s="494">
        <v>566.95000000000005</v>
      </c>
      <c r="D223" s="495">
        <v>569.6</v>
      </c>
      <c r="E223" s="495">
        <v>561.45000000000005</v>
      </c>
      <c r="F223" s="495">
        <v>555.95000000000005</v>
      </c>
      <c r="G223" s="495">
        <v>547.80000000000007</v>
      </c>
      <c r="H223" s="495">
        <v>575.1</v>
      </c>
      <c r="I223" s="495">
        <v>583.24999999999989</v>
      </c>
      <c r="J223" s="495">
        <v>588.75</v>
      </c>
      <c r="K223" s="494">
        <v>577.75</v>
      </c>
      <c r="L223" s="494">
        <v>564.1</v>
      </c>
      <c r="M223" s="494">
        <v>240.45008000000001</v>
      </c>
    </row>
    <row r="224" spans="1:13">
      <c r="A224" s="254">
        <v>214</v>
      </c>
      <c r="B224" s="497" t="s">
        <v>252</v>
      </c>
      <c r="C224" s="494">
        <v>1417.15</v>
      </c>
      <c r="D224" s="495">
        <v>1406.7166666666665</v>
      </c>
      <c r="E224" s="495">
        <v>1385.4333333333329</v>
      </c>
      <c r="F224" s="495">
        <v>1353.7166666666665</v>
      </c>
      <c r="G224" s="495">
        <v>1332.4333333333329</v>
      </c>
      <c r="H224" s="495">
        <v>1438.4333333333329</v>
      </c>
      <c r="I224" s="495">
        <v>1459.7166666666662</v>
      </c>
      <c r="J224" s="495">
        <v>1491.4333333333329</v>
      </c>
      <c r="K224" s="494">
        <v>1428</v>
      </c>
      <c r="L224" s="494">
        <v>1375</v>
      </c>
      <c r="M224" s="494">
        <v>8.2595600000000005</v>
      </c>
    </row>
    <row r="225" spans="1:13">
      <c r="A225" s="254">
        <v>215</v>
      </c>
      <c r="B225" s="497" t="s">
        <v>117</v>
      </c>
      <c r="C225" s="494">
        <v>451.05</v>
      </c>
      <c r="D225" s="495">
        <v>454.38333333333338</v>
      </c>
      <c r="E225" s="495">
        <v>443.26666666666677</v>
      </c>
      <c r="F225" s="495">
        <v>435.48333333333341</v>
      </c>
      <c r="G225" s="495">
        <v>424.36666666666679</v>
      </c>
      <c r="H225" s="495">
        <v>462.16666666666674</v>
      </c>
      <c r="I225" s="495">
        <v>473.28333333333342</v>
      </c>
      <c r="J225" s="495">
        <v>481.06666666666672</v>
      </c>
      <c r="K225" s="494">
        <v>465.5</v>
      </c>
      <c r="L225" s="494">
        <v>446.6</v>
      </c>
      <c r="M225" s="494">
        <v>38.245159999999998</v>
      </c>
    </row>
    <row r="226" spans="1:13">
      <c r="A226" s="254">
        <v>216</v>
      </c>
      <c r="B226" s="497" t="s">
        <v>387</v>
      </c>
      <c r="C226" s="494">
        <v>417.15</v>
      </c>
      <c r="D226" s="495">
        <v>413.55</v>
      </c>
      <c r="E226" s="495">
        <v>408.1</v>
      </c>
      <c r="F226" s="495">
        <v>399.05</v>
      </c>
      <c r="G226" s="495">
        <v>393.6</v>
      </c>
      <c r="H226" s="495">
        <v>422.6</v>
      </c>
      <c r="I226" s="495">
        <v>428.04999999999995</v>
      </c>
      <c r="J226" s="495">
        <v>437.1</v>
      </c>
      <c r="K226" s="494">
        <v>419</v>
      </c>
      <c r="L226" s="494">
        <v>404.5</v>
      </c>
      <c r="M226" s="494">
        <v>7.7403000000000004</v>
      </c>
    </row>
    <row r="227" spans="1:13">
      <c r="A227" s="254">
        <v>217</v>
      </c>
      <c r="B227" s="497" t="s">
        <v>388</v>
      </c>
      <c r="C227" s="494">
        <v>3296.25</v>
      </c>
      <c r="D227" s="495">
        <v>3329.7999999999997</v>
      </c>
      <c r="E227" s="495">
        <v>3219.7999999999993</v>
      </c>
      <c r="F227" s="495">
        <v>3143.3499999999995</v>
      </c>
      <c r="G227" s="495">
        <v>3033.349999999999</v>
      </c>
      <c r="H227" s="495">
        <v>3406.2499999999995</v>
      </c>
      <c r="I227" s="495">
        <v>3516.2500000000005</v>
      </c>
      <c r="J227" s="495">
        <v>3592.7</v>
      </c>
      <c r="K227" s="494">
        <v>3439.8</v>
      </c>
      <c r="L227" s="494">
        <v>3253.35</v>
      </c>
      <c r="M227" s="494">
        <v>9.2539999999999997E-2</v>
      </c>
    </row>
    <row r="228" spans="1:13">
      <c r="A228" s="254">
        <v>218</v>
      </c>
      <c r="B228" s="497" t="s">
        <v>253</v>
      </c>
      <c r="C228" s="494">
        <v>35.85</v>
      </c>
      <c r="D228" s="495">
        <v>35.983333333333327</v>
      </c>
      <c r="E228" s="495">
        <v>35.466666666666654</v>
      </c>
      <c r="F228" s="495">
        <v>35.083333333333329</v>
      </c>
      <c r="G228" s="495">
        <v>34.566666666666656</v>
      </c>
      <c r="H228" s="495">
        <v>36.366666666666653</v>
      </c>
      <c r="I228" s="495">
        <v>36.883333333333319</v>
      </c>
      <c r="J228" s="495">
        <v>37.266666666666652</v>
      </c>
      <c r="K228" s="494">
        <v>36.5</v>
      </c>
      <c r="L228" s="494">
        <v>35.6</v>
      </c>
      <c r="M228" s="494">
        <v>85.454170000000005</v>
      </c>
    </row>
    <row r="229" spans="1:13">
      <c r="A229" s="254">
        <v>219</v>
      </c>
      <c r="B229" s="497" t="s">
        <v>119</v>
      </c>
      <c r="C229" s="494">
        <v>53.65</v>
      </c>
      <c r="D229" s="495">
        <v>53.483333333333327</v>
      </c>
      <c r="E229" s="495">
        <v>52.616666666666653</v>
      </c>
      <c r="F229" s="495">
        <v>51.583333333333329</v>
      </c>
      <c r="G229" s="495">
        <v>50.716666666666654</v>
      </c>
      <c r="H229" s="495">
        <v>54.516666666666652</v>
      </c>
      <c r="I229" s="495">
        <v>55.383333333333326</v>
      </c>
      <c r="J229" s="495">
        <v>56.41666666666665</v>
      </c>
      <c r="K229" s="494">
        <v>54.35</v>
      </c>
      <c r="L229" s="494">
        <v>52.45</v>
      </c>
      <c r="M229" s="494">
        <v>527.46258</v>
      </c>
    </row>
    <row r="230" spans="1:13">
      <c r="A230" s="254">
        <v>220</v>
      </c>
      <c r="B230" s="497" t="s">
        <v>389</v>
      </c>
      <c r="C230" s="494">
        <v>46.9</v>
      </c>
      <c r="D230" s="495">
        <v>47.016666666666673</v>
      </c>
      <c r="E230" s="495">
        <v>46.383333333333347</v>
      </c>
      <c r="F230" s="495">
        <v>45.866666666666674</v>
      </c>
      <c r="G230" s="495">
        <v>45.233333333333348</v>
      </c>
      <c r="H230" s="495">
        <v>47.533333333333346</v>
      </c>
      <c r="I230" s="495">
        <v>48.166666666666671</v>
      </c>
      <c r="J230" s="495">
        <v>48.683333333333344</v>
      </c>
      <c r="K230" s="494">
        <v>47.65</v>
      </c>
      <c r="L230" s="494">
        <v>46.5</v>
      </c>
      <c r="M230" s="494">
        <v>30.482890000000001</v>
      </c>
    </row>
    <row r="231" spans="1:13">
      <c r="A231" s="254">
        <v>221</v>
      </c>
      <c r="B231" s="497" t="s">
        <v>390</v>
      </c>
      <c r="C231" s="494">
        <v>1116.55</v>
      </c>
      <c r="D231" s="495">
        <v>1111.25</v>
      </c>
      <c r="E231" s="495">
        <v>1097.3</v>
      </c>
      <c r="F231" s="495">
        <v>1078.05</v>
      </c>
      <c r="G231" s="495">
        <v>1064.0999999999999</v>
      </c>
      <c r="H231" s="495">
        <v>1130.5</v>
      </c>
      <c r="I231" s="495">
        <v>1144.4499999999998</v>
      </c>
      <c r="J231" s="495">
        <v>1163.7</v>
      </c>
      <c r="K231" s="494">
        <v>1125.2</v>
      </c>
      <c r="L231" s="494">
        <v>1092</v>
      </c>
      <c r="M231" s="494">
        <v>0.16019</v>
      </c>
    </row>
    <row r="232" spans="1:13">
      <c r="A232" s="254">
        <v>222</v>
      </c>
      <c r="B232" s="497" t="s">
        <v>391</v>
      </c>
      <c r="C232" s="494">
        <v>273.3</v>
      </c>
      <c r="D232" s="495">
        <v>271.76666666666665</v>
      </c>
      <c r="E232" s="495">
        <v>267.5333333333333</v>
      </c>
      <c r="F232" s="495">
        <v>261.76666666666665</v>
      </c>
      <c r="G232" s="495">
        <v>257.5333333333333</v>
      </c>
      <c r="H232" s="495">
        <v>277.5333333333333</v>
      </c>
      <c r="I232" s="495">
        <v>281.76666666666665</v>
      </c>
      <c r="J232" s="495">
        <v>287.5333333333333</v>
      </c>
      <c r="K232" s="494">
        <v>276</v>
      </c>
      <c r="L232" s="494">
        <v>266</v>
      </c>
      <c r="M232" s="494">
        <v>1.7659</v>
      </c>
    </row>
    <row r="233" spans="1:13">
      <c r="A233" s="254">
        <v>223</v>
      </c>
      <c r="B233" s="497" t="s">
        <v>746</v>
      </c>
      <c r="C233" s="494">
        <v>1187.9000000000001</v>
      </c>
      <c r="D233" s="495">
        <v>1175.6333333333334</v>
      </c>
      <c r="E233" s="495">
        <v>1142.2666666666669</v>
      </c>
      <c r="F233" s="495">
        <v>1096.6333333333334</v>
      </c>
      <c r="G233" s="495">
        <v>1063.2666666666669</v>
      </c>
      <c r="H233" s="495">
        <v>1221.2666666666669</v>
      </c>
      <c r="I233" s="495">
        <v>1254.6333333333332</v>
      </c>
      <c r="J233" s="495">
        <v>1300.2666666666669</v>
      </c>
      <c r="K233" s="494">
        <v>1209</v>
      </c>
      <c r="L233" s="494">
        <v>1130</v>
      </c>
      <c r="M233" s="494">
        <v>0.74626999999999999</v>
      </c>
    </row>
    <row r="234" spans="1:13">
      <c r="A234" s="254">
        <v>224</v>
      </c>
      <c r="B234" s="497" t="s">
        <v>750</v>
      </c>
      <c r="C234" s="494">
        <v>578.29999999999995</v>
      </c>
      <c r="D234" s="495">
        <v>580.23333333333323</v>
      </c>
      <c r="E234" s="495">
        <v>569.06666666666649</v>
      </c>
      <c r="F234" s="495">
        <v>559.83333333333326</v>
      </c>
      <c r="G234" s="495">
        <v>548.66666666666652</v>
      </c>
      <c r="H234" s="495">
        <v>589.46666666666647</v>
      </c>
      <c r="I234" s="495">
        <v>600.63333333333321</v>
      </c>
      <c r="J234" s="495">
        <v>609.86666666666645</v>
      </c>
      <c r="K234" s="494">
        <v>591.4</v>
      </c>
      <c r="L234" s="494">
        <v>571</v>
      </c>
      <c r="M234" s="494">
        <v>7.1264799999999999</v>
      </c>
    </row>
    <row r="235" spans="1:13">
      <c r="A235" s="254">
        <v>225</v>
      </c>
      <c r="B235" s="497" t="s">
        <v>392</v>
      </c>
      <c r="C235" s="494">
        <v>108.5</v>
      </c>
      <c r="D235" s="495">
        <v>108.96666666666665</v>
      </c>
      <c r="E235" s="495">
        <v>107.5333333333333</v>
      </c>
      <c r="F235" s="495">
        <v>106.56666666666665</v>
      </c>
      <c r="G235" s="495">
        <v>105.1333333333333</v>
      </c>
      <c r="H235" s="495">
        <v>109.93333333333331</v>
      </c>
      <c r="I235" s="495">
        <v>111.36666666666667</v>
      </c>
      <c r="J235" s="495">
        <v>112.33333333333331</v>
      </c>
      <c r="K235" s="494">
        <v>110.4</v>
      </c>
      <c r="L235" s="494">
        <v>108</v>
      </c>
      <c r="M235" s="494">
        <v>4.7072000000000003</v>
      </c>
    </row>
    <row r="236" spans="1:13">
      <c r="A236" s="254">
        <v>226</v>
      </c>
      <c r="B236" s="497" t="s">
        <v>393</v>
      </c>
      <c r="C236" s="494">
        <v>88.6</v>
      </c>
      <c r="D236" s="495">
        <v>88.899999999999991</v>
      </c>
      <c r="E236" s="495">
        <v>88.199999999999989</v>
      </c>
      <c r="F236" s="495">
        <v>87.8</v>
      </c>
      <c r="G236" s="495">
        <v>87.1</v>
      </c>
      <c r="H236" s="495">
        <v>89.299999999999983</v>
      </c>
      <c r="I236" s="495">
        <v>90</v>
      </c>
      <c r="J236" s="495">
        <v>90.399999999999977</v>
      </c>
      <c r="K236" s="494">
        <v>89.6</v>
      </c>
      <c r="L236" s="494">
        <v>88.5</v>
      </c>
      <c r="M236" s="494">
        <v>12.944839999999999</v>
      </c>
    </row>
    <row r="237" spans="1:13">
      <c r="A237" s="254">
        <v>227</v>
      </c>
      <c r="B237" s="497" t="s">
        <v>126</v>
      </c>
      <c r="C237" s="494">
        <v>207.95</v>
      </c>
      <c r="D237" s="495">
        <v>207.9</v>
      </c>
      <c r="E237" s="495">
        <v>206.55</v>
      </c>
      <c r="F237" s="495">
        <v>205.15</v>
      </c>
      <c r="G237" s="495">
        <v>203.8</v>
      </c>
      <c r="H237" s="495">
        <v>209.3</v>
      </c>
      <c r="I237" s="495">
        <v>210.64999999999998</v>
      </c>
      <c r="J237" s="495">
        <v>212.05</v>
      </c>
      <c r="K237" s="494">
        <v>209.25</v>
      </c>
      <c r="L237" s="494">
        <v>206.5</v>
      </c>
      <c r="M237" s="494">
        <v>133.11926</v>
      </c>
    </row>
    <row r="238" spans="1:13">
      <c r="A238" s="254">
        <v>228</v>
      </c>
      <c r="B238" s="497" t="s">
        <v>395</v>
      </c>
      <c r="C238" s="494">
        <v>108.65</v>
      </c>
      <c r="D238" s="495">
        <v>108.85000000000001</v>
      </c>
      <c r="E238" s="495">
        <v>107.80000000000001</v>
      </c>
      <c r="F238" s="495">
        <v>106.95</v>
      </c>
      <c r="G238" s="495">
        <v>105.9</v>
      </c>
      <c r="H238" s="495">
        <v>109.70000000000002</v>
      </c>
      <c r="I238" s="495">
        <v>110.75</v>
      </c>
      <c r="J238" s="495">
        <v>111.60000000000002</v>
      </c>
      <c r="K238" s="494">
        <v>109.9</v>
      </c>
      <c r="L238" s="494">
        <v>108</v>
      </c>
      <c r="M238" s="494">
        <v>1.5997399999999999</v>
      </c>
    </row>
    <row r="239" spans="1:13">
      <c r="A239" s="254">
        <v>229</v>
      </c>
      <c r="B239" s="497" t="s">
        <v>396</v>
      </c>
      <c r="C239" s="494">
        <v>169.3</v>
      </c>
      <c r="D239" s="495">
        <v>170.5</v>
      </c>
      <c r="E239" s="495">
        <v>167.15</v>
      </c>
      <c r="F239" s="495">
        <v>165</v>
      </c>
      <c r="G239" s="495">
        <v>161.65</v>
      </c>
      <c r="H239" s="495">
        <v>172.65</v>
      </c>
      <c r="I239" s="495">
        <v>176.00000000000003</v>
      </c>
      <c r="J239" s="495">
        <v>178.15</v>
      </c>
      <c r="K239" s="494">
        <v>173.85</v>
      </c>
      <c r="L239" s="494">
        <v>168.35</v>
      </c>
      <c r="M239" s="494">
        <v>23.847629999999999</v>
      </c>
    </row>
    <row r="240" spans="1:13">
      <c r="A240" s="254">
        <v>230</v>
      </c>
      <c r="B240" s="497" t="s">
        <v>115</v>
      </c>
      <c r="C240" s="494">
        <v>165.8</v>
      </c>
      <c r="D240" s="495">
        <v>166.1</v>
      </c>
      <c r="E240" s="495">
        <v>163.69999999999999</v>
      </c>
      <c r="F240" s="495">
        <v>161.6</v>
      </c>
      <c r="G240" s="495">
        <v>159.19999999999999</v>
      </c>
      <c r="H240" s="495">
        <v>168.2</v>
      </c>
      <c r="I240" s="495">
        <v>170.60000000000002</v>
      </c>
      <c r="J240" s="495">
        <v>172.7</v>
      </c>
      <c r="K240" s="494">
        <v>168.5</v>
      </c>
      <c r="L240" s="494">
        <v>164</v>
      </c>
      <c r="M240" s="494">
        <v>121.93525</v>
      </c>
    </row>
    <row r="241" spans="1:13">
      <c r="A241" s="254">
        <v>231</v>
      </c>
      <c r="B241" s="497" t="s">
        <v>397</v>
      </c>
      <c r="C241" s="494">
        <v>79.349999999999994</v>
      </c>
      <c r="D241" s="495">
        <v>79.966666666666669</v>
      </c>
      <c r="E241" s="495">
        <v>77.533333333333331</v>
      </c>
      <c r="F241" s="495">
        <v>75.716666666666669</v>
      </c>
      <c r="G241" s="495">
        <v>73.283333333333331</v>
      </c>
      <c r="H241" s="495">
        <v>81.783333333333331</v>
      </c>
      <c r="I241" s="495">
        <v>84.216666666666669</v>
      </c>
      <c r="J241" s="495">
        <v>86.033333333333331</v>
      </c>
      <c r="K241" s="494">
        <v>82.4</v>
      </c>
      <c r="L241" s="494">
        <v>78.150000000000006</v>
      </c>
      <c r="M241" s="494">
        <v>79.825249999999997</v>
      </c>
    </row>
    <row r="242" spans="1:13">
      <c r="A242" s="254">
        <v>232</v>
      </c>
      <c r="B242" s="497" t="s">
        <v>747</v>
      </c>
      <c r="C242" s="494">
        <v>7978.75</v>
      </c>
      <c r="D242" s="495">
        <v>8006.2833333333328</v>
      </c>
      <c r="E242" s="495">
        <v>7922.5666666666657</v>
      </c>
      <c r="F242" s="495">
        <v>7866.3833333333332</v>
      </c>
      <c r="G242" s="495">
        <v>7782.6666666666661</v>
      </c>
      <c r="H242" s="495">
        <v>8062.4666666666653</v>
      </c>
      <c r="I242" s="495">
        <v>8146.1833333333325</v>
      </c>
      <c r="J242" s="495">
        <v>8202.366666666665</v>
      </c>
      <c r="K242" s="494">
        <v>8090</v>
      </c>
      <c r="L242" s="494">
        <v>7950.1</v>
      </c>
      <c r="M242" s="494">
        <v>0.43017</v>
      </c>
    </row>
    <row r="243" spans="1:13">
      <c r="A243" s="254">
        <v>233</v>
      </c>
      <c r="B243" s="497" t="s">
        <v>254</v>
      </c>
      <c r="C243" s="494">
        <v>103.2</v>
      </c>
      <c r="D243" s="495">
        <v>104.76666666666667</v>
      </c>
      <c r="E243" s="495">
        <v>101.13333333333333</v>
      </c>
      <c r="F243" s="495">
        <v>99.066666666666663</v>
      </c>
      <c r="G243" s="495">
        <v>95.433333333333323</v>
      </c>
      <c r="H243" s="495">
        <v>106.83333333333333</v>
      </c>
      <c r="I243" s="495">
        <v>110.46666666666668</v>
      </c>
      <c r="J243" s="495">
        <v>112.53333333333333</v>
      </c>
      <c r="K243" s="494">
        <v>108.4</v>
      </c>
      <c r="L243" s="494">
        <v>102.7</v>
      </c>
      <c r="M243" s="494">
        <v>44.187139999999999</v>
      </c>
    </row>
    <row r="244" spans="1:13">
      <c r="A244" s="254">
        <v>234</v>
      </c>
      <c r="B244" s="497" t="s">
        <v>398</v>
      </c>
      <c r="C244" s="494">
        <v>345.4</v>
      </c>
      <c r="D244" s="495">
        <v>344.26666666666665</v>
      </c>
      <c r="E244" s="495">
        <v>334.58333333333331</v>
      </c>
      <c r="F244" s="495">
        <v>323.76666666666665</v>
      </c>
      <c r="G244" s="495">
        <v>314.08333333333331</v>
      </c>
      <c r="H244" s="495">
        <v>355.08333333333331</v>
      </c>
      <c r="I244" s="495">
        <v>364.76666666666671</v>
      </c>
      <c r="J244" s="495">
        <v>375.58333333333331</v>
      </c>
      <c r="K244" s="494">
        <v>353.95</v>
      </c>
      <c r="L244" s="494">
        <v>333.45</v>
      </c>
      <c r="M244" s="494">
        <v>28.71238</v>
      </c>
    </row>
    <row r="245" spans="1:13">
      <c r="A245" s="254">
        <v>235</v>
      </c>
      <c r="B245" s="497" t="s">
        <v>255</v>
      </c>
      <c r="C245" s="494">
        <v>98.95</v>
      </c>
      <c r="D245" s="495">
        <v>99.766666666666666</v>
      </c>
      <c r="E245" s="495">
        <v>97.883333333333326</v>
      </c>
      <c r="F245" s="495">
        <v>96.816666666666663</v>
      </c>
      <c r="G245" s="495">
        <v>94.933333333333323</v>
      </c>
      <c r="H245" s="495">
        <v>100.83333333333333</v>
      </c>
      <c r="I245" s="495">
        <v>102.71666666666668</v>
      </c>
      <c r="J245" s="495">
        <v>103.78333333333333</v>
      </c>
      <c r="K245" s="494">
        <v>101.65</v>
      </c>
      <c r="L245" s="494">
        <v>98.7</v>
      </c>
      <c r="M245" s="494">
        <v>32.871479999999998</v>
      </c>
    </row>
    <row r="246" spans="1:13">
      <c r="A246" s="254">
        <v>236</v>
      </c>
      <c r="B246" s="497" t="s">
        <v>125</v>
      </c>
      <c r="C246" s="494">
        <v>90.15</v>
      </c>
      <c r="D246" s="495">
        <v>90.15000000000002</v>
      </c>
      <c r="E246" s="495">
        <v>89.150000000000034</v>
      </c>
      <c r="F246" s="495">
        <v>88.15000000000002</v>
      </c>
      <c r="G246" s="495">
        <v>87.150000000000034</v>
      </c>
      <c r="H246" s="495">
        <v>91.150000000000034</v>
      </c>
      <c r="I246" s="495">
        <v>92.15</v>
      </c>
      <c r="J246" s="495">
        <v>93.150000000000034</v>
      </c>
      <c r="K246" s="494">
        <v>91.15</v>
      </c>
      <c r="L246" s="494">
        <v>89.15</v>
      </c>
      <c r="M246" s="494">
        <v>102.90317</v>
      </c>
    </row>
    <row r="247" spans="1:13">
      <c r="A247" s="254">
        <v>237</v>
      </c>
      <c r="B247" s="497" t="s">
        <v>399</v>
      </c>
      <c r="C247" s="494">
        <v>16.95</v>
      </c>
      <c r="D247" s="495">
        <v>17.116666666666664</v>
      </c>
      <c r="E247" s="495">
        <v>16.633333333333326</v>
      </c>
      <c r="F247" s="495">
        <v>16.316666666666663</v>
      </c>
      <c r="G247" s="495">
        <v>15.833333333333325</v>
      </c>
      <c r="H247" s="495">
        <v>17.433333333333326</v>
      </c>
      <c r="I247" s="495">
        <v>17.916666666666668</v>
      </c>
      <c r="J247" s="495">
        <v>18.233333333333327</v>
      </c>
      <c r="K247" s="494">
        <v>17.600000000000001</v>
      </c>
      <c r="L247" s="494">
        <v>16.8</v>
      </c>
      <c r="M247" s="494">
        <v>245.86864</v>
      </c>
    </row>
    <row r="248" spans="1:13">
      <c r="A248" s="254">
        <v>238</v>
      </c>
      <c r="B248" s="497" t="s">
        <v>772</v>
      </c>
      <c r="C248" s="494">
        <v>1627.45</v>
      </c>
      <c r="D248" s="495">
        <v>1623.8500000000001</v>
      </c>
      <c r="E248" s="495">
        <v>1609.6000000000004</v>
      </c>
      <c r="F248" s="495">
        <v>1591.7500000000002</v>
      </c>
      <c r="G248" s="495">
        <v>1577.5000000000005</v>
      </c>
      <c r="H248" s="495">
        <v>1641.7000000000003</v>
      </c>
      <c r="I248" s="495">
        <v>1655.9499999999998</v>
      </c>
      <c r="J248" s="495">
        <v>1673.8000000000002</v>
      </c>
      <c r="K248" s="494">
        <v>1638.1</v>
      </c>
      <c r="L248" s="494">
        <v>1606</v>
      </c>
      <c r="M248" s="494">
        <v>9.6808300000000003</v>
      </c>
    </row>
    <row r="249" spans="1:13">
      <c r="A249" s="254">
        <v>239</v>
      </c>
      <c r="B249" s="497" t="s">
        <v>748</v>
      </c>
      <c r="C249" s="494">
        <v>313.85000000000002</v>
      </c>
      <c r="D249" s="495">
        <v>313.5</v>
      </c>
      <c r="E249" s="495">
        <v>309.5</v>
      </c>
      <c r="F249" s="495">
        <v>305.14999999999998</v>
      </c>
      <c r="G249" s="495">
        <v>301.14999999999998</v>
      </c>
      <c r="H249" s="495">
        <v>317.85000000000002</v>
      </c>
      <c r="I249" s="495">
        <v>321.85000000000002</v>
      </c>
      <c r="J249" s="495">
        <v>326.20000000000005</v>
      </c>
      <c r="K249" s="494">
        <v>317.5</v>
      </c>
      <c r="L249" s="494">
        <v>309.14999999999998</v>
      </c>
      <c r="M249" s="494">
        <v>1.49797</v>
      </c>
    </row>
    <row r="250" spans="1:13">
      <c r="A250" s="254">
        <v>240</v>
      </c>
      <c r="B250" s="497" t="s">
        <v>120</v>
      </c>
      <c r="C250" s="494">
        <v>515.15</v>
      </c>
      <c r="D250" s="495">
        <v>520.18333333333328</v>
      </c>
      <c r="E250" s="495">
        <v>508.01666666666654</v>
      </c>
      <c r="F250" s="495">
        <v>500.88333333333321</v>
      </c>
      <c r="G250" s="495">
        <v>488.71666666666647</v>
      </c>
      <c r="H250" s="495">
        <v>527.31666666666661</v>
      </c>
      <c r="I250" s="495">
        <v>539.48333333333335</v>
      </c>
      <c r="J250" s="495">
        <v>546.61666666666667</v>
      </c>
      <c r="K250" s="494">
        <v>532.35</v>
      </c>
      <c r="L250" s="494">
        <v>513.04999999999995</v>
      </c>
      <c r="M250" s="494">
        <v>21.865359999999999</v>
      </c>
    </row>
    <row r="251" spans="1:13">
      <c r="A251" s="254">
        <v>241</v>
      </c>
      <c r="B251" s="497" t="s">
        <v>826</v>
      </c>
      <c r="C251" s="494">
        <v>259.60000000000002</v>
      </c>
      <c r="D251" s="495">
        <v>258.38333333333338</v>
      </c>
      <c r="E251" s="495">
        <v>253.26666666666677</v>
      </c>
      <c r="F251" s="495">
        <v>246.93333333333339</v>
      </c>
      <c r="G251" s="495">
        <v>241.81666666666678</v>
      </c>
      <c r="H251" s="495">
        <v>264.71666666666675</v>
      </c>
      <c r="I251" s="495">
        <v>269.83333333333343</v>
      </c>
      <c r="J251" s="495">
        <v>276.16666666666674</v>
      </c>
      <c r="K251" s="494">
        <v>263.5</v>
      </c>
      <c r="L251" s="494">
        <v>252.05</v>
      </c>
      <c r="M251" s="494">
        <v>51.950949999999999</v>
      </c>
    </row>
    <row r="252" spans="1:13">
      <c r="A252" s="254">
        <v>242</v>
      </c>
      <c r="B252" s="497" t="s">
        <v>122</v>
      </c>
      <c r="C252" s="494">
        <v>862.95</v>
      </c>
      <c r="D252" s="495">
        <v>861.98333333333323</v>
      </c>
      <c r="E252" s="495">
        <v>854.01666666666642</v>
      </c>
      <c r="F252" s="495">
        <v>845.08333333333314</v>
      </c>
      <c r="G252" s="495">
        <v>837.11666666666633</v>
      </c>
      <c r="H252" s="495">
        <v>870.91666666666652</v>
      </c>
      <c r="I252" s="495">
        <v>878.88333333333344</v>
      </c>
      <c r="J252" s="495">
        <v>887.81666666666661</v>
      </c>
      <c r="K252" s="494">
        <v>869.95</v>
      </c>
      <c r="L252" s="494">
        <v>853.05</v>
      </c>
      <c r="M252" s="494">
        <v>53.386830000000003</v>
      </c>
    </row>
    <row r="253" spans="1:13">
      <c r="A253" s="254">
        <v>243</v>
      </c>
      <c r="B253" s="497" t="s">
        <v>256</v>
      </c>
      <c r="C253" s="494">
        <v>4674.1499999999996</v>
      </c>
      <c r="D253" s="495">
        <v>4656.3833333333332</v>
      </c>
      <c r="E253" s="495">
        <v>4582.7666666666664</v>
      </c>
      <c r="F253" s="495">
        <v>4491.3833333333332</v>
      </c>
      <c r="G253" s="495">
        <v>4417.7666666666664</v>
      </c>
      <c r="H253" s="495">
        <v>4747.7666666666664</v>
      </c>
      <c r="I253" s="495">
        <v>4821.3833333333332</v>
      </c>
      <c r="J253" s="495">
        <v>4912.7666666666664</v>
      </c>
      <c r="K253" s="494">
        <v>4730</v>
      </c>
      <c r="L253" s="494">
        <v>4565</v>
      </c>
      <c r="M253" s="494">
        <v>5.8097599999999998</v>
      </c>
    </row>
    <row r="254" spans="1:13">
      <c r="A254" s="254">
        <v>244</v>
      </c>
      <c r="B254" s="497" t="s">
        <v>124</v>
      </c>
      <c r="C254" s="494">
        <v>1353.75</v>
      </c>
      <c r="D254" s="495">
        <v>1357.0666666666666</v>
      </c>
      <c r="E254" s="495">
        <v>1343.2833333333333</v>
      </c>
      <c r="F254" s="495">
        <v>1332.8166666666666</v>
      </c>
      <c r="G254" s="495">
        <v>1319.0333333333333</v>
      </c>
      <c r="H254" s="495">
        <v>1367.5333333333333</v>
      </c>
      <c r="I254" s="495">
        <v>1381.3166666666666</v>
      </c>
      <c r="J254" s="495">
        <v>1391.7833333333333</v>
      </c>
      <c r="K254" s="494">
        <v>1370.85</v>
      </c>
      <c r="L254" s="494">
        <v>1346.6</v>
      </c>
      <c r="M254" s="494">
        <v>108.79877999999999</v>
      </c>
    </row>
    <row r="255" spans="1:13">
      <c r="A255" s="254">
        <v>245</v>
      </c>
      <c r="B255" s="497" t="s">
        <v>749</v>
      </c>
      <c r="C255" s="494">
        <v>694.2</v>
      </c>
      <c r="D255" s="495">
        <v>701.08333333333337</v>
      </c>
      <c r="E255" s="495">
        <v>683.16666666666674</v>
      </c>
      <c r="F255" s="495">
        <v>672.13333333333333</v>
      </c>
      <c r="G255" s="495">
        <v>654.2166666666667</v>
      </c>
      <c r="H255" s="495">
        <v>712.11666666666679</v>
      </c>
      <c r="I255" s="495">
        <v>730.03333333333353</v>
      </c>
      <c r="J255" s="495">
        <v>741.06666666666683</v>
      </c>
      <c r="K255" s="494">
        <v>719</v>
      </c>
      <c r="L255" s="494">
        <v>690.05</v>
      </c>
      <c r="M255" s="494">
        <v>0.19639999999999999</v>
      </c>
    </row>
    <row r="256" spans="1:13">
      <c r="A256" s="254">
        <v>246</v>
      </c>
      <c r="B256" s="497" t="s">
        <v>400</v>
      </c>
      <c r="C256" s="494">
        <v>260.8</v>
      </c>
      <c r="D256" s="495">
        <v>260.68333333333334</v>
      </c>
      <c r="E256" s="495">
        <v>248.56666666666666</v>
      </c>
      <c r="F256" s="495">
        <v>236.33333333333331</v>
      </c>
      <c r="G256" s="495">
        <v>224.21666666666664</v>
      </c>
      <c r="H256" s="495">
        <v>272.91666666666669</v>
      </c>
      <c r="I256" s="495">
        <v>285.03333333333336</v>
      </c>
      <c r="J256" s="495">
        <v>297.26666666666671</v>
      </c>
      <c r="K256" s="494">
        <v>272.8</v>
      </c>
      <c r="L256" s="494">
        <v>248.45</v>
      </c>
      <c r="M256" s="494">
        <v>5.9632800000000001</v>
      </c>
    </row>
    <row r="257" spans="1:13">
      <c r="A257" s="254">
        <v>247</v>
      </c>
      <c r="B257" s="497" t="s">
        <v>121</v>
      </c>
      <c r="C257" s="494">
        <v>1582.9</v>
      </c>
      <c r="D257" s="495">
        <v>1591.9166666666667</v>
      </c>
      <c r="E257" s="495">
        <v>1567.3833333333334</v>
      </c>
      <c r="F257" s="495">
        <v>1551.8666666666668</v>
      </c>
      <c r="G257" s="495">
        <v>1527.3333333333335</v>
      </c>
      <c r="H257" s="495">
        <v>1607.4333333333334</v>
      </c>
      <c r="I257" s="495">
        <v>1631.9666666666667</v>
      </c>
      <c r="J257" s="495">
        <v>1647.4833333333333</v>
      </c>
      <c r="K257" s="494">
        <v>1616.45</v>
      </c>
      <c r="L257" s="494">
        <v>1576.4</v>
      </c>
      <c r="M257" s="494">
        <v>5.4656500000000001</v>
      </c>
    </row>
    <row r="258" spans="1:13">
      <c r="A258" s="254">
        <v>248</v>
      </c>
      <c r="B258" s="497" t="s">
        <v>257</v>
      </c>
      <c r="C258" s="494">
        <v>2141.9499999999998</v>
      </c>
      <c r="D258" s="495">
        <v>2142.5</v>
      </c>
      <c r="E258" s="495">
        <v>2121.25</v>
      </c>
      <c r="F258" s="495">
        <v>2100.5500000000002</v>
      </c>
      <c r="G258" s="495">
        <v>2079.3000000000002</v>
      </c>
      <c r="H258" s="495">
        <v>2163.1999999999998</v>
      </c>
      <c r="I258" s="495">
        <v>2184.4499999999998</v>
      </c>
      <c r="J258" s="495">
        <v>2205.1499999999996</v>
      </c>
      <c r="K258" s="494">
        <v>2163.75</v>
      </c>
      <c r="L258" s="494">
        <v>2121.8000000000002</v>
      </c>
      <c r="M258" s="494">
        <v>2.9469599999999998</v>
      </c>
    </row>
    <row r="259" spans="1:13">
      <c r="A259" s="254">
        <v>249</v>
      </c>
      <c r="B259" s="497" t="s">
        <v>401</v>
      </c>
      <c r="C259" s="494">
        <v>1221.0999999999999</v>
      </c>
      <c r="D259" s="495">
        <v>1223.7666666666667</v>
      </c>
      <c r="E259" s="495">
        <v>1209.5333333333333</v>
      </c>
      <c r="F259" s="495">
        <v>1197.9666666666667</v>
      </c>
      <c r="G259" s="495">
        <v>1183.7333333333333</v>
      </c>
      <c r="H259" s="495">
        <v>1235.3333333333333</v>
      </c>
      <c r="I259" s="495">
        <v>1249.5666666666664</v>
      </c>
      <c r="J259" s="495">
        <v>1261.1333333333332</v>
      </c>
      <c r="K259" s="494">
        <v>1238</v>
      </c>
      <c r="L259" s="494">
        <v>1212.2</v>
      </c>
      <c r="M259" s="494">
        <v>2.1510400000000001</v>
      </c>
    </row>
    <row r="260" spans="1:13">
      <c r="A260" s="254">
        <v>250</v>
      </c>
      <c r="B260" s="497" t="s">
        <v>402</v>
      </c>
      <c r="C260" s="494">
        <v>2880.25</v>
      </c>
      <c r="D260" s="495">
        <v>2898.3166666666671</v>
      </c>
      <c r="E260" s="495">
        <v>2852.0333333333342</v>
      </c>
      <c r="F260" s="495">
        <v>2823.8166666666671</v>
      </c>
      <c r="G260" s="495">
        <v>2777.5333333333342</v>
      </c>
      <c r="H260" s="495">
        <v>2926.5333333333342</v>
      </c>
      <c r="I260" s="495">
        <v>2972.8166666666671</v>
      </c>
      <c r="J260" s="495">
        <v>3001.0333333333342</v>
      </c>
      <c r="K260" s="494">
        <v>2944.6</v>
      </c>
      <c r="L260" s="494">
        <v>2870.1</v>
      </c>
      <c r="M260" s="494">
        <v>0.14455000000000001</v>
      </c>
    </row>
    <row r="261" spans="1:13">
      <c r="A261" s="254">
        <v>251</v>
      </c>
      <c r="B261" s="497" t="s">
        <v>403</v>
      </c>
      <c r="C261" s="494">
        <v>409</v>
      </c>
      <c r="D261" s="495">
        <v>407.63333333333338</v>
      </c>
      <c r="E261" s="495">
        <v>397.36666666666679</v>
      </c>
      <c r="F261" s="495">
        <v>385.73333333333341</v>
      </c>
      <c r="G261" s="495">
        <v>375.46666666666681</v>
      </c>
      <c r="H261" s="495">
        <v>419.26666666666677</v>
      </c>
      <c r="I261" s="495">
        <v>429.5333333333333</v>
      </c>
      <c r="J261" s="495">
        <v>441.16666666666674</v>
      </c>
      <c r="K261" s="494">
        <v>417.9</v>
      </c>
      <c r="L261" s="494">
        <v>396</v>
      </c>
      <c r="M261" s="494">
        <v>3.8920499999999998</v>
      </c>
    </row>
    <row r="262" spans="1:13">
      <c r="A262" s="254">
        <v>252</v>
      </c>
      <c r="B262" s="497" t="s">
        <v>404</v>
      </c>
      <c r="C262" s="494">
        <v>135.4</v>
      </c>
      <c r="D262" s="495">
        <v>136.16666666666666</v>
      </c>
      <c r="E262" s="495">
        <v>133.98333333333332</v>
      </c>
      <c r="F262" s="495">
        <v>132.56666666666666</v>
      </c>
      <c r="G262" s="495">
        <v>130.38333333333333</v>
      </c>
      <c r="H262" s="495">
        <v>137.58333333333331</v>
      </c>
      <c r="I262" s="495">
        <v>139.76666666666665</v>
      </c>
      <c r="J262" s="495">
        <v>141.18333333333331</v>
      </c>
      <c r="K262" s="494">
        <v>138.35</v>
      </c>
      <c r="L262" s="494">
        <v>134.75</v>
      </c>
      <c r="M262" s="494">
        <v>4.6616099999999996</v>
      </c>
    </row>
    <row r="263" spans="1:13">
      <c r="A263" s="254">
        <v>253</v>
      </c>
      <c r="B263" s="497" t="s">
        <v>405</v>
      </c>
      <c r="C263" s="494">
        <v>109.55</v>
      </c>
      <c r="D263" s="495">
        <v>109.31666666666668</v>
      </c>
      <c r="E263" s="495">
        <v>108.13333333333335</v>
      </c>
      <c r="F263" s="495">
        <v>106.71666666666668</v>
      </c>
      <c r="G263" s="495">
        <v>105.53333333333336</v>
      </c>
      <c r="H263" s="495">
        <v>110.73333333333335</v>
      </c>
      <c r="I263" s="495">
        <v>111.91666666666666</v>
      </c>
      <c r="J263" s="495">
        <v>113.33333333333334</v>
      </c>
      <c r="K263" s="494">
        <v>110.5</v>
      </c>
      <c r="L263" s="494">
        <v>107.9</v>
      </c>
      <c r="M263" s="494">
        <v>5.0153800000000004</v>
      </c>
    </row>
    <row r="264" spans="1:13">
      <c r="A264" s="254">
        <v>254</v>
      </c>
      <c r="B264" s="497" t="s">
        <v>406</v>
      </c>
      <c r="C264" s="494">
        <v>78.650000000000006</v>
      </c>
      <c r="D264" s="495">
        <v>79.11666666666666</v>
      </c>
      <c r="E264" s="495">
        <v>77.883333333333326</v>
      </c>
      <c r="F264" s="495">
        <v>77.11666666666666</v>
      </c>
      <c r="G264" s="495">
        <v>75.883333333333326</v>
      </c>
      <c r="H264" s="495">
        <v>79.883333333333326</v>
      </c>
      <c r="I264" s="495">
        <v>81.116666666666646</v>
      </c>
      <c r="J264" s="495">
        <v>81.883333333333326</v>
      </c>
      <c r="K264" s="494">
        <v>80.349999999999994</v>
      </c>
      <c r="L264" s="494">
        <v>78.349999999999994</v>
      </c>
      <c r="M264" s="494">
        <v>4.5040199999999997</v>
      </c>
    </row>
    <row r="265" spans="1:13">
      <c r="A265" s="254">
        <v>255</v>
      </c>
      <c r="B265" s="497" t="s">
        <v>258</v>
      </c>
      <c r="C265" s="494">
        <v>99.85</v>
      </c>
      <c r="D265" s="495">
        <v>99.416666666666671</v>
      </c>
      <c r="E265" s="495">
        <v>95.13333333333334</v>
      </c>
      <c r="F265" s="495">
        <v>90.416666666666671</v>
      </c>
      <c r="G265" s="495">
        <v>86.13333333333334</v>
      </c>
      <c r="H265" s="495">
        <v>104.13333333333334</v>
      </c>
      <c r="I265" s="495">
        <v>108.41666666666667</v>
      </c>
      <c r="J265" s="495">
        <v>113.13333333333334</v>
      </c>
      <c r="K265" s="494">
        <v>103.7</v>
      </c>
      <c r="L265" s="494">
        <v>94.7</v>
      </c>
      <c r="M265" s="494">
        <v>192.01032000000001</v>
      </c>
    </row>
    <row r="266" spans="1:13">
      <c r="A266" s="254">
        <v>256</v>
      </c>
      <c r="B266" s="497" t="s">
        <v>128</v>
      </c>
      <c r="C266" s="494">
        <v>619.4</v>
      </c>
      <c r="D266" s="495">
        <v>624.08333333333337</v>
      </c>
      <c r="E266" s="495">
        <v>612.26666666666677</v>
      </c>
      <c r="F266" s="495">
        <v>605.13333333333344</v>
      </c>
      <c r="G266" s="495">
        <v>593.31666666666683</v>
      </c>
      <c r="H266" s="495">
        <v>631.2166666666667</v>
      </c>
      <c r="I266" s="495">
        <v>643.0333333333333</v>
      </c>
      <c r="J266" s="495">
        <v>650.16666666666663</v>
      </c>
      <c r="K266" s="494">
        <v>635.9</v>
      </c>
      <c r="L266" s="494">
        <v>616.95000000000005</v>
      </c>
      <c r="M266" s="494">
        <v>143.89028999999999</v>
      </c>
    </row>
    <row r="267" spans="1:13">
      <c r="A267" s="254">
        <v>257</v>
      </c>
      <c r="B267" s="497" t="s">
        <v>751</v>
      </c>
      <c r="C267" s="494">
        <v>84.25</v>
      </c>
      <c r="D267" s="495">
        <v>84.583333333333329</v>
      </c>
      <c r="E267" s="495">
        <v>83.666666666666657</v>
      </c>
      <c r="F267" s="495">
        <v>83.083333333333329</v>
      </c>
      <c r="G267" s="495">
        <v>82.166666666666657</v>
      </c>
      <c r="H267" s="495">
        <v>85.166666666666657</v>
      </c>
      <c r="I267" s="495">
        <v>86.083333333333314</v>
      </c>
      <c r="J267" s="495">
        <v>86.666666666666657</v>
      </c>
      <c r="K267" s="494">
        <v>85.5</v>
      </c>
      <c r="L267" s="494">
        <v>84</v>
      </c>
      <c r="M267" s="494">
        <v>0.90236000000000005</v>
      </c>
    </row>
    <row r="268" spans="1:13">
      <c r="A268" s="254">
        <v>258</v>
      </c>
      <c r="B268" s="497" t="s">
        <v>407</v>
      </c>
      <c r="C268" s="494">
        <v>58</v>
      </c>
      <c r="D268" s="495">
        <v>58.083333333333336</v>
      </c>
      <c r="E268" s="495">
        <v>57.616666666666674</v>
      </c>
      <c r="F268" s="495">
        <v>57.233333333333341</v>
      </c>
      <c r="G268" s="495">
        <v>56.76666666666668</v>
      </c>
      <c r="H268" s="495">
        <v>58.466666666666669</v>
      </c>
      <c r="I268" s="495">
        <v>58.933333333333323</v>
      </c>
      <c r="J268" s="495">
        <v>59.316666666666663</v>
      </c>
      <c r="K268" s="494">
        <v>58.55</v>
      </c>
      <c r="L268" s="494">
        <v>57.7</v>
      </c>
      <c r="M268" s="494">
        <v>3.8313799999999998</v>
      </c>
    </row>
    <row r="269" spans="1:13">
      <c r="A269" s="254">
        <v>259</v>
      </c>
      <c r="B269" s="497" t="s">
        <v>408</v>
      </c>
      <c r="C269" s="494">
        <v>84.7</v>
      </c>
      <c r="D269" s="495">
        <v>84.899999999999991</v>
      </c>
      <c r="E269" s="495">
        <v>83.799999999999983</v>
      </c>
      <c r="F269" s="495">
        <v>82.899999999999991</v>
      </c>
      <c r="G269" s="495">
        <v>81.799999999999983</v>
      </c>
      <c r="H269" s="495">
        <v>85.799999999999983</v>
      </c>
      <c r="I269" s="495">
        <v>86.899999999999977</v>
      </c>
      <c r="J269" s="495">
        <v>87.799999999999983</v>
      </c>
      <c r="K269" s="494">
        <v>86</v>
      </c>
      <c r="L269" s="494">
        <v>84</v>
      </c>
      <c r="M269" s="494">
        <v>4.7518399999999996</v>
      </c>
    </row>
    <row r="270" spans="1:13">
      <c r="A270" s="254">
        <v>260</v>
      </c>
      <c r="B270" s="497" t="s">
        <v>409</v>
      </c>
      <c r="C270" s="494">
        <v>24.6</v>
      </c>
      <c r="D270" s="495">
        <v>24.733333333333334</v>
      </c>
      <c r="E270" s="495">
        <v>24.366666666666667</v>
      </c>
      <c r="F270" s="495">
        <v>24.133333333333333</v>
      </c>
      <c r="G270" s="495">
        <v>23.766666666666666</v>
      </c>
      <c r="H270" s="495">
        <v>24.966666666666669</v>
      </c>
      <c r="I270" s="495">
        <v>25.333333333333336</v>
      </c>
      <c r="J270" s="495">
        <v>25.56666666666667</v>
      </c>
      <c r="K270" s="494">
        <v>25.1</v>
      </c>
      <c r="L270" s="494">
        <v>24.5</v>
      </c>
      <c r="M270" s="494">
        <v>10.979850000000001</v>
      </c>
    </row>
    <row r="271" spans="1:13">
      <c r="A271" s="254">
        <v>261</v>
      </c>
      <c r="B271" s="497" t="s">
        <v>410</v>
      </c>
      <c r="C271" s="494">
        <v>65.150000000000006</v>
      </c>
      <c r="D271" s="495">
        <v>65.433333333333337</v>
      </c>
      <c r="E271" s="495">
        <v>63.966666666666669</v>
      </c>
      <c r="F271" s="495">
        <v>62.783333333333331</v>
      </c>
      <c r="G271" s="495">
        <v>61.316666666666663</v>
      </c>
      <c r="H271" s="495">
        <v>66.616666666666674</v>
      </c>
      <c r="I271" s="495">
        <v>68.083333333333343</v>
      </c>
      <c r="J271" s="495">
        <v>69.26666666666668</v>
      </c>
      <c r="K271" s="494">
        <v>66.900000000000006</v>
      </c>
      <c r="L271" s="494">
        <v>64.25</v>
      </c>
      <c r="M271" s="494">
        <v>6.8769900000000002</v>
      </c>
    </row>
    <row r="272" spans="1:13">
      <c r="A272" s="254">
        <v>262</v>
      </c>
      <c r="B272" s="497" t="s">
        <v>411</v>
      </c>
      <c r="C272" s="494">
        <v>75.8</v>
      </c>
      <c r="D272" s="495">
        <v>75.516666666666666</v>
      </c>
      <c r="E272" s="495">
        <v>74.433333333333337</v>
      </c>
      <c r="F272" s="495">
        <v>73.066666666666677</v>
      </c>
      <c r="G272" s="495">
        <v>71.983333333333348</v>
      </c>
      <c r="H272" s="495">
        <v>76.883333333333326</v>
      </c>
      <c r="I272" s="495">
        <v>77.966666666666669</v>
      </c>
      <c r="J272" s="495">
        <v>79.333333333333314</v>
      </c>
      <c r="K272" s="494">
        <v>76.599999999999994</v>
      </c>
      <c r="L272" s="494">
        <v>74.150000000000006</v>
      </c>
      <c r="M272" s="494">
        <v>8.5184200000000008</v>
      </c>
    </row>
    <row r="273" spans="1:13">
      <c r="A273" s="254">
        <v>263</v>
      </c>
      <c r="B273" s="497" t="s">
        <v>412</v>
      </c>
      <c r="C273" s="494">
        <v>140.80000000000001</v>
      </c>
      <c r="D273" s="495">
        <v>140.88333333333333</v>
      </c>
      <c r="E273" s="495">
        <v>139.16666666666666</v>
      </c>
      <c r="F273" s="495">
        <v>137.53333333333333</v>
      </c>
      <c r="G273" s="495">
        <v>135.81666666666666</v>
      </c>
      <c r="H273" s="495">
        <v>142.51666666666665</v>
      </c>
      <c r="I273" s="495">
        <v>144.23333333333335</v>
      </c>
      <c r="J273" s="495">
        <v>145.86666666666665</v>
      </c>
      <c r="K273" s="494">
        <v>142.6</v>
      </c>
      <c r="L273" s="494">
        <v>139.25</v>
      </c>
      <c r="M273" s="494">
        <v>6.4213100000000001</v>
      </c>
    </row>
    <row r="274" spans="1:13">
      <c r="A274" s="254">
        <v>264</v>
      </c>
      <c r="B274" s="497" t="s">
        <v>413</v>
      </c>
      <c r="C274" s="494">
        <v>75.3</v>
      </c>
      <c r="D274" s="495">
        <v>74.983333333333334</v>
      </c>
      <c r="E274" s="495">
        <v>73.316666666666663</v>
      </c>
      <c r="F274" s="495">
        <v>71.333333333333329</v>
      </c>
      <c r="G274" s="495">
        <v>69.666666666666657</v>
      </c>
      <c r="H274" s="495">
        <v>76.966666666666669</v>
      </c>
      <c r="I274" s="495">
        <v>78.633333333333326</v>
      </c>
      <c r="J274" s="495">
        <v>80.616666666666674</v>
      </c>
      <c r="K274" s="494">
        <v>76.650000000000006</v>
      </c>
      <c r="L274" s="494">
        <v>73</v>
      </c>
      <c r="M274" s="494">
        <v>8.6902600000000003</v>
      </c>
    </row>
    <row r="275" spans="1:13">
      <c r="A275" s="254">
        <v>265</v>
      </c>
      <c r="B275" s="497" t="s">
        <v>127</v>
      </c>
      <c r="C275" s="494">
        <v>414</v>
      </c>
      <c r="D275" s="495">
        <v>416.76666666666671</v>
      </c>
      <c r="E275" s="495">
        <v>408.83333333333343</v>
      </c>
      <c r="F275" s="495">
        <v>403.66666666666674</v>
      </c>
      <c r="G275" s="495">
        <v>395.73333333333346</v>
      </c>
      <c r="H275" s="495">
        <v>421.93333333333339</v>
      </c>
      <c r="I275" s="495">
        <v>429.86666666666667</v>
      </c>
      <c r="J275" s="495">
        <v>435.03333333333336</v>
      </c>
      <c r="K275" s="494">
        <v>424.7</v>
      </c>
      <c r="L275" s="494">
        <v>411.6</v>
      </c>
      <c r="M275" s="494">
        <v>92.093940000000003</v>
      </c>
    </row>
    <row r="276" spans="1:13">
      <c r="A276" s="254">
        <v>266</v>
      </c>
      <c r="B276" s="497" t="s">
        <v>414</v>
      </c>
      <c r="C276" s="494">
        <v>2553.25</v>
      </c>
      <c r="D276" s="495">
        <v>2543.0666666666666</v>
      </c>
      <c r="E276" s="495">
        <v>2500.1833333333334</v>
      </c>
      <c r="F276" s="495">
        <v>2447.1166666666668</v>
      </c>
      <c r="G276" s="495">
        <v>2404.2333333333336</v>
      </c>
      <c r="H276" s="495">
        <v>2596.1333333333332</v>
      </c>
      <c r="I276" s="495">
        <v>2639.0166666666664</v>
      </c>
      <c r="J276" s="495">
        <v>2692.083333333333</v>
      </c>
      <c r="K276" s="494">
        <v>2585.9499999999998</v>
      </c>
      <c r="L276" s="494">
        <v>2490</v>
      </c>
      <c r="M276" s="494">
        <v>8.0170000000000005E-2</v>
      </c>
    </row>
    <row r="277" spans="1:13">
      <c r="A277" s="254">
        <v>267</v>
      </c>
      <c r="B277" s="497" t="s">
        <v>129</v>
      </c>
      <c r="C277" s="494">
        <v>2820.65</v>
      </c>
      <c r="D277" s="495">
        <v>2808.2166666666667</v>
      </c>
      <c r="E277" s="495">
        <v>2776.4333333333334</v>
      </c>
      <c r="F277" s="495">
        <v>2732.2166666666667</v>
      </c>
      <c r="G277" s="495">
        <v>2700.4333333333334</v>
      </c>
      <c r="H277" s="495">
        <v>2852.4333333333334</v>
      </c>
      <c r="I277" s="495">
        <v>2884.2166666666672</v>
      </c>
      <c r="J277" s="495">
        <v>2928.4333333333334</v>
      </c>
      <c r="K277" s="494">
        <v>2840</v>
      </c>
      <c r="L277" s="494">
        <v>2764</v>
      </c>
      <c r="M277" s="494">
        <v>5.3203500000000004</v>
      </c>
    </row>
    <row r="278" spans="1:13">
      <c r="A278" s="254">
        <v>268</v>
      </c>
      <c r="B278" s="497" t="s">
        <v>130</v>
      </c>
      <c r="C278" s="494">
        <v>862.2</v>
      </c>
      <c r="D278" s="495">
        <v>867.93333333333339</v>
      </c>
      <c r="E278" s="495">
        <v>851.86666666666679</v>
      </c>
      <c r="F278" s="495">
        <v>841.53333333333342</v>
      </c>
      <c r="G278" s="495">
        <v>825.46666666666681</v>
      </c>
      <c r="H278" s="495">
        <v>878.26666666666677</v>
      </c>
      <c r="I278" s="495">
        <v>894.33333333333337</v>
      </c>
      <c r="J278" s="495">
        <v>904.66666666666674</v>
      </c>
      <c r="K278" s="494">
        <v>884</v>
      </c>
      <c r="L278" s="494">
        <v>857.6</v>
      </c>
      <c r="M278" s="494">
        <v>9.2315500000000004</v>
      </c>
    </row>
    <row r="279" spans="1:13">
      <c r="A279" s="254">
        <v>269</v>
      </c>
      <c r="B279" s="497" t="s">
        <v>415</v>
      </c>
      <c r="C279" s="494">
        <v>139.30000000000001</v>
      </c>
      <c r="D279" s="495">
        <v>139.61666666666667</v>
      </c>
      <c r="E279" s="495">
        <v>138.03333333333336</v>
      </c>
      <c r="F279" s="495">
        <v>136.76666666666668</v>
      </c>
      <c r="G279" s="495">
        <v>135.18333333333337</v>
      </c>
      <c r="H279" s="495">
        <v>140.88333333333335</v>
      </c>
      <c r="I279" s="495">
        <v>142.46666666666667</v>
      </c>
      <c r="J279" s="495">
        <v>143.73333333333335</v>
      </c>
      <c r="K279" s="494">
        <v>141.19999999999999</v>
      </c>
      <c r="L279" s="494">
        <v>138.35</v>
      </c>
      <c r="M279" s="494">
        <v>2.4067099999999999</v>
      </c>
    </row>
    <row r="280" spans="1:13">
      <c r="A280" s="254">
        <v>270</v>
      </c>
      <c r="B280" s="497" t="s">
        <v>417</v>
      </c>
      <c r="C280" s="494">
        <v>494.65</v>
      </c>
      <c r="D280" s="495">
        <v>498.88333333333338</v>
      </c>
      <c r="E280" s="495">
        <v>486.76666666666677</v>
      </c>
      <c r="F280" s="495">
        <v>478.88333333333338</v>
      </c>
      <c r="G280" s="495">
        <v>466.76666666666677</v>
      </c>
      <c r="H280" s="495">
        <v>506.76666666666677</v>
      </c>
      <c r="I280" s="495">
        <v>518.88333333333344</v>
      </c>
      <c r="J280" s="495">
        <v>526.76666666666677</v>
      </c>
      <c r="K280" s="494">
        <v>511</v>
      </c>
      <c r="L280" s="494">
        <v>491</v>
      </c>
      <c r="M280" s="494">
        <v>1.131</v>
      </c>
    </row>
    <row r="281" spans="1:13">
      <c r="A281" s="254">
        <v>271</v>
      </c>
      <c r="B281" s="497" t="s">
        <v>418</v>
      </c>
      <c r="C281" s="494">
        <v>204.05</v>
      </c>
      <c r="D281" s="495">
        <v>205.15</v>
      </c>
      <c r="E281" s="495">
        <v>201.4</v>
      </c>
      <c r="F281" s="495">
        <v>198.75</v>
      </c>
      <c r="G281" s="495">
        <v>195</v>
      </c>
      <c r="H281" s="495">
        <v>207.8</v>
      </c>
      <c r="I281" s="495">
        <v>211.55</v>
      </c>
      <c r="J281" s="495">
        <v>214.20000000000002</v>
      </c>
      <c r="K281" s="494">
        <v>208.9</v>
      </c>
      <c r="L281" s="494">
        <v>202.5</v>
      </c>
      <c r="M281" s="494">
        <v>3.0849799999999998</v>
      </c>
    </row>
    <row r="282" spans="1:13">
      <c r="A282" s="254">
        <v>272</v>
      </c>
      <c r="B282" s="497" t="s">
        <v>419</v>
      </c>
      <c r="C282" s="494">
        <v>183.1</v>
      </c>
      <c r="D282" s="495">
        <v>183.79999999999998</v>
      </c>
      <c r="E282" s="495">
        <v>181.29999999999995</v>
      </c>
      <c r="F282" s="495">
        <v>179.49999999999997</v>
      </c>
      <c r="G282" s="495">
        <v>176.99999999999994</v>
      </c>
      <c r="H282" s="495">
        <v>185.59999999999997</v>
      </c>
      <c r="I282" s="495">
        <v>188.10000000000002</v>
      </c>
      <c r="J282" s="495">
        <v>189.89999999999998</v>
      </c>
      <c r="K282" s="494">
        <v>186.3</v>
      </c>
      <c r="L282" s="494">
        <v>182</v>
      </c>
      <c r="M282" s="494">
        <v>2.05097</v>
      </c>
    </row>
    <row r="283" spans="1:13">
      <c r="A283" s="254">
        <v>273</v>
      </c>
      <c r="B283" s="497" t="s">
        <v>752</v>
      </c>
      <c r="C283" s="494">
        <v>860</v>
      </c>
      <c r="D283" s="495">
        <v>864.33333333333337</v>
      </c>
      <c r="E283" s="495">
        <v>850.66666666666674</v>
      </c>
      <c r="F283" s="495">
        <v>841.33333333333337</v>
      </c>
      <c r="G283" s="495">
        <v>827.66666666666674</v>
      </c>
      <c r="H283" s="495">
        <v>873.66666666666674</v>
      </c>
      <c r="I283" s="495">
        <v>887.33333333333348</v>
      </c>
      <c r="J283" s="495">
        <v>896.66666666666674</v>
      </c>
      <c r="K283" s="494">
        <v>878</v>
      </c>
      <c r="L283" s="494">
        <v>855</v>
      </c>
      <c r="M283" s="494">
        <v>0.20574999999999999</v>
      </c>
    </row>
    <row r="284" spans="1:13">
      <c r="A284" s="254">
        <v>274</v>
      </c>
      <c r="B284" s="497" t="s">
        <v>420</v>
      </c>
      <c r="C284" s="494">
        <v>903.7</v>
      </c>
      <c r="D284" s="495">
        <v>907.65</v>
      </c>
      <c r="E284" s="495">
        <v>891.05</v>
      </c>
      <c r="F284" s="495">
        <v>878.4</v>
      </c>
      <c r="G284" s="495">
        <v>861.8</v>
      </c>
      <c r="H284" s="495">
        <v>920.3</v>
      </c>
      <c r="I284" s="495">
        <v>936.90000000000009</v>
      </c>
      <c r="J284" s="495">
        <v>949.55</v>
      </c>
      <c r="K284" s="494">
        <v>924.25</v>
      </c>
      <c r="L284" s="494">
        <v>895</v>
      </c>
      <c r="M284" s="494">
        <v>1.0433600000000001</v>
      </c>
    </row>
    <row r="285" spans="1:13">
      <c r="A285" s="254">
        <v>275</v>
      </c>
      <c r="B285" s="497" t="s">
        <v>421</v>
      </c>
      <c r="C285" s="494">
        <v>363.05</v>
      </c>
      <c r="D285" s="495">
        <v>363.76666666666665</v>
      </c>
      <c r="E285" s="495">
        <v>361.0333333333333</v>
      </c>
      <c r="F285" s="495">
        <v>359.01666666666665</v>
      </c>
      <c r="G285" s="495">
        <v>356.2833333333333</v>
      </c>
      <c r="H285" s="495">
        <v>365.7833333333333</v>
      </c>
      <c r="I285" s="495">
        <v>368.51666666666665</v>
      </c>
      <c r="J285" s="495">
        <v>370.5333333333333</v>
      </c>
      <c r="K285" s="494">
        <v>366.5</v>
      </c>
      <c r="L285" s="494">
        <v>361.75</v>
      </c>
      <c r="M285" s="494">
        <v>1.3081</v>
      </c>
    </row>
    <row r="286" spans="1:13">
      <c r="A286" s="254">
        <v>276</v>
      </c>
      <c r="B286" s="497" t="s">
        <v>422</v>
      </c>
      <c r="C286" s="494">
        <v>572.5</v>
      </c>
      <c r="D286" s="495">
        <v>572.08333333333337</v>
      </c>
      <c r="E286" s="495">
        <v>566.41666666666674</v>
      </c>
      <c r="F286" s="495">
        <v>560.33333333333337</v>
      </c>
      <c r="G286" s="495">
        <v>554.66666666666674</v>
      </c>
      <c r="H286" s="495">
        <v>578.16666666666674</v>
      </c>
      <c r="I286" s="495">
        <v>583.83333333333348</v>
      </c>
      <c r="J286" s="495">
        <v>589.91666666666674</v>
      </c>
      <c r="K286" s="494">
        <v>577.75</v>
      </c>
      <c r="L286" s="494">
        <v>566</v>
      </c>
      <c r="M286" s="494">
        <v>0.32282</v>
      </c>
    </row>
    <row r="287" spans="1:13">
      <c r="A287" s="254">
        <v>277</v>
      </c>
      <c r="B287" s="497" t="s">
        <v>423</v>
      </c>
      <c r="C287" s="494">
        <v>61.15</v>
      </c>
      <c r="D287" s="495">
        <v>61.199999999999996</v>
      </c>
      <c r="E287" s="495">
        <v>60.499999999999993</v>
      </c>
      <c r="F287" s="495">
        <v>59.849999999999994</v>
      </c>
      <c r="G287" s="495">
        <v>59.149999999999991</v>
      </c>
      <c r="H287" s="495">
        <v>61.849999999999994</v>
      </c>
      <c r="I287" s="495">
        <v>62.55</v>
      </c>
      <c r="J287" s="495">
        <v>63.199999999999996</v>
      </c>
      <c r="K287" s="494">
        <v>61.9</v>
      </c>
      <c r="L287" s="494">
        <v>60.55</v>
      </c>
      <c r="M287" s="494">
        <v>9.27182</v>
      </c>
    </row>
    <row r="288" spans="1:13">
      <c r="A288" s="254">
        <v>278</v>
      </c>
      <c r="B288" s="497" t="s">
        <v>424</v>
      </c>
      <c r="C288" s="494">
        <v>54.4</v>
      </c>
      <c r="D288" s="495">
        <v>54.583333333333336</v>
      </c>
      <c r="E288" s="495">
        <v>53.866666666666674</v>
      </c>
      <c r="F288" s="495">
        <v>53.333333333333336</v>
      </c>
      <c r="G288" s="495">
        <v>52.616666666666674</v>
      </c>
      <c r="H288" s="495">
        <v>55.116666666666674</v>
      </c>
      <c r="I288" s="495">
        <v>55.833333333333329</v>
      </c>
      <c r="J288" s="495">
        <v>56.366666666666674</v>
      </c>
      <c r="K288" s="494">
        <v>55.3</v>
      </c>
      <c r="L288" s="494">
        <v>54.05</v>
      </c>
      <c r="M288" s="494">
        <v>4.4419500000000003</v>
      </c>
    </row>
    <row r="289" spans="1:13">
      <c r="A289" s="254">
        <v>279</v>
      </c>
      <c r="B289" s="497" t="s">
        <v>425</v>
      </c>
      <c r="C289" s="494">
        <v>569.79999999999995</v>
      </c>
      <c r="D289" s="495">
        <v>569.86666666666667</v>
      </c>
      <c r="E289" s="495">
        <v>554.93333333333339</v>
      </c>
      <c r="F289" s="495">
        <v>540.06666666666672</v>
      </c>
      <c r="G289" s="495">
        <v>525.13333333333344</v>
      </c>
      <c r="H289" s="495">
        <v>584.73333333333335</v>
      </c>
      <c r="I289" s="495">
        <v>599.66666666666652</v>
      </c>
      <c r="J289" s="495">
        <v>614.5333333333333</v>
      </c>
      <c r="K289" s="494">
        <v>584.79999999999995</v>
      </c>
      <c r="L289" s="494">
        <v>555</v>
      </c>
      <c r="M289" s="494">
        <v>7.3449600000000004</v>
      </c>
    </row>
    <row r="290" spans="1:13">
      <c r="A290" s="254">
        <v>280</v>
      </c>
      <c r="B290" s="497" t="s">
        <v>426</v>
      </c>
      <c r="C290" s="494">
        <v>415.25</v>
      </c>
      <c r="D290" s="495">
        <v>418.10000000000008</v>
      </c>
      <c r="E290" s="495">
        <v>409.25000000000017</v>
      </c>
      <c r="F290" s="495">
        <v>403.25000000000011</v>
      </c>
      <c r="G290" s="495">
        <v>394.4000000000002</v>
      </c>
      <c r="H290" s="495">
        <v>424.10000000000014</v>
      </c>
      <c r="I290" s="495">
        <v>432.95000000000005</v>
      </c>
      <c r="J290" s="495">
        <v>438.9500000000001</v>
      </c>
      <c r="K290" s="494">
        <v>426.95</v>
      </c>
      <c r="L290" s="494">
        <v>412.1</v>
      </c>
      <c r="M290" s="494">
        <v>2.08087</v>
      </c>
    </row>
    <row r="291" spans="1:13">
      <c r="A291" s="254">
        <v>281</v>
      </c>
      <c r="B291" s="497" t="s">
        <v>427</v>
      </c>
      <c r="C291" s="494">
        <v>235.6</v>
      </c>
      <c r="D291" s="495">
        <v>236.83333333333334</v>
      </c>
      <c r="E291" s="495">
        <v>231.26666666666668</v>
      </c>
      <c r="F291" s="495">
        <v>226.93333333333334</v>
      </c>
      <c r="G291" s="495">
        <v>221.36666666666667</v>
      </c>
      <c r="H291" s="495">
        <v>241.16666666666669</v>
      </c>
      <c r="I291" s="495">
        <v>246.73333333333335</v>
      </c>
      <c r="J291" s="495">
        <v>251.06666666666669</v>
      </c>
      <c r="K291" s="494">
        <v>242.4</v>
      </c>
      <c r="L291" s="494">
        <v>232.5</v>
      </c>
      <c r="M291" s="494">
        <v>1.2156899999999999</v>
      </c>
    </row>
    <row r="292" spans="1:13">
      <c r="A292" s="254">
        <v>282</v>
      </c>
      <c r="B292" s="497" t="s">
        <v>131</v>
      </c>
      <c r="C292" s="494">
        <v>1764.1</v>
      </c>
      <c r="D292" s="495">
        <v>1770.7666666666667</v>
      </c>
      <c r="E292" s="495">
        <v>1753.3833333333332</v>
      </c>
      <c r="F292" s="495">
        <v>1742.6666666666665</v>
      </c>
      <c r="G292" s="495">
        <v>1725.2833333333331</v>
      </c>
      <c r="H292" s="495">
        <v>1781.4833333333333</v>
      </c>
      <c r="I292" s="495">
        <v>1798.866666666667</v>
      </c>
      <c r="J292" s="495">
        <v>1809.5833333333335</v>
      </c>
      <c r="K292" s="494">
        <v>1788.15</v>
      </c>
      <c r="L292" s="494">
        <v>1760.05</v>
      </c>
      <c r="M292" s="494">
        <v>29.122789999999998</v>
      </c>
    </row>
    <row r="293" spans="1:13">
      <c r="A293" s="254">
        <v>283</v>
      </c>
      <c r="B293" s="497" t="s">
        <v>132</v>
      </c>
      <c r="C293" s="494">
        <v>93.2</v>
      </c>
      <c r="D293" s="495">
        <v>93.733333333333334</v>
      </c>
      <c r="E293" s="495">
        <v>92.166666666666671</v>
      </c>
      <c r="F293" s="495">
        <v>91.13333333333334</v>
      </c>
      <c r="G293" s="495">
        <v>89.566666666666677</v>
      </c>
      <c r="H293" s="495">
        <v>94.766666666666666</v>
      </c>
      <c r="I293" s="495">
        <v>96.333333333333329</v>
      </c>
      <c r="J293" s="495">
        <v>97.36666666666666</v>
      </c>
      <c r="K293" s="494">
        <v>95.3</v>
      </c>
      <c r="L293" s="494">
        <v>92.7</v>
      </c>
      <c r="M293" s="494">
        <v>92.8065</v>
      </c>
    </row>
    <row r="294" spans="1:13">
      <c r="A294" s="254">
        <v>284</v>
      </c>
      <c r="B294" s="497" t="s">
        <v>259</v>
      </c>
      <c r="C294" s="494">
        <v>2725.55</v>
      </c>
      <c r="D294" s="495">
        <v>2740.4666666666667</v>
      </c>
      <c r="E294" s="495">
        <v>2696.0833333333335</v>
      </c>
      <c r="F294" s="495">
        <v>2666.6166666666668</v>
      </c>
      <c r="G294" s="495">
        <v>2622.2333333333336</v>
      </c>
      <c r="H294" s="495">
        <v>2769.9333333333334</v>
      </c>
      <c r="I294" s="495">
        <v>2814.3166666666666</v>
      </c>
      <c r="J294" s="495">
        <v>2843.7833333333333</v>
      </c>
      <c r="K294" s="494">
        <v>2784.85</v>
      </c>
      <c r="L294" s="494">
        <v>2711</v>
      </c>
      <c r="M294" s="494">
        <v>2.3636599999999999</v>
      </c>
    </row>
    <row r="295" spans="1:13">
      <c r="A295" s="254">
        <v>285</v>
      </c>
      <c r="B295" s="497" t="s">
        <v>133</v>
      </c>
      <c r="C295" s="494">
        <v>392.3</v>
      </c>
      <c r="D295" s="495">
        <v>391.43333333333334</v>
      </c>
      <c r="E295" s="495">
        <v>388.36666666666667</v>
      </c>
      <c r="F295" s="495">
        <v>384.43333333333334</v>
      </c>
      <c r="G295" s="495">
        <v>381.36666666666667</v>
      </c>
      <c r="H295" s="495">
        <v>395.36666666666667</v>
      </c>
      <c r="I295" s="495">
        <v>398.43333333333339</v>
      </c>
      <c r="J295" s="495">
        <v>402.36666666666667</v>
      </c>
      <c r="K295" s="494">
        <v>394.5</v>
      </c>
      <c r="L295" s="494">
        <v>387.5</v>
      </c>
      <c r="M295" s="494">
        <v>25.02929</v>
      </c>
    </row>
    <row r="296" spans="1:13">
      <c r="A296" s="254">
        <v>286</v>
      </c>
      <c r="B296" s="497" t="s">
        <v>753</v>
      </c>
      <c r="C296" s="494">
        <v>208.4</v>
      </c>
      <c r="D296" s="495">
        <v>208.73333333333335</v>
      </c>
      <c r="E296" s="495">
        <v>206.81666666666669</v>
      </c>
      <c r="F296" s="495">
        <v>205.23333333333335</v>
      </c>
      <c r="G296" s="495">
        <v>203.31666666666669</v>
      </c>
      <c r="H296" s="495">
        <v>210.31666666666669</v>
      </c>
      <c r="I296" s="495">
        <v>212.23333333333332</v>
      </c>
      <c r="J296" s="495">
        <v>213.81666666666669</v>
      </c>
      <c r="K296" s="494">
        <v>210.65</v>
      </c>
      <c r="L296" s="494">
        <v>207.15</v>
      </c>
      <c r="M296" s="494">
        <v>0.28791</v>
      </c>
    </row>
    <row r="297" spans="1:13">
      <c r="A297" s="254">
        <v>287</v>
      </c>
      <c r="B297" s="497" t="s">
        <v>428</v>
      </c>
      <c r="C297" s="494">
        <v>6331.7</v>
      </c>
      <c r="D297" s="495">
        <v>6373.3</v>
      </c>
      <c r="E297" s="495">
        <v>6258.4000000000005</v>
      </c>
      <c r="F297" s="495">
        <v>6185.1</v>
      </c>
      <c r="G297" s="495">
        <v>6070.2000000000007</v>
      </c>
      <c r="H297" s="495">
        <v>6446.6</v>
      </c>
      <c r="I297" s="495">
        <v>6561.5</v>
      </c>
      <c r="J297" s="495">
        <v>6634.8</v>
      </c>
      <c r="K297" s="494">
        <v>6488.2</v>
      </c>
      <c r="L297" s="494">
        <v>6300</v>
      </c>
      <c r="M297" s="494">
        <v>3.1440000000000003E-2</v>
      </c>
    </row>
    <row r="298" spans="1:13">
      <c r="A298" s="254">
        <v>288</v>
      </c>
      <c r="B298" s="497" t="s">
        <v>260</v>
      </c>
      <c r="C298" s="494">
        <v>4089.9</v>
      </c>
      <c r="D298" s="495">
        <v>4105.7333333333336</v>
      </c>
      <c r="E298" s="495">
        <v>4036.4666666666672</v>
      </c>
      <c r="F298" s="495">
        <v>3983.0333333333338</v>
      </c>
      <c r="G298" s="495">
        <v>3913.7666666666673</v>
      </c>
      <c r="H298" s="495">
        <v>4159.166666666667</v>
      </c>
      <c r="I298" s="495">
        <v>4228.4333333333334</v>
      </c>
      <c r="J298" s="495">
        <v>4281.8666666666668</v>
      </c>
      <c r="K298" s="494">
        <v>4175</v>
      </c>
      <c r="L298" s="494">
        <v>4052.3</v>
      </c>
      <c r="M298" s="494">
        <v>3.0782699999999998</v>
      </c>
    </row>
    <row r="299" spans="1:13">
      <c r="A299" s="254">
        <v>289</v>
      </c>
      <c r="B299" s="497" t="s">
        <v>134</v>
      </c>
      <c r="C299" s="494">
        <v>1359.15</v>
      </c>
      <c r="D299" s="495">
        <v>1369.25</v>
      </c>
      <c r="E299" s="495">
        <v>1345.2</v>
      </c>
      <c r="F299" s="495">
        <v>1331.25</v>
      </c>
      <c r="G299" s="495">
        <v>1307.2</v>
      </c>
      <c r="H299" s="495">
        <v>1383.2</v>
      </c>
      <c r="I299" s="495">
        <v>1407.2500000000002</v>
      </c>
      <c r="J299" s="495">
        <v>1421.2</v>
      </c>
      <c r="K299" s="494">
        <v>1393.3</v>
      </c>
      <c r="L299" s="494">
        <v>1355.3</v>
      </c>
      <c r="M299" s="494">
        <v>37.525880000000001</v>
      </c>
    </row>
    <row r="300" spans="1:13">
      <c r="A300" s="254">
        <v>290</v>
      </c>
      <c r="B300" s="497" t="s">
        <v>429</v>
      </c>
      <c r="C300" s="494">
        <v>446.5</v>
      </c>
      <c r="D300" s="495">
        <v>443.09999999999997</v>
      </c>
      <c r="E300" s="495">
        <v>433.89999999999992</v>
      </c>
      <c r="F300" s="495">
        <v>421.29999999999995</v>
      </c>
      <c r="G300" s="495">
        <v>412.09999999999991</v>
      </c>
      <c r="H300" s="495">
        <v>455.69999999999993</v>
      </c>
      <c r="I300" s="495">
        <v>464.9</v>
      </c>
      <c r="J300" s="495">
        <v>477.49999999999994</v>
      </c>
      <c r="K300" s="494">
        <v>452.3</v>
      </c>
      <c r="L300" s="494">
        <v>430.5</v>
      </c>
      <c r="M300" s="494">
        <v>51.280549999999998</v>
      </c>
    </row>
    <row r="301" spans="1:13">
      <c r="A301" s="254">
        <v>291</v>
      </c>
      <c r="B301" s="497" t="s">
        <v>430</v>
      </c>
      <c r="C301" s="494">
        <v>29.9</v>
      </c>
      <c r="D301" s="495">
        <v>30.083333333333332</v>
      </c>
      <c r="E301" s="495">
        <v>29.566666666666663</v>
      </c>
      <c r="F301" s="495">
        <v>29.233333333333331</v>
      </c>
      <c r="G301" s="495">
        <v>28.716666666666661</v>
      </c>
      <c r="H301" s="495">
        <v>30.416666666666664</v>
      </c>
      <c r="I301" s="495">
        <v>30.933333333333337</v>
      </c>
      <c r="J301" s="495">
        <v>31.266666666666666</v>
      </c>
      <c r="K301" s="494">
        <v>30.6</v>
      </c>
      <c r="L301" s="494">
        <v>29.75</v>
      </c>
      <c r="M301" s="494">
        <v>18.248149999999999</v>
      </c>
    </row>
    <row r="302" spans="1:13">
      <c r="A302" s="254">
        <v>292</v>
      </c>
      <c r="B302" s="497" t="s">
        <v>431</v>
      </c>
      <c r="C302" s="494">
        <v>1889.6</v>
      </c>
      <c r="D302" s="495">
        <v>1905.8666666666668</v>
      </c>
      <c r="E302" s="495">
        <v>1861.7333333333336</v>
      </c>
      <c r="F302" s="495">
        <v>1833.8666666666668</v>
      </c>
      <c r="G302" s="495">
        <v>1789.7333333333336</v>
      </c>
      <c r="H302" s="495">
        <v>1933.7333333333336</v>
      </c>
      <c r="I302" s="495">
        <v>1977.8666666666668</v>
      </c>
      <c r="J302" s="495">
        <v>2005.7333333333336</v>
      </c>
      <c r="K302" s="494">
        <v>1950</v>
      </c>
      <c r="L302" s="494">
        <v>1878</v>
      </c>
      <c r="M302" s="494">
        <v>1.62405</v>
      </c>
    </row>
    <row r="303" spans="1:13">
      <c r="A303" s="254">
        <v>293</v>
      </c>
      <c r="B303" s="497" t="s">
        <v>135</v>
      </c>
      <c r="C303" s="494">
        <v>1055.8499999999999</v>
      </c>
      <c r="D303" s="495">
        <v>1056.1666666666667</v>
      </c>
      <c r="E303" s="495">
        <v>1043.1833333333334</v>
      </c>
      <c r="F303" s="495">
        <v>1030.5166666666667</v>
      </c>
      <c r="G303" s="495">
        <v>1017.5333333333333</v>
      </c>
      <c r="H303" s="495">
        <v>1068.8333333333335</v>
      </c>
      <c r="I303" s="495">
        <v>1081.8166666666666</v>
      </c>
      <c r="J303" s="495">
        <v>1094.4833333333336</v>
      </c>
      <c r="K303" s="494">
        <v>1069.1500000000001</v>
      </c>
      <c r="L303" s="494">
        <v>1043.5</v>
      </c>
      <c r="M303" s="494">
        <v>17.454999999999998</v>
      </c>
    </row>
    <row r="304" spans="1:13">
      <c r="A304" s="254">
        <v>294</v>
      </c>
      <c r="B304" s="497" t="s">
        <v>432</v>
      </c>
      <c r="C304" s="494">
        <v>1964.35</v>
      </c>
      <c r="D304" s="495">
        <v>1971.4333333333334</v>
      </c>
      <c r="E304" s="495">
        <v>1932.9166666666667</v>
      </c>
      <c r="F304" s="495">
        <v>1901.4833333333333</v>
      </c>
      <c r="G304" s="495">
        <v>1862.9666666666667</v>
      </c>
      <c r="H304" s="495">
        <v>2002.8666666666668</v>
      </c>
      <c r="I304" s="495">
        <v>2041.3833333333332</v>
      </c>
      <c r="J304" s="495">
        <v>2072.8166666666666</v>
      </c>
      <c r="K304" s="494">
        <v>2009.95</v>
      </c>
      <c r="L304" s="494">
        <v>1940</v>
      </c>
      <c r="M304" s="494">
        <v>0.54498000000000002</v>
      </c>
    </row>
    <row r="305" spans="1:13">
      <c r="A305" s="254">
        <v>295</v>
      </c>
      <c r="B305" s="497" t="s">
        <v>433</v>
      </c>
      <c r="C305" s="494">
        <v>809.5</v>
      </c>
      <c r="D305" s="495">
        <v>808.0333333333333</v>
      </c>
      <c r="E305" s="495">
        <v>789.46666666666658</v>
      </c>
      <c r="F305" s="495">
        <v>769.43333333333328</v>
      </c>
      <c r="G305" s="495">
        <v>750.86666666666656</v>
      </c>
      <c r="H305" s="495">
        <v>828.06666666666661</v>
      </c>
      <c r="I305" s="495">
        <v>846.63333333333321</v>
      </c>
      <c r="J305" s="495">
        <v>866.66666666666663</v>
      </c>
      <c r="K305" s="494">
        <v>826.6</v>
      </c>
      <c r="L305" s="494">
        <v>788</v>
      </c>
      <c r="M305" s="494">
        <v>0.19664000000000001</v>
      </c>
    </row>
    <row r="306" spans="1:13">
      <c r="A306" s="254">
        <v>296</v>
      </c>
      <c r="B306" s="497" t="s">
        <v>434</v>
      </c>
      <c r="C306" s="494">
        <v>42.05</v>
      </c>
      <c r="D306" s="495">
        <v>42.233333333333327</v>
      </c>
      <c r="E306" s="495">
        <v>41.316666666666656</v>
      </c>
      <c r="F306" s="495">
        <v>40.583333333333329</v>
      </c>
      <c r="G306" s="495">
        <v>39.666666666666657</v>
      </c>
      <c r="H306" s="495">
        <v>42.966666666666654</v>
      </c>
      <c r="I306" s="495">
        <v>43.883333333333326</v>
      </c>
      <c r="J306" s="495">
        <v>44.616666666666653</v>
      </c>
      <c r="K306" s="494">
        <v>43.15</v>
      </c>
      <c r="L306" s="494">
        <v>41.5</v>
      </c>
      <c r="M306" s="494">
        <v>33.783839999999998</v>
      </c>
    </row>
    <row r="307" spans="1:13">
      <c r="A307" s="254">
        <v>297</v>
      </c>
      <c r="B307" s="497" t="s">
        <v>435</v>
      </c>
      <c r="C307" s="494">
        <v>155</v>
      </c>
      <c r="D307" s="495">
        <v>155.31666666666666</v>
      </c>
      <c r="E307" s="495">
        <v>153.43333333333334</v>
      </c>
      <c r="F307" s="495">
        <v>151.86666666666667</v>
      </c>
      <c r="G307" s="495">
        <v>149.98333333333335</v>
      </c>
      <c r="H307" s="495">
        <v>156.88333333333333</v>
      </c>
      <c r="I307" s="495">
        <v>158.76666666666665</v>
      </c>
      <c r="J307" s="495">
        <v>160.33333333333331</v>
      </c>
      <c r="K307" s="494">
        <v>157.19999999999999</v>
      </c>
      <c r="L307" s="494">
        <v>153.75</v>
      </c>
      <c r="M307" s="494">
        <v>2.2772000000000001</v>
      </c>
    </row>
    <row r="308" spans="1:13">
      <c r="A308" s="254">
        <v>298</v>
      </c>
      <c r="B308" s="497" t="s">
        <v>146</v>
      </c>
      <c r="C308" s="494">
        <v>81366</v>
      </c>
      <c r="D308" s="495">
        <v>81442.516666666663</v>
      </c>
      <c r="E308" s="495">
        <v>80903.983333333323</v>
      </c>
      <c r="F308" s="495">
        <v>80441.96666666666</v>
      </c>
      <c r="G308" s="495">
        <v>79903.43333333332</v>
      </c>
      <c r="H308" s="495">
        <v>81904.533333333326</v>
      </c>
      <c r="I308" s="495">
        <v>82443.066666666651</v>
      </c>
      <c r="J308" s="495">
        <v>82905.083333333328</v>
      </c>
      <c r="K308" s="494">
        <v>81981.05</v>
      </c>
      <c r="L308" s="494">
        <v>80980.5</v>
      </c>
      <c r="M308" s="494">
        <v>0.23199</v>
      </c>
    </row>
    <row r="309" spans="1:13">
      <c r="A309" s="254">
        <v>299</v>
      </c>
      <c r="B309" s="497" t="s">
        <v>143</v>
      </c>
      <c r="C309" s="494">
        <v>1103.6500000000001</v>
      </c>
      <c r="D309" s="495">
        <v>1096.9166666666667</v>
      </c>
      <c r="E309" s="495">
        <v>1086.8333333333335</v>
      </c>
      <c r="F309" s="495">
        <v>1070.0166666666667</v>
      </c>
      <c r="G309" s="495">
        <v>1059.9333333333334</v>
      </c>
      <c r="H309" s="495">
        <v>1113.7333333333336</v>
      </c>
      <c r="I309" s="495">
        <v>1123.8166666666671</v>
      </c>
      <c r="J309" s="495">
        <v>1140.6333333333337</v>
      </c>
      <c r="K309" s="494">
        <v>1107</v>
      </c>
      <c r="L309" s="494">
        <v>1080.0999999999999</v>
      </c>
      <c r="M309" s="494">
        <v>2.8851800000000001</v>
      </c>
    </row>
    <row r="310" spans="1:13">
      <c r="A310" s="254">
        <v>300</v>
      </c>
      <c r="B310" s="497" t="s">
        <v>436</v>
      </c>
      <c r="C310" s="494">
        <v>3471.1</v>
      </c>
      <c r="D310" s="495">
        <v>3469.6666666666665</v>
      </c>
      <c r="E310" s="495">
        <v>3409.7833333333328</v>
      </c>
      <c r="F310" s="495">
        <v>3348.4666666666662</v>
      </c>
      <c r="G310" s="495">
        <v>3288.5833333333326</v>
      </c>
      <c r="H310" s="495">
        <v>3530.9833333333331</v>
      </c>
      <c r="I310" s="495">
        <v>3590.8666666666672</v>
      </c>
      <c r="J310" s="495">
        <v>3652.1833333333334</v>
      </c>
      <c r="K310" s="494">
        <v>3529.55</v>
      </c>
      <c r="L310" s="494">
        <v>3408.35</v>
      </c>
      <c r="M310" s="494">
        <v>5.9819999999999998E-2</v>
      </c>
    </row>
    <row r="311" spans="1:13">
      <c r="A311" s="254">
        <v>301</v>
      </c>
      <c r="B311" s="497" t="s">
        <v>437</v>
      </c>
      <c r="C311" s="494">
        <v>270</v>
      </c>
      <c r="D311" s="495">
        <v>269.68333333333334</v>
      </c>
      <c r="E311" s="495">
        <v>267.4666666666667</v>
      </c>
      <c r="F311" s="495">
        <v>264.93333333333334</v>
      </c>
      <c r="G311" s="495">
        <v>262.7166666666667</v>
      </c>
      <c r="H311" s="495">
        <v>272.2166666666667</v>
      </c>
      <c r="I311" s="495">
        <v>274.43333333333328</v>
      </c>
      <c r="J311" s="495">
        <v>276.9666666666667</v>
      </c>
      <c r="K311" s="494">
        <v>271.89999999999998</v>
      </c>
      <c r="L311" s="494">
        <v>267.14999999999998</v>
      </c>
      <c r="M311" s="494">
        <v>0.18042</v>
      </c>
    </row>
    <row r="312" spans="1:13">
      <c r="A312" s="254">
        <v>302</v>
      </c>
      <c r="B312" s="497" t="s">
        <v>137</v>
      </c>
      <c r="C312" s="494">
        <v>171.9</v>
      </c>
      <c r="D312" s="495">
        <v>172.91666666666666</v>
      </c>
      <c r="E312" s="495">
        <v>170.23333333333332</v>
      </c>
      <c r="F312" s="495">
        <v>168.56666666666666</v>
      </c>
      <c r="G312" s="495">
        <v>165.88333333333333</v>
      </c>
      <c r="H312" s="495">
        <v>174.58333333333331</v>
      </c>
      <c r="I312" s="495">
        <v>177.26666666666665</v>
      </c>
      <c r="J312" s="495">
        <v>178.93333333333331</v>
      </c>
      <c r="K312" s="494">
        <v>175.6</v>
      </c>
      <c r="L312" s="494">
        <v>171.25</v>
      </c>
      <c r="M312" s="494">
        <v>60.321460000000002</v>
      </c>
    </row>
    <row r="313" spans="1:13">
      <c r="A313" s="254">
        <v>303</v>
      </c>
      <c r="B313" s="497" t="s">
        <v>136</v>
      </c>
      <c r="C313" s="494">
        <v>821.65</v>
      </c>
      <c r="D313" s="495">
        <v>820.9</v>
      </c>
      <c r="E313" s="495">
        <v>803.94999999999993</v>
      </c>
      <c r="F313" s="495">
        <v>786.25</v>
      </c>
      <c r="G313" s="495">
        <v>769.3</v>
      </c>
      <c r="H313" s="495">
        <v>838.59999999999991</v>
      </c>
      <c r="I313" s="495">
        <v>855.55</v>
      </c>
      <c r="J313" s="495">
        <v>873.24999999999989</v>
      </c>
      <c r="K313" s="494">
        <v>837.85</v>
      </c>
      <c r="L313" s="494">
        <v>803.2</v>
      </c>
      <c r="M313" s="494">
        <v>69.155680000000004</v>
      </c>
    </row>
    <row r="314" spans="1:13">
      <c r="A314" s="254">
        <v>304</v>
      </c>
      <c r="B314" s="497" t="s">
        <v>438</v>
      </c>
      <c r="C314" s="494">
        <v>156.75</v>
      </c>
      <c r="D314" s="495">
        <v>157.85</v>
      </c>
      <c r="E314" s="495">
        <v>154.89999999999998</v>
      </c>
      <c r="F314" s="495">
        <v>153.04999999999998</v>
      </c>
      <c r="G314" s="495">
        <v>150.09999999999997</v>
      </c>
      <c r="H314" s="495">
        <v>159.69999999999999</v>
      </c>
      <c r="I314" s="495">
        <v>162.64999999999998</v>
      </c>
      <c r="J314" s="495">
        <v>164.5</v>
      </c>
      <c r="K314" s="494">
        <v>160.80000000000001</v>
      </c>
      <c r="L314" s="494">
        <v>156</v>
      </c>
      <c r="M314" s="494">
        <v>0.81355999999999995</v>
      </c>
    </row>
    <row r="315" spans="1:13">
      <c r="A315" s="254">
        <v>305</v>
      </c>
      <c r="B315" s="497" t="s">
        <v>439</v>
      </c>
      <c r="C315" s="494">
        <v>198.95</v>
      </c>
      <c r="D315" s="495">
        <v>198.80000000000004</v>
      </c>
      <c r="E315" s="495">
        <v>195.95000000000007</v>
      </c>
      <c r="F315" s="495">
        <v>192.95000000000005</v>
      </c>
      <c r="G315" s="495">
        <v>190.10000000000008</v>
      </c>
      <c r="H315" s="495">
        <v>201.80000000000007</v>
      </c>
      <c r="I315" s="495">
        <v>204.65000000000003</v>
      </c>
      <c r="J315" s="495">
        <v>207.65000000000006</v>
      </c>
      <c r="K315" s="494">
        <v>201.65</v>
      </c>
      <c r="L315" s="494">
        <v>195.8</v>
      </c>
      <c r="M315" s="494">
        <v>0.69523999999999997</v>
      </c>
    </row>
    <row r="316" spans="1:13">
      <c r="A316" s="254">
        <v>306</v>
      </c>
      <c r="B316" s="497" t="s">
        <v>440</v>
      </c>
      <c r="C316" s="494">
        <v>538.65</v>
      </c>
      <c r="D316" s="495">
        <v>534.41666666666663</v>
      </c>
      <c r="E316" s="495">
        <v>528.23333333333323</v>
      </c>
      <c r="F316" s="495">
        <v>517.81666666666661</v>
      </c>
      <c r="G316" s="495">
        <v>511.63333333333321</v>
      </c>
      <c r="H316" s="495">
        <v>544.83333333333326</v>
      </c>
      <c r="I316" s="495">
        <v>551.01666666666665</v>
      </c>
      <c r="J316" s="495">
        <v>561.43333333333328</v>
      </c>
      <c r="K316" s="494">
        <v>540.6</v>
      </c>
      <c r="L316" s="494">
        <v>524</v>
      </c>
      <c r="M316" s="494">
        <v>0.22639000000000001</v>
      </c>
    </row>
    <row r="317" spans="1:13">
      <c r="A317" s="254">
        <v>307</v>
      </c>
      <c r="B317" s="497" t="s">
        <v>138</v>
      </c>
      <c r="C317" s="494">
        <v>147.15</v>
      </c>
      <c r="D317" s="495">
        <v>147.20000000000002</v>
      </c>
      <c r="E317" s="495">
        <v>145.25000000000003</v>
      </c>
      <c r="F317" s="495">
        <v>143.35000000000002</v>
      </c>
      <c r="G317" s="495">
        <v>141.40000000000003</v>
      </c>
      <c r="H317" s="495">
        <v>149.10000000000002</v>
      </c>
      <c r="I317" s="495">
        <v>151.05000000000001</v>
      </c>
      <c r="J317" s="495">
        <v>152.95000000000002</v>
      </c>
      <c r="K317" s="494">
        <v>149.15</v>
      </c>
      <c r="L317" s="494">
        <v>145.30000000000001</v>
      </c>
      <c r="M317" s="494">
        <v>25.35697</v>
      </c>
    </row>
    <row r="318" spans="1:13">
      <c r="A318" s="254">
        <v>308</v>
      </c>
      <c r="B318" s="497" t="s">
        <v>261</v>
      </c>
      <c r="C318" s="494">
        <v>37.549999999999997</v>
      </c>
      <c r="D318" s="495">
        <v>37.216666666666661</v>
      </c>
      <c r="E318" s="495">
        <v>36.783333333333324</v>
      </c>
      <c r="F318" s="495">
        <v>36.016666666666666</v>
      </c>
      <c r="G318" s="495">
        <v>35.583333333333329</v>
      </c>
      <c r="H318" s="495">
        <v>37.98333333333332</v>
      </c>
      <c r="I318" s="495">
        <v>38.416666666666657</v>
      </c>
      <c r="J318" s="495">
        <v>39.183333333333316</v>
      </c>
      <c r="K318" s="494">
        <v>37.65</v>
      </c>
      <c r="L318" s="494">
        <v>36.450000000000003</v>
      </c>
      <c r="M318" s="494">
        <v>12.26153</v>
      </c>
    </row>
    <row r="319" spans="1:13">
      <c r="A319" s="254">
        <v>309</v>
      </c>
      <c r="B319" s="497" t="s">
        <v>139</v>
      </c>
      <c r="C319" s="494">
        <v>423.95</v>
      </c>
      <c r="D319" s="495">
        <v>424.68333333333334</v>
      </c>
      <c r="E319" s="495">
        <v>421.76666666666665</v>
      </c>
      <c r="F319" s="495">
        <v>419.58333333333331</v>
      </c>
      <c r="G319" s="495">
        <v>416.66666666666663</v>
      </c>
      <c r="H319" s="495">
        <v>426.86666666666667</v>
      </c>
      <c r="I319" s="495">
        <v>429.7833333333333</v>
      </c>
      <c r="J319" s="495">
        <v>431.9666666666667</v>
      </c>
      <c r="K319" s="494">
        <v>427.6</v>
      </c>
      <c r="L319" s="494">
        <v>422.5</v>
      </c>
      <c r="M319" s="494">
        <v>13.21942</v>
      </c>
    </row>
    <row r="320" spans="1:13">
      <c r="A320" s="254">
        <v>310</v>
      </c>
      <c r="B320" s="497" t="s">
        <v>140</v>
      </c>
      <c r="C320" s="494">
        <v>6648.1</v>
      </c>
      <c r="D320" s="495">
        <v>6679.666666666667</v>
      </c>
      <c r="E320" s="495">
        <v>6574.4833333333336</v>
      </c>
      <c r="F320" s="495">
        <v>6500.8666666666668</v>
      </c>
      <c r="G320" s="495">
        <v>6395.6833333333334</v>
      </c>
      <c r="H320" s="495">
        <v>6753.2833333333338</v>
      </c>
      <c r="I320" s="495">
        <v>6858.4666666666662</v>
      </c>
      <c r="J320" s="495">
        <v>6932.0833333333339</v>
      </c>
      <c r="K320" s="494">
        <v>6784.85</v>
      </c>
      <c r="L320" s="494">
        <v>6606.05</v>
      </c>
      <c r="M320" s="494">
        <v>10.00325</v>
      </c>
    </row>
    <row r="321" spans="1:13">
      <c r="A321" s="254">
        <v>311</v>
      </c>
      <c r="B321" s="497" t="s">
        <v>142</v>
      </c>
      <c r="C321" s="494">
        <v>872</v>
      </c>
      <c r="D321" s="495">
        <v>878.30000000000007</v>
      </c>
      <c r="E321" s="495">
        <v>862.70000000000016</v>
      </c>
      <c r="F321" s="495">
        <v>853.40000000000009</v>
      </c>
      <c r="G321" s="495">
        <v>837.80000000000018</v>
      </c>
      <c r="H321" s="495">
        <v>887.60000000000014</v>
      </c>
      <c r="I321" s="495">
        <v>903.2</v>
      </c>
      <c r="J321" s="495">
        <v>912.50000000000011</v>
      </c>
      <c r="K321" s="494">
        <v>893.9</v>
      </c>
      <c r="L321" s="494">
        <v>869</v>
      </c>
      <c r="M321" s="494">
        <v>4.9801700000000002</v>
      </c>
    </row>
    <row r="322" spans="1:13">
      <c r="A322" s="254">
        <v>312</v>
      </c>
      <c r="B322" s="497" t="s">
        <v>441</v>
      </c>
      <c r="C322" s="494">
        <v>2483.35</v>
      </c>
      <c r="D322" s="495">
        <v>2481.1166666666668</v>
      </c>
      <c r="E322" s="495">
        <v>2442.2333333333336</v>
      </c>
      <c r="F322" s="495">
        <v>2401.1166666666668</v>
      </c>
      <c r="G322" s="495">
        <v>2362.2333333333336</v>
      </c>
      <c r="H322" s="495">
        <v>2522.2333333333336</v>
      </c>
      <c r="I322" s="495">
        <v>2561.1166666666668</v>
      </c>
      <c r="J322" s="495">
        <v>2602.2333333333336</v>
      </c>
      <c r="K322" s="494">
        <v>2520</v>
      </c>
      <c r="L322" s="494">
        <v>2440</v>
      </c>
      <c r="M322" s="494">
        <v>1.16279</v>
      </c>
    </row>
    <row r="323" spans="1:13">
      <c r="A323" s="254">
        <v>313</v>
      </c>
      <c r="B323" s="497" t="s">
        <v>144</v>
      </c>
      <c r="C323" s="494">
        <v>2069.65</v>
      </c>
      <c r="D323" s="495">
        <v>2079.0499999999997</v>
      </c>
      <c r="E323" s="495">
        <v>2034.0999999999995</v>
      </c>
      <c r="F323" s="495">
        <v>1998.5499999999997</v>
      </c>
      <c r="G323" s="495">
        <v>1953.5999999999995</v>
      </c>
      <c r="H323" s="495">
        <v>2114.5999999999995</v>
      </c>
      <c r="I323" s="495">
        <v>2159.5499999999993</v>
      </c>
      <c r="J323" s="495">
        <v>2195.0999999999995</v>
      </c>
      <c r="K323" s="494">
        <v>2124</v>
      </c>
      <c r="L323" s="494">
        <v>2043.5</v>
      </c>
      <c r="M323" s="494">
        <v>16.45045</v>
      </c>
    </row>
    <row r="324" spans="1:13">
      <c r="A324" s="254">
        <v>314</v>
      </c>
      <c r="B324" s="497" t="s">
        <v>442</v>
      </c>
      <c r="C324" s="494">
        <v>96.35</v>
      </c>
      <c r="D324" s="495">
        <v>96.55</v>
      </c>
      <c r="E324" s="495">
        <v>94.1</v>
      </c>
      <c r="F324" s="495">
        <v>91.85</v>
      </c>
      <c r="G324" s="495">
        <v>89.399999999999991</v>
      </c>
      <c r="H324" s="495">
        <v>98.8</v>
      </c>
      <c r="I324" s="495">
        <v>101.25000000000001</v>
      </c>
      <c r="J324" s="495">
        <v>103.5</v>
      </c>
      <c r="K324" s="494">
        <v>99</v>
      </c>
      <c r="L324" s="494">
        <v>94.3</v>
      </c>
      <c r="M324" s="494">
        <v>4.4966299999999997</v>
      </c>
    </row>
    <row r="325" spans="1:13">
      <c r="A325" s="254">
        <v>315</v>
      </c>
      <c r="B325" s="497" t="s">
        <v>443</v>
      </c>
      <c r="C325" s="494">
        <v>515.65</v>
      </c>
      <c r="D325" s="495">
        <v>514.65</v>
      </c>
      <c r="E325" s="495">
        <v>508.29999999999995</v>
      </c>
      <c r="F325" s="495">
        <v>500.95</v>
      </c>
      <c r="G325" s="495">
        <v>494.59999999999997</v>
      </c>
      <c r="H325" s="495">
        <v>522</v>
      </c>
      <c r="I325" s="495">
        <v>528.35000000000014</v>
      </c>
      <c r="J325" s="495">
        <v>535.69999999999993</v>
      </c>
      <c r="K325" s="494">
        <v>521</v>
      </c>
      <c r="L325" s="494">
        <v>507.3</v>
      </c>
      <c r="M325" s="494">
        <v>0.92823999999999995</v>
      </c>
    </row>
    <row r="326" spans="1:13">
      <c r="A326" s="254">
        <v>316</v>
      </c>
      <c r="B326" s="497" t="s">
        <v>754</v>
      </c>
      <c r="C326" s="494">
        <v>183.15</v>
      </c>
      <c r="D326" s="495">
        <v>183.23333333333335</v>
      </c>
      <c r="E326" s="495">
        <v>181.9666666666667</v>
      </c>
      <c r="F326" s="495">
        <v>180.78333333333336</v>
      </c>
      <c r="G326" s="495">
        <v>179.51666666666671</v>
      </c>
      <c r="H326" s="495">
        <v>184.41666666666669</v>
      </c>
      <c r="I326" s="495">
        <v>185.68333333333334</v>
      </c>
      <c r="J326" s="495">
        <v>186.86666666666667</v>
      </c>
      <c r="K326" s="494">
        <v>184.5</v>
      </c>
      <c r="L326" s="494">
        <v>182.05</v>
      </c>
      <c r="M326" s="494">
        <v>1.5299400000000001</v>
      </c>
    </row>
    <row r="327" spans="1:13">
      <c r="A327" s="254">
        <v>317</v>
      </c>
      <c r="B327" s="497" t="s">
        <v>145</v>
      </c>
      <c r="C327" s="494">
        <v>211.95</v>
      </c>
      <c r="D327" s="495">
        <v>211.25</v>
      </c>
      <c r="E327" s="495">
        <v>207.7</v>
      </c>
      <c r="F327" s="495">
        <v>203.45</v>
      </c>
      <c r="G327" s="495">
        <v>199.89999999999998</v>
      </c>
      <c r="H327" s="495">
        <v>215.5</v>
      </c>
      <c r="I327" s="495">
        <v>219.05</v>
      </c>
      <c r="J327" s="495">
        <v>223.3</v>
      </c>
      <c r="K327" s="494">
        <v>214.8</v>
      </c>
      <c r="L327" s="494">
        <v>207</v>
      </c>
      <c r="M327" s="494">
        <v>120.60843</v>
      </c>
    </row>
    <row r="328" spans="1:13">
      <c r="A328" s="254">
        <v>318</v>
      </c>
      <c r="B328" s="497" t="s">
        <v>444</v>
      </c>
      <c r="C328" s="494">
        <v>604.5</v>
      </c>
      <c r="D328" s="495">
        <v>607.5</v>
      </c>
      <c r="E328" s="495">
        <v>598.20000000000005</v>
      </c>
      <c r="F328" s="495">
        <v>591.90000000000009</v>
      </c>
      <c r="G328" s="495">
        <v>582.60000000000014</v>
      </c>
      <c r="H328" s="495">
        <v>613.79999999999995</v>
      </c>
      <c r="I328" s="495">
        <v>623.09999999999991</v>
      </c>
      <c r="J328" s="495">
        <v>629.39999999999986</v>
      </c>
      <c r="K328" s="494">
        <v>616.79999999999995</v>
      </c>
      <c r="L328" s="494">
        <v>601.20000000000005</v>
      </c>
      <c r="M328" s="494">
        <v>1.00129</v>
      </c>
    </row>
    <row r="329" spans="1:13">
      <c r="A329" s="254">
        <v>319</v>
      </c>
      <c r="B329" s="497" t="s">
        <v>262</v>
      </c>
      <c r="C329" s="494">
        <v>1708.3</v>
      </c>
      <c r="D329" s="495">
        <v>1702.4666666666665</v>
      </c>
      <c r="E329" s="495">
        <v>1677.1833333333329</v>
      </c>
      <c r="F329" s="495">
        <v>1646.0666666666664</v>
      </c>
      <c r="G329" s="495">
        <v>1620.7833333333328</v>
      </c>
      <c r="H329" s="495">
        <v>1733.583333333333</v>
      </c>
      <c r="I329" s="495">
        <v>1758.8666666666663</v>
      </c>
      <c r="J329" s="495">
        <v>1789.9833333333331</v>
      </c>
      <c r="K329" s="494">
        <v>1727.75</v>
      </c>
      <c r="L329" s="494">
        <v>1671.35</v>
      </c>
      <c r="M329" s="494">
        <v>4.3654200000000003</v>
      </c>
    </row>
    <row r="330" spans="1:13">
      <c r="A330" s="254">
        <v>320</v>
      </c>
      <c r="B330" s="497" t="s">
        <v>445</v>
      </c>
      <c r="C330" s="494">
        <v>1494.85</v>
      </c>
      <c r="D330" s="495">
        <v>1490.2333333333333</v>
      </c>
      <c r="E330" s="495">
        <v>1476.3166666666666</v>
      </c>
      <c r="F330" s="495">
        <v>1457.7833333333333</v>
      </c>
      <c r="G330" s="495">
        <v>1443.8666666666666</v>
      </c>
      <c r="H330" s="495">
        <v>1508.7666666666667</v>
      </c>
      <c r="I330" s="495">
        <v>1522.6833333333332</v>
      </c>
      <c r="J330" s="495">
        <v>1541.2166666666667</v>
      </c>
      <c r="K330" s="494">
        <v>1504.15</v>
      </c>
      <c r="L330" s="494">
        <v>1471.7</v>
      </c>
      <c r="M330" s="494">
        <v>1.5784199999999999</v>
      </c>
    </row>
    <row r="331" spans="1:13">
      <c r="A331" s="254">
        <v>321</v>
      </c>
      <c r="B331" s="497" t="s">
        <v>147</v>
      </c>
      <c r="C331" s="494">
        <v>1168.0999999999999</v>
      </c>
      <c r="D331" s="495">
        <v>1163.3666666666666</v>
      </c>
      <c r="E331" s="495">
        <v>1146.7333333333331</v>
      </c>
      <c r="F331" s="495">
        <v>1125.3666666666666</v>
      </c>
      <c r="G331" s="495">
        <v>1108.7333333333331</v>
      </c>
      <c r="H331" s="495">
        <v>1184.7333333333331</v>
      </c>
      <c r="I331" s="495">
        <v>1201.3666666666668</v>
      </c>
      <c r="J331" s="495">
        <v>1222.7333333333331</v>
      </c>
      <c r="K331" s="494">
        <v>1180</v>
      </c>
      <c r="L331" s="494">
        <v>1142</v>
      </c>
      <c r="M331" s="494">
        <v>8.4513300000000005</v>
      </c>
    </row>
    <row r="332" spans="1:13">
      <c r="A332" s="254">
        <v>322</v>
      </c>
      <c r="B332" s="497" t="s">
        <v>263</v>
      </c>
      <c r="C332" s="494">
        <v>922.2</v>
      </c>
      <c r="D332" s="495">
        <v>919.08333333333337</v>
      </c>
      <c r="E332" s="495">
        <v>894.61666666666679</v>
      </c>
      <c r="F332" s="495">
        <v>867.03333333333342</v>
      </c>
      <c r="G332" s="495">
        <v>842.56666666666683</v>
      </c>
      <c r="H332" s="495">
        <v>946.66666666666674</v>
      </c>
      <c r="I332" s="495">
        <v>971.13333333333321</v>
      </c>
      <c r="J332" s="495">
        <v>998.7166666666667</v>
      </c>
      <c r="K332" s="494">
        <v>943.55</v>
      </c>
      <c r="L332" s="494">
        <v>891.5</v>
      </c>
      <c r="M332" s="494">
        <v>4.6151</v>
      </c>
    </row>
    <row r="333" spans="1:13">
      <c r="A333" s="254">
        <v>323</v>
      </c>
      <c r="B333" s="497" t="s">
        <v>149</v>
      </c>
      <c r="C333" s="494">
        <v>41.75</v>
      </c>
      <c r="D333" s="495">
        <v>41.916666666666664</v>
      </c>
      <c r="E333" s="495">
        <v>41.333333333333329</v>
      </c>
      <c r="F333" s="495">
        <v>40.916666666666664</v>
      </c>
      <c r="G333" s="495">
        <v>40.333333333333329</v>
      </c>
      <c r="H333" s="495">
        <v>42.333333333333329</v>
      </c>
      <c r="I333" s="495">
        <v>42.916666666666657</v>
      </c>
      <c r="J333" s="495">
        <v>43.333333333333329</v>
      </c>
      <c r="K333" s="494">
        <v>42.5</v>
      </c>
      <c r="L333" s="494">
        <v>41.5</v>
      </c>
      <c r="M333" s="494">
        <v>54.499470000000002</v>
      </c>
    </row>
    <row r="334" spans="1:13">
      <c r="A334" s="254">
        <v>324</v>
      </c>
      <c r="B334" s="497" t="s">
        <v>150</v>
      </c>
      <c r="C334" s="494">
        <v>74.849999999999994</v>
      </c>
      <c r="D334" s="495">
        <v>74.766666666666666</v>
      </c>
      <c r="E334" s="495">
        <v>73.783333333333331</v>
      </c>
      <c r="F334" s="495">
        <v>72.716666666666669</v>
      </c>
      <c r="G334" s="495">
        <v>71.733333333333334</v>
      </c>
      <c r="H334" s="495">
        <v>75.833333333333329</v>
      </c>
      <c r="I334" s="495">
        <v>76.816666666666649</v>
      </c>
      <c r="J334" s="495">
        <v>77.883333333333326</v>
      </c>
      <c r="K334" s="494">
        <v>75.75</v>
      </c>
      <c r="L334" s="494">
        <v>73.7</v>
      </c>
      <c r="M334" s="494">
        <v>38.521279999999997</v>
      </c>
    </row>
    <row r="335" spans="1:13">
      <c r="A335" s="254">
        <v>325</v>
      </c>
      <c r="B335" s="497" t="s">
        <v>446</v>
      </c>
      <c r="C335" s="494">
        <v>483.45</v>
      </c>
      <c r="D335" s="495">
        <v>486.13333333333338</v>
      </c>
      <c r="E335" s="495">
        <v>479.31666666666678</v>
      </c>
      <c r="F335" s="495">
        <v>475.18333333333339</v>
      </c>
      <c r="G335" s="495">
        <v>468.36666666666679</v>
      </c>
      <c r="H335" s="495">
        <v>490.26666666666677</v>
      </c>
      <c r="I335" s="495">
        <v>497.08333333333337</v>
      </c>
      <c r="J335" s="495">
        <v>501.21666666666675</v>
      </c>
      <c r="K335" s="494">
        <v>492.95</v>
      </c>
      <c r="L335" s="494">
        <v>482</v>
      </c>
      <c r="M335" s="494">
        <v>0.83658999999999994</v>
      </c>
    </row>
    <row r="336" spans="1:13">
      <c r="A336" s="254">
        <v>326</v>
      </c>
      <c r="B336" s="497" t="s">
        <v>264</v>
      </c>
      <c r="C336" s="494">
        <v>24.05</v>
      </c>
      <c r="D336" s="495">
        <v>23.983333333333334</v>
      </c>
      <c r="E336" s="495">
        <v>23.81666666666667</v>
      </c>
      <c r="F336" s="495">
        <v>23.583333333333336</v>
      </c>
      <c r="G336" s="495">
        <v>23.416666666666671</v>
      </c>
      <c r="H336" s="495">
        <v>24.216666666666669</v>
      </c>
      <c r="I336" s="495">
        <v>24.383333333333333</v>
      </c>
      <c r="J336" s="495">
        <v>24.616666666666667</v>
      </c>
      <c r="K336" s="494">
        <v>24.15</v>
      </c>
      <c r="L336" s="494">
        <v>23.75</v>
      </c>
      <c r="M336" s="494">
        <v>19.086410000000001</v>
      </c>
    </row>
    <row r="337" spans="1:13">
      <c r="A337" s="254">
        <v>327</v>
      </c>
      <c r="B337" s="497" t="s">
        <v>447</v>
      </c>
      <c r="C337" s="494">
        <v>47.8</v>
      </c>
      <c r="D337" s="495">
        <v>47.916666666666664</v>
      </c>
      <c r="E337" s="495">
        <v>47.633333333333326</v>
      </c>
      <c r="F337" s="495">
        <v>47.466666666666661</v>
      </c>
      <c r="G337" s="495">
        <v>47.183333333333323</v>
      </c>
      <c r="H337" s="495">
        <v>48.083333333333329</v>
      </c>
      <c r="I337" s="495">
        <v>48.366666666666674</v>
      </c>
      <c r="J337" s="495">
        <v>48.533333333333331</v>
      </c>
      <c r="K337" s="494">
        <v>48.2</v>
      </c>
      <c r="L337" s="494">
        <v>47.75</v>
      </c>
      <c r="M337" s="494">
        <v>7.2757500000000004</v>
      </c>
    </row>
    <row r="338" spans="1:13">
      <c r="A338" s="254">
        <v>328</v>
      </c>
      <c r="B338" s="497" t="s">
        <v>152</v>
      </c>
      <c r="C338" s="494">
        <v>142.5</v>
      </c>
      <c r="D338" s="495">
        <v>143.26666666666668</v>
      </c>
      <c r="E338" s="495">
        <v>141.23333333333335</v>
      </c>
      <c r="F338" s="495">
        <v>139.96666666666667</v>
      </c>
      <c r="G338" s="495">
        <v>137.93333333333334</v>
      </c>
      <c r="H338" s="495">
        <v>144.53333333333336</v>
      </c>
      <c r="I338" s="495">
        <v>146.56666666666672</v>
      </c>
      <c r="J338" s="495">
        <v>147.83333333333337</v>
      </c>
      <c r="K338" s="494">
        <v>145.30000000000001</v>
      </c>
      <c r="L338" s="494">
        <v>142</v>
      </c>
      <c r="M338" s="494">
        <v>92.763469999999998</v>
      </c>
    </row>
    <row r="339" spans="1:13">
      <c r="A339" s="254">
        <v>329</v>
      </c>
      <c r="B339" s="497" t="s">
        <v>694</v>
      </c>
      <c r="C339" s="494">
        <v>172.85</v>
      </c>
      <c r="D339" s="495">
        <v>174.04999999999998</v>
      </c>
      <c r="E339" s="495">
        <v>170.79999999999995</v>
      </c>
      <c r="F339" s="495">
        <v>168.74999999999997</v>
      </c>
      <c r="G339" s="495">
        <v>165.49999999999994</v>
      </c>
      <c r="H339" s="495">
        <v>176.09999999999997</v>
      </c>
      <c r="I339" s="495">
        <v>179.35000000000002</v>
      </c>
      <c r="J339" s="495">
        <v>181.39999999999998</v>
      </c>
      <c r="K339" s="494">
        <v>177.3</v>
      </c>
      <c r="L339" s="494">
        <v>172</v>
      </c>
      <c r="M339" s="494">
        <v>4.2666500000000003</v>
      </c>
    </row>
    <row r="340" spans="1:13">
      <c r="A340" s="254">
        <v>330</v>
      </c>
      <c r="B340" s="497" t="s">
        <v>153</v>
      </c>
      <c r="C340" s="494">
        <v>102.45</v>
      </c>
      <c r="D340" s="495">
        <v>101.95</v>
      </c>
      <c r="E340" s="495">
        <v>101</v>
      </c>
      <c r="F340" s="495">
        <v>99.55</v>
      </c>
      <c r="G340" s="495">
        <v>98.6</v>
      </c>
      <c r="H340" s="495">
        <v>103.4</v>
      </c>
      <c r="I340" s="495">
        <v>104.35000000000002</v>
      </c>
      <c r="J340" s="495">
        <v>105.80000000000001</v>
      </c>
      <c r="K340" s="494">
        <v>102.9</v>
      </c>
      <c r="L340" s="494">
        <v>100.5</v>
      </c>
      <c r="M340" s="494">
        <v>146.54850999999999</v>
      </c>
    </row>
    <row r="341" spans="1:13">
      <c r="A341" s="254">
        <v>331</v>
      </c>
      <c r="B341" s="497" t="s">
        <v>448</v>
      </c>
      <c r="C341" s="494">
        <v>401.5</v>
      </c>
      <c r="D341" s="495">
        <v>407.95</v>
      </c>
      <c r="E341" s="495">
        <v>392.34999999999997</v>
      </c>
      <c r="F341" s="495">
        <v>383.2</v>
      </c>
      <c r="G341" s="495">
        <v>367.59999999999997</v>
      </c>
      <c r="H341" s="495">
        <v>417.09999999999997</v>
      </c>
      <c r="I341" s="495">
        <v>432.7</v>
      </c>
      <c r="J341" s="495">
        <v>441.84999999999997</v>
      </c>
      <c r="K341" s="494">
        <v>423.55</v>
      </c>
      <c r="L341" s="494">
        <v>398.8</v>
      </c>
      <c r="M341" s="494">
        <v>3.2308400000000002</v>
      </c>
    </row>
    <row r="342" spans="1:13">
      <c r="A342" s="254">
        <v>332</v>
      </c>
      <c r="B342" s="497" t="s">
        <v>148</v>
      </c>
      <c r="C342" s="494">
        <v>58.95</v>
      </c>
      <c r="D342" s="495">
        <v>59.183333333333337</v>
      </c>
      <c r="E342" s="495">
        <v>57.866666666666674</v>
      </c>
      <c r="F342" s="495">
        <v>56.783333333333339</v>
      </c>
      <c r="G342" s="495">
        <v>55.466666666666676</v>
      </c>
      <c r="H342" s="495">
        <v>60.266666666666673</v>
      </c>
      <c r="I342" s="495">
        <v>61.583333333333336</v>
      </c>
      <c r="J342" s="495">
        <v>62.666666666666671</v>
      </c>
      <c r="K342" s="494">
        <v>60.5</v>
      </c>
      <c r="L342" s="494">
        <v>58.1</v>
      </c>
      <c r="M342" s="494">
        <v>366.37198000000001</v>
      </c>
    </row>
    <row r="343" spans="1:13">
      <c r="A343" s="254">
        <v>333</v>
      </c>
      <c r="B343" s="497" t="s">
        <v>449</v>
      </c>
      <c r="C343" s="494">
        <v>55.15</v>
      </c>
      <c r="D343" s="495">
        <v>55.716666666666669</v>
      </c>
      <c r="E343" s="495">
        <v>54.433333333333337</v>
      </c>
      <c r="F343" s="495">
        <v>53.716666666666669</v>
      </c>
      <c r="G343" s="495">
        <v>52.433333333333337</v>
      </c>
      <c r="H343" s="495">
        <v>56.433333333333337</v>
      </c>
      <c r="I343" s="495">
        <v>57.716666666666669</v>
      </c>
      <c r="J343" s="495">
        <v>58.433333333333337</v>
      </c>
      <c r="K343" s="494">
        <v>57</v>
      </c>
      <c r="L343" s="494">
        <v>55</v>
      </c>
      <c r="M343" s="494">
        <v>23.75928</v>
      </c>
    </row>
    <row r="344" spans="1:13">
      <c r="A344" s="254">
        <v>334</v>
      </c>
      <c r="B344" s="497" t="s">
        <v>450</v>
      </c>
      <c r="C344" s="494">
        <v>3135.5</v>
      </c>
      <c r="D344" s="495">
        <v>3085.8333333333335</v>
      </c>
      <c r="E344" s="495">
        <v>3001.666666666667</v>
      </c>
      <c r="F344" s="495">
        <v>2867.8333333333335</v>
      </c>
      <c r="G344" s="495">
        <v>2783.666666666667</v>
      </c>
      <c r="H344" s="495">
        <v>3219.666666666667</v>
      </c>
      <c r="I344" s="495">
        <v>3303.8333333333339</v>
      </c>
      <c r="J344" s="495">
        <v>3437.666666666667</v>
      </c>
      <c r="K344" s="494">
        <v>3170</v>
      </c>
      <c r="L344" s="494">
        <v>2952</v>
      </c>
      <c r="M344" s="494">
        <v>7.3351100000000002</v>
      </c>
    </row>
    <row r="345" spans="1:13">
      <c r="A345" s="254">
        <v>335</v>
      </c>
      <c r="B345" s="497" t="s">
        <v>755</v>
      </c>
      <c r="C345" s="494">
        <v>75.599999999999994</v>
      </c>
      <c r="D345" s="495">
        <v>76.36666666666666</v>
      </c>
      <c r="E345" s="495">
        <v>74.23333333333332</v>
      </c>
      <c r="F345" s="495">
        <v>72.86666666666666</v>
      </c>
      <c r="G345" s="495">
        <v>70.73333333333332</v>
      </c>
      <c r="H345" s="495">
        <v>77.73333333333332</v>
      </c>
      <c r="I345" s="495">
        <v>79.866666666666674</v>
      </c>
      <c r="J345" s="495">
        <v>81.23333333333332</v>
      </c>
      <c r="K345" s="494">
        <v>78.5</v>
      </c>
      <c r="L345" s="494">
        <v>75</v>
      </c>
      <c r="M345" s="494">
        <v>1.37018</v>
      </c>
    </row>
    <row r="346" spans="1:13">
      <c r="A346" s="254">
        <v>336</v>
      </c>
      <c r="B346" s="497" t="s">
        <v>151</v>
      </c>
      <c r="C346" s="494">
        <v>17252.099999999999</v>
      </c>
      <c r="D346" s="495">
        <v>17149.966666666664</v>
      </c>
      <c r="E346" s="495">
        <v>16964.933333333327</v>
      </c>
      <c r="F346" s="495">
        <v>16677.766666666663</v>
      </c>
      <c r="G346" s="495">
        <v>16492.733333333326</v>
      </c>
      <c r="H346" s="495">
        <v>17437.133333333328</v>
      </c>
      <c r="I346" s="495">
        <v>17622.166666666661</v>
      </c>
      <c r="J346" s="495">
        <v>17909.333333333328</v>
      </c>
      <c r="K346" s="494">
        <v>17335</v>
      </c>
      <c r="L346" s="494">
        <v>16862.8</v>
      </c>
      <c r="M346" s="494">
        <v>0.94189999999999996</v>
      </c>
    </row>
    <row r="347" spans="1:13">
      <c r="A347" s="254">
        <v>337</v>
      </c>
      <c r="B347" s="497" t="s">
        <v>791</v>
      </c>
      <c r="C347" s="494">
        <v>36.65</v>
      </c>
      <c r="D347" s="495">
        <v>36.25</v>
      </c>
      <c r="E347" s="495">
        <v>35.549999999999997</v>
      </c>
      <c r="F347" s="495">
        <v>34.449999999999996</v>
      </c>
      <c r="G347" s="495">
        <v>33.749999999999993</v>
      </c>
      <c r="H347" s="495">
        <v>37.35</v>
      </c>
      <c r="I347" s="495">
        <v>38.050000000000004</v>
      </c>
      <c r="J347" s="495">
        <v>39.150000000000006</v>
      </c>
      <c r="K347" s="494">
        <v>36.950000000000003</v>
      </c>
      <c r="L347" s="494">
        <v>35.15</v>
      </c>
      <c r="M347" s="494">
        <v>7.3790300000000002</v>
      </c>
    </row>
    <row r="348" spans="1:13">
      <c r="A348" s="254">
        <v>338</v>
      </c>
      <c r="B348" s="497" t="s">
        <v>451</v>
      </c>
      <c r="C348" s="494">
        <v>1916.25</v>
      </c>
      <c r="D348" s="495">
        <v>1906.5166666666667</v>
      </c>
      <c r="E348" s="495">
        <v>1884.7333333333333</v>
      </c>
      <c r="F348" s="495">
        <v>1853.2166666666667</v>
      </c>
      <c r="G348" s="495">
        <v>1831.4333333333334</v>
      </c>
      <c r="H348" s="495">
        <v>1938.0333333333333</v>
      </c>
      <c r="I348" s="495">
        <v>1959.8166666666666</v>
      </c>
      <c r="J348" s="495">
        <v>1991.3333333333333</v>
      </c>
      <c r="K348" s="494">
        <v>1928.3</v>
      </c>
      <c r="L348" s="494">
        <v>1875</v>
      </c>
      <c r="M348" s="494">
        <v>0.11559</v>
      </c>
    </row>
    <row r="349" spans="1:13">
      <c r="A349" s="254">
        <v>339</v>
      </c>
      <c r="B349" s="497" t="s">
        <v>790</v>
      </c>
      <c r="C349" s="494">
        <v>337.2</v>
      </c>
      <c r="D349" s="495">
        <v>336.18333333333334</v>
      </c>
      <c r="E349" s="495">
        <v>333.2166666666667</v>
      </c>
      <c r="F349" s="495">
        <v>329.23333333333335</v>
      </c>
      <c r="G349" s="495">
        <v>326.26666666666671</v>
      </c>
      <c r="H349" s="495">
        <v>340.16666666666669</v>
      </c>
      <c r="I349" s="495">
        <v>343.13333333333327</v>
      </c>
      <c r="J349" s="495">
        <v>347.11666666666667</v>
      </c>
      <c r="K349" s="494">
        <v>339.15</v>
      </c>
      <c r="L349" s="494">
        <v>332.2</v>
      </c>
      <c r="M349" s="494">
        <v>12.812989999999999</v>
      </c>
    </row>
    <row r="350" spans="1:13">
      <c r="A350" s="254">
        <v>340</v>
      </c>
      <c r="B350" s="497" t="s">
        <v>265</v>
      </c>
      <c r="C350" s="494">
        <v>552.9</v>
      </c>
      <c r="D350" s="495">
        <v>554.65</v>
      </c>
      <c r="E350" s="495">
        <v>548.29999999999995</v>
      </c>
      <c r="F350" s="495">
        <v>543.69999999999993</v>
      </c>
      <c r="G350" s="495">
        <v>537.34999999999991</v>
      </c>
      <c r="H350" s="495">
        <v>559.25</v>
      </c>
      <c r="I350" s="495">
        <v>565.60000000000014</v>
      </c>
      <c r="J350" s="495">
        <v>570.20000000000005</v>
      </c>
      <c r="K350" s="494">
        <v>561</v>
      </c>
      <c r="L350" s="494">
        <v>550.04999999999995</v>
      </c>
      <c r="M350" s="494">
        <v>1.0576700000000001</v>
      </c>
    </row>
    <row r="351" spans="1:13">
      <c r="A351" s="254">
        <v>341</v>
      </c>
      <c r="B351" s="497" t="s">
        <v>155</v>
      </c>
      <c r="C351" s="494">
        <v>107.3</v>
      </c>
      <c r="D351" s="495">
        <v>106.44999999999999</v>
      </c>
      <c r="E351" s="495">
        <v>105.04999999999998</v>
      </c>
      <c r="F351" s="495">
        <v>102.8</v>
      </c>
      <c r="G351" s="495">
        <v>101.39999999999999</v>
      </c>
      <c r="H351" s="495">
        <v>108.69999999999997</v>
      </c>
      <c r="I351" s="495">
        <v>110.09999999999998</v>
      </c>
      <c r="J351" s="495">
        <v>112.34999999999997</v>
      </c>
      <c r="K351" s="494">
        <v>107.85</v>
      </c>
      <c r="L351" s="494">
        <v>104.2</v>
      </c>
      <c r="M351" s="494">
        <v>216.27285000000001</v>
      </c>
    </row>
    <row r="352" spans="1:13">
      <c r="A352" s="254">
        <v>342</v>
      </c>
      <c r="B352" s="497" t="s">
        <v>154</v>
      </c>
      <c r="C352" s="494">
        <v>118.8</v>
      </c>
      <c r="D352" s="495">
        <v>119.14999999999999</v>
      </c>
      <c r="E352" s="495">
        <v>117.89999999999998</v>
      </c>
      <c r="F352" s="495">
        <v>116.99999999999999</v>
      </c>
      <c r="G352" s="495">
        <v>115.74999999999997</v>
      </c>
      <c r="H352" s="495">
        <v>120.04999999999998</v>
      </c>
      <c r="I352" s="495">
        <v>121.30000000000001</v>
      </c>
      <c r="J352" s="495">
        <v>122.19999999999999</v>
      </c>
      <c r="K352" s="494">
        <v>120.4</v>
      </c>
      <c r="L352" s="494">
        <v>118.25</v>
      </c>
      <c r="M352" s="494">
        <v>10.230650000000001</v>
      </c>
    </row>
    <row r="353" spans="1:13">
      <c r="A353" s="254">
        <v>343</v>
      </c>
      <c r="B353" s="497" t="s">
        <v>452</v>
      </c>
      <c r="C353" s="494">
        <v>67.2</v>
      </c>
      <c r="D353" s="495">
        <v>67.083333333333329</v>
      </c>
      <c r="E353" s="495">
        <v>66.61666666666666</v>
      </c>
      <c r="F353" s="495">
        <v>66.033333333333331</v>
      </c>
      <c r="G353" s="495">
        <v>65.566666666666663</v>
      </c>
      <c r="H353" s="495">
        <v>67.666666666666657</v>
      </c>
      <c r="I353" s="495">
        <v>68.133333333333326</v>
      </c>
      <c r="J353" s="495">
        <v>68.716666666666654</v>
      </c>
      <c r="K353" s="494">
        <v>67.55</v>
      </c>
      <c r="L353" s="494">
        <v>66.5</v>
      </c>
      <c r="M353" s="494">
        <v>1.0579099999999999</v>
      </c>
    </row>
    <row r="354" spans="1:13">
      <c r="A354" s="254">
        <v>344</v>
      </c>
      <c r="B354" s="497" t="s">
        <v>266</v>
      </c>
      <c r="C354" s="494">
        <v>3366.25</v>
      </c>
      <c r="D354" s="495">
        <v>3362.8666666666668</v>
      </c>
      <c r="E354" s="495">
        <v>3303.7833333333338</v>
      </c>
      <c r="F354" s="495">
        <v>3241.3166666666671</v>
      </c>
      <c r="G354" s="495">
        <v>3182.233333333334</v>
      </c>
      <c r="H354" s="495">
        <v>3425.3333333333335</v>
      </c>
      <c r="I354" s="495">
        <v>3484.4166666666665</v>
      </c>
      <c r="J354" s="495">
        <v>3546.8833333333332</v>
      </c>
      <c r="K354" s="494">
        <v>3421.95</v>
      </c>
      <c r="L354" s="494">
        <v>3300.4</v>
      </c>
      <c r="M354" s="494">
        <v>0.87204999999999999</v>
      </c>
    </row>
    <row r="355" spans="1:13">
      <c r="A355" s="254">
        <v>345</v>
      </c>
      <c r="B355" s="497" t="s">
        <v>453</v>
      </c>
      <c r="C355" s="494">
        <v>106.95</v>
      </c>
      <c r="D355" s="495">
        <v>105.65000000000002</v>
      </c>
      <c r="E355" s="495">
        <v>103.65000000000003</v>
      </c>
      <c r="F355" s="495">
        <v>100.35000000000001</v>
      </c>
      <c r="G355" s="495">
        <v>98.350000000000023</v>
      </c>
      <c r="H355" s="495">
        <v>108.95000000000005</v>
      </c>
      <c r="I355" s="495">
        <v>110.95000000000002</v>
      </c>
      <c r="J355" s="495">
        <v>114.25000000000006</v>
      </c>
      <c r="K355" s="494">
        <v>107.65</v>
      </c>
      <c r="L355" s="494">
        <v>102.35</v>
      </c>
      <c r="M355" s="494">
        <v>15.941140000000001</v>
      </c>
    </row>
    <row r="356" spans="1:13">
      <c r="A356" s="254">
        <v>346</v>
      </c>
      <c r="B356" s="497" t="s">
        <v>454</v>
      </c>
      <c r="C356" s="494">
        <v>289.55</v>
      </c>
      <c r="D356" s="495">
        <v>290.13333333333338</v>
      </c>
      <c r="E356" s="495">
        <v>286.96666666666675</v>
      </c>
      <c r="F356" s="495">
        <v>284.38333333333338</v>
      </c>
      <c r="G356" s="495">
        <v>281.21666666666675</v>
      </c>
      <c r="H356" s="495">
        <v>292.71666666666675</v>
      </c>
      <c r="I356" s="495">
        <v>295.88333333333338</v>
      </c>
      <c r="J356" s="495">
        <v>298.46666666666675</v>
      </c>
      <c r="K356" s="494">
        <v>293.3</v>
      </c>
      <c r="L356" s="494">
        <v>287.55</v>
      </c>
      <c r="M356" s="494">
        <v>1.9177200000000001</v>
      </c>
    </row>
    <row r="357" spans="1:13">
      <c r="A357" s="254">
        <v>347</v>
      </c>
      <c r="B357" s="497" t="s">
        <v>455</v>
      </c>
      <c r="C357" s="494">
        <v>283.60000000000002</v>
      </c>
      <c r="D357" s="495">
        <v>286.16666666666669</v>
      </c>
      <c r="E357" s="495">
        <v>277.53333333333336</v>
      </c>
      <c r="F357" s="495">
        <v>271.4666666666667</v>
      </c>
      <c r="G357" s="495">
        <v>262.83333333333337</v>
      </c>
      <c r="H357" s="495">
        <v>292.23333333333335</v>
      </c>
      <c r="I357" s="495">
        <v>300.86666666666667</v>
      </c>
      <c r="J357" s="495">
        <v>306.93333333333334</v>
      </c>
      <c r="K357" s="494">
        <v>294.8</v>
      </c>
      <c r="L357" s="494">
        <v>280.10000000000002</v>
      </c>
      <c r="M357" s="494">
        <v>1.6413</v>
      </c>
    </row>
    <row r="358" spans="1:13">
      <c r="A358" s="254">
        <v>348</v>
      </c>
      <c r="B358" s="497" t="s">
        <v>267</v>
      </c>
      <c r="C358" s="494">
        <v>2495.35</v>
      </c>
      <c r="D358" s="495">
        <v>2467.3666666666668</v>
      </c>
      <c r="E358" s="495">
        <v>2424.7333333333336</v>
      </c>
      <c r="F358" s="495">
        <v>2354.1166666666668</v>
      </c>
      <c r="G358" s="495">
        <v>2311.4833333333336</v>
      </c>
      <c r="H358" s="495">
        <v>2537.9833333333336</v>
      </c>
      <c r="I358" s="495">
        <v>2580.6166666666668</v>
      </c>
      <c r="J358" s="495">
        <v>2651.2333333333336</v>
      </c>
      <c r="K358" s="494">
        <v>2510</v>
      </c>
      <c r="L358" s="494">
        <v>2396.75</v>
      </c>
      <c r="M358" s="494">
        <v>5.27928</v>
      </c>
    </row>
    <row r="359" spans="1:13">
      <c r="A359" s="254">
        <v>349</v>
      </c>
      <c r="B359" s="497" t="s">
        <v>268</v>
      </c>
      <c r="C359" s="494">
        <v>374.4</v>
      </c>
      <c r="D359" s="495">
        <v>375.4666666666667</v>
      </c>
      <c r="E359" s="495">
        <v>366.93333333333339</v>
      </c>
      <c r="F359" s="495">
        <v>359.4666666666667</v>
      </c>
      <c r="G359" s="495">
        <v>350.93333333333339</v>
      </c>
      <c r="H359" s="495">
        <v>382.93333333333339</v>
      </c>
      <c r="I359" s="495">
        <v>391.4666666666667</v>
      </c>
      <c r="J359" s="495">
        <v>398.93333333333339</v>
      </c>
      <c r="K359" s="494">
        <v>384</v>
      </c>
      <c r="L359" s="494">
        <v>368</v>
      </c>
      <c r="M359" s="494">
        <v>2.03485</v>
      </c>
    </row>
    <row r="360" spans="1:13">
      <c r="A360" s="254">
        <v>350</v>
      </c>
      <c r="B360" s="497" t="s">
        <v>456</v>
      </c>
      <c r="C360" s="494">
        <v>239.05</v>
      </c>
      <c r="D360" s="495">
        <v>251.35</v>
      </c>
      <c r="E360" s="495">
        <v>223.7</v>
      </c>
      <c r="F360" s="495">
        <v>208.35</v>
      </c>
      <c r="G360" s="495">
        <v>180.7</v>
      </c>
      <c r="H360" s="495">
        <v>266.7</v>
      </c>
      <c r="I360" s="495">
        <v>294.35000000000002</v>
      </c>
      <c r="J360" s="495">
        <v>309.7</v>
      </c>
      <c r="K360" s="494">
        <v>279</v>
      </c>
      <c r="L360" s="494">
        <v>236</v>
      </c>
      <c r="M360" s="494">
        <v>1.7673300000000001</v>
      </c>
    </row>
    <row r="361" spans="1:13">
      <c r="A361" s="254">
        <v>351</v>
      </c>
      <c r="B361" s="497" t="s">
        <v>758</v>
      </c>
      <c r="C361" s="494">
        <v>413.95</v>
      </c>
      <c r="D361" s="495">
        <v>414.7166666666667</v>
      </c>
      <c r="E361" s="495">
        <v>411.43333333333339</v>
      </c>
      <c r="F361" s="495">
        <v>408.91666666666669</v>
      </c>
      <c r="G361" s="495">
        <v>405.63333333333338</v>
      </c>
      <c r="H361" s="495">
        <v>417.23333333333341</v>
      </c>
      <c r="I361" s="495">
        <v>420.51666666666671</v>
      </c>
      <c r="J361" s="495">
        <v>423.03333333333342</v>
      </c>
      <c r="K361" s="494">
        <v>418</v>
      </c>
      <c r="L361" s="494">
        <v>412.2</v>
      </c>
      <c r="M361" s="494">
        <v>0.28070000000000001</v>
      </c>
    </row>
    <row r="362" spans="1:13">
      <c r="A362" s="254">
        <v>352</v>
      </c>
      <c r="B362" s="497" t="s">
        <v>457</v>
      </c>
      <c r="C362" s="494">
        <v>84.35</v>
      </c>
      <c r="D362" s="495">
        <v>84.4</v>
      </c>
      <c r="E362" s="495">
        <v>82.850000000000009</v>
      </c>
      <c r="F362" s="495">
        <v>81.350000000000009</v>
      </c>
      <c r="G362" s="495">
        <v>79.800000000000011</v>
      </c>
      <c r="H362" s="495">
        <v>85.9</v>
      </c>
      <c r="I362" s="495">
        <v>87.450000000000017</v>
      </c>
      <c r="J362" s="495">
        <v>88.95</v>
      </c>
      <c r="K362" s="494">
        <v>85.95</v>
      </c>
      <c r="L362" s="494">
        <v>82.9</v>
      </c>
      <c r="M362" s="494">
        <v>11.587339999999999</v>
      </c>
    </row>
    <row r="363" spans="1:13">
      <c r="A363" s="254">
        <v>353</v>
      </c>
      <c r="B363" s="497" t="s">
        <v>163</v>
      </c>
      <c r="C363" s="494">
        <v>1051.6500000000001</v>
      </c>
      <c r="D363" s="495">
        <v>1050.2666666666667</v>
      </c>
      <c r="E363" s="495">
        <v>1031.6833333333334</v>
      </c>
      <c r="F363" s="495">
        <v>1011.7166666666667</v>
      </c>
      <c r="G363" s="495">
        <v>993.13333333333344</v>
      </c>
      <c r="H363" s="495">
        <v>1070.2333333333333</v>
      </c>
      <c r="I363" s="495">
        <v>1088.8166666666668</v>
      </c>
      <c r="J363" s="495">
        <v>1108.7833333333333</v>
      </c>
      <c r="K363" s="494">
        <v>1068.8499999999999</v>
      </c>
      <c r="L363" s="494">
        <v>1030.3</v>
      </c>
      <c r="M363" s="494">
        <v>19.501709999999999</v>
      </c>
    </row>
    <row r="364" spans="1:13">
      <c r="A364" s="254">
        <v>354</v>
      </c>
      <c r="B364" s="497" t="s">
        <v>156</v>
      </c>
      <c r="C364" s="494">
        <v>30217.8</v>
      </c>
      <c r="D364" s="495">
        <v>29989.3</v>
      </c>
      <c r="E364" s="495">
        <v>29578.6</v>
      </c>
      <c r="F364" s="495">
        <v>28939.399999999998</v>
      </c>
      <c r="G364" s="495">
        <v>28528.699999999997</v>
      </c>
      <c r="H364" s="495">
        <v>30628.5</v>
      </c>
      <c r="I364" s="495">
        <v>31039.200000000004</v>
      </c>
      <c r="J364" s="495">
        <v>31678.400000000001</v>
      </c>
      <c r="K364" s="494">
        <v>30400</v>
      </c>
      <c r="L364" s="494">
        <v>29350.1</v>
      </c>
      <c r="M364" s="494">
        <v>0.2606</v>
      </c>
    </row>
    <row r="365" spans="1:13">
      <c r="A365" s="254">
        <v>355</v>
      </c>
      <c r="B365" s="497" t="s">
        <v>458</v>
      </c>
      <c r="C365" s="494">
        <v>1961.7</v>
      </c>
      <c r="D365" s="495">
        <v>1963.9833333333333</v>
      </c>
      <c r="E365" s="495">
        <v>1939.0166666666667</v>
      </c>
      <c r="F365" s="495">
        <v>1916.3333333333333</v>
      </c>
      <c r="G365" s="495">
        <v>1891.3666666666666</v>
      </c>
      <c r="H365" s="495">
        <v>1986.6666666666667</v>
      </c>
      <c r="I365" s="495">
        <v>2011.6333333333334</v>
      </c>
      <c r="J365" s="495">
        <v>2034.3166666666668</v>
      </c>
      <c r="K365" s="494">
        <v>1988.95</v>
      </c>
      <c r="L365" s="494">
        <v>1941.3</v>
      </c>
      <c r="M365" s="494">
        <v>1.2281299999999999</v>
      </c>
    </row>
    <row r="366" spans="1:13">
      <c r="A366" s="254">
        <v>356</v>
      </c>
      <c r="B366" s="497" t="s">
        <v>158</v>
      </c>
      <c r="C366" s="494">
        <v>220.55</v>
      </c>
      <c r="D366" s="495">
        <v>221.6</v>
      </c>
      <c r="E366" s="495">
        <v>218.45</v>
      </c>
      <c r="F366" s="495">
        <v>216.35</v>
      </c>
      <c r="G366" s="495">
        <v>213.2</v>
      </c>
      <c r="H366" s="495">
        <v>223.7</v>
      </c>
      <c r="I366" s="495">
        <v>226.85000000000002</v>
      </c>
      <c r="J366" s="495">
        <v>228.95</v>
      </c>
      <c r="K366" s="494">
        <v>224.75</v>
      </c>
      <c r="L366" s="494">
        <v>219.5</v>
      </c>
      <c r="M366" s="494">
        <v>56.285089999999997</v>
      </c>
    </row>
    <row r="367" spans="1:13">
      <c r="A367" s="254">
        <v>357</v>
      </c>
      <c r="B367" s="497" t="s">
        <v>269</v>
      </c>
      <c r="C367" s="494">
        <v>5218.55</v>
      </c>
      <c r="D367" s="495">
        <v>5206.8499999999995</v>
      </c>
      <c r="E367" s="495">
        <v>5121.6999999999989</v>
      </c>
      <c r="F367" s="495">
        <v>5024.8499999999995</v>
      </c>
      <c r="G367" s="495">
        <v>4939.6999999999989</v>
      </c>
      <c r="H367" s="495">
        <v>5303.6999999999989</v>
      </c>
      <c r="I367" s="495">
        <v>5388.8499999999985</v>
      </c>
      <c r="J367" s="495">
        <v>5485.6999999999989</v>
      </c>
      <c r="K367" s="494">
        <v>5292</v>
      </c>
      <c r="L367" s="494">
        <v>5110</v>
      </c>
      <c r="M367" s="494">
        <v>2.35724</v>
      </c>
    </row>
    <row r="368" spans="1:13">
      <c r="A368" s="254">
        <v>358</v>
      </c>
      <c r="B368" s="497" t="s">
        <v>459</v>
      </c>
      <c r="C368" s="494">
        <v>204.05</v>
      </c>
      <c r="D368" s="495">
        <v>205.68333333333331</v>
      </c>
      <c r="E368" s="495">
        <v>201.51666666666662</v>
      </c>
      <c r="F368" s="495">
        <v>198.98333333333332</v>
      </c>
      <c r="G368" s="495">
        <v>194.81666666666663</v>
      </c>
      <c r="H368" s="495">
        <v>208.21666666666661</v>
      </c>
      <c r="I368" s="495">
        <v>212.3833333333333</v>
      </c>
      <c r="J368" s="495">
        <v>214.9166666666666</v>
      </c>
      <c r="K368" s="494">
        <v>209.85</v>
      </c>
      <c r="L368" s="494">
        <v>203.15</v>
      </c>
      <c r="M368" s="494">
        <v>14.3018</v>
      </c>
    </row>
    <row r="369" spans="1:13">
      <c r="A369" s="254">
        <v>359</v>
      </c>
      <c r="B369" s="497" t="s">
        <v>460</v>
      </c>
      <c r="C369" s="494">
        <v>715.35</v>
      </c>
      <c r="D369" s="495">
        <v>716.41666666666663</v>
      </c>
      <c r="E369" s="495">
        <v>701.38333333333321</v>
      </c>
      <c r="F369" s="495">
        <v>687.41666666666663</v>
      </c>
      <c r="G369" s="495">
        <v>672.38333333333321</v>
      </c>
      <c r="H369" s="495">
        <v>730.38333333333321</v>
      </c>
      <c r="I369" s="495">
        <v>745.41666666666674</v>
      </c>
      <c r="J369" s="495">
        <v>759.38333333333321</v>
      </c>
      <c r="K369" s="494">
        <v>731.45</v>
      </c>
      <c r="L369" s="494">
        <v>702.45</v>
      </c>
      <c r="M369" s="494">
        <v>1.57287</v>
      </c>
    </row>
    <row r="370" spans="1:13">
      <c r="A370" s="254">
        <v>360</v>
      </c>
      <c r="B370" s="497" t="s">
        <v>160</v>
      </c>
      <c r="C370" s="494">
        <v>1823.7</v>
      </c>
      <c r="D370" s="495">
        <v>1826.6833333333332</v>
      </c>
      <c r="E370" s="495">
        <v>1805.3666666666663</v>
      </c>
      <c r="F370" s="495">
        <v>1787.0333333333331</v>
      </c>
      <c r="G370" s="495">
        <v>1765.7166666666662</v>
      </c>
      <c r="H370" s="495">
        <v>1845.0166666666664</v>
      </c>
      <c r="I370" s="495">
        <v>1866.3333333333335</v>
      </c>
      <c r="J370" s="495">
        <v>1884.6666666666665</v>
      </c>
      <c r="K370" s="494">
        <v>1848</v>
      </c>
      <c r="L370" s="494">
        <v>1808.35</v>
      </c>
      <c r="M370" s="494">
        <v>5.6671699999999996</v>
      </c>
    </row>
    <row r="371" spans="1:13">
      <c r="A371" s="254">
        <v>361</v>
      </c>
      <c r="B371" s="497" t="s">
        <v>157</v>
      </c>
      <c r="C371" s="494">
        <v>1720.05</v>
      </c>
      <c r="D371" s="495">
        <v>1725.2</v>
      </c>
      <c r="E371" s="495">
        <v>1698.7</v>
      </c>
      <c r="F371" s="495">
        <v>1677.35</v>
      </c>
      <c r="G371" s="495">
        <v>1650.85</v>
      </c>
      <c r="H371" s="495">
        <v>1746.5500000000002</v>
      </c>
      <c r="I371" s="495">
        <v>1773.0500000000002</v>
      </c>
      <c r="J371" s="495">
        <v>1794.4000000000003</v>
      </c>
      <c r="K371" s="494">
        <v>1751.7</v>
      </c>
      <c r="L371" s="494">
        <v>1703.85</v>
      </c>
      <c r="M371" s="494">
        <v>5.5676500000000004</v>
      </c>
    </row>
    <row r="372" spans="1:13">
      <c r="A372" s="254">
        <v>362</v>
      </c>
      <c r="B372" s="497" t="s">
        <v>756</v>
      </c>
      <c r="C372" s="494">
        <v>875</v>
      </c>
      <c r="D372" s="495">
        <v>872.81666666666661</v>
      </c>
      <c r="E372" s="495">
        <v>860.23333333333323</v>
      </c>
      <c r="F372" s="495">
        <v>845.46666666666658</v>
      </c>
      <c r="G372" s="495">
        <v>832.88333333333321</v>
      </c>
      <c r="H372" s="495">
        <v>887.58333333333326</v>
      </c>
      <c r="I372" s="495">
        <v>900.16666666666674</v>
      </c>
      <c r="J372" s="495">
        <v>914.93333333333328</v>
      </c>
      <c r="K372" s="494">
        <v>885.4</v>
      </c>
      <c r="L372" s="494">
        <v>858.05</v>
      </c>
      <c r="M372" s="494">
        <v>0.46090999999999999</v>
      </c>
    </row>
    <row r="373" spans="1:13">
      <c r="A373" s="254">
        <v>363</v>
      </c>
      <c r="B373" s="497" t="s">
        <v>461</v>
      </c>
      <c r="C373" s="494">
        <v>1403</v>
      </c>
      <c r="D373" s="495">
        <v>1406.6666666666667</v>
      </c>
      <c r="E373" s="495">
        <v>1384.3333333333335</v>
      </c>
      <c r="F373" s="495">
        <v>1365.6666666666667</v>
      </c>
      <c r="G373" s="495">
        <v>1343.3333333333335</v>
      </c>
      <c r="H373" s="495">
        <v>1425.3333333333335</v>
      </c>
      <c r="I373" s="495">
        <v>1447.666666666667</v>
      </c>
      <c r="J373" s="495">
        <v>1466.3333333333335</v>
      </c>
      <c r="K373" s="494">
        <v>1429</v>
      </c>
      <c r="L373" s="494">
        <v>1388</v>
      </c>
      <c r="M373" s="494">
        <v>4.02841</v>
      </c>
    </row>
    <row r="374" spans="1:13">
      <c r="A374" s="254">
        <v>364</v>
      </c>
      <c r="B374" s="497" t="s">
        <v>757</v>
      </c>
      <c r="C374" s="494">
        <v>893.85</v>
      </c>
      <c r="D374" s="495">
        <v>899.61666666666667</v>
      </c>
      <c r="E374" s="495">
        <v>879.23333333333335</v>
      </c>
      <c r="F374" s="495">
        <v>864.61666666666667</v>
      </c>
      <c r="G374" s="495">
        <v>844.23333333333335</v>
      </c>
      <c r="H374" s="495">
        <v>914.23333333333335</v>
      </c>
      <c r="I374" s="495">
        <v>934.61666666666679</v>
      </c>
      <c r="J374" s="495">
        <v>949.23333333333335</v>
      </c>
      <c r="K374" s="494">
        <v>920</v>
      </c>
      <c r="L374" s="494">
        <v>885</v>
      </c>
      <c r="M374" s="494">
        <v>2.5369999999999999</v>
      </c>
    </row>
    <row r="375" spans="1:13">
      <c r="A375" s="254">
        <v>365</v>
      </c>
      <c r="B375" s="497" t="s">
        <v>159</v>
      </c>
      <c r="C375" s="494">
        <v>109.1</v>
      </c>
      <c r="D375" s="495">
        <v>109.2</v>
      </c>
      <c r="E375" s="495">
        <v>108.4</v>
      </c>
      <c r="F375" s="495">
        <v>107.7</v>
      </c>
      <c r="G375" s="495">
        <v>106.9</v>
      </c>
      <c r="H375" s="495">
        <v>109.9</v>
      </c>
      <c r="I375" s="495">
        <v>110.69999999999999</v>
      </c>
      <c r="J375" s="495">
        <v>111.4</v>
      </c>
      <c r="K375" s="494">
        <v>110</v>
      </c>
      <c r="L375" s="494">
        <v>108.5</v>
      </c>
      <c r="M375" s="494">
        <v>30.283159999999999</v>
      </c>
    </row>
    <row r="376" spans="1:13">
      <c r="A376" s="254">
        <v>366</v>
      </c>
      <c r="B376" s="497" t="s">
        <v>162</v>
      </c>
      <c r="C376" s="494">
        <v>209.85</v>
      </c>
      <c r="D376" s="495">
        <v>210.63333333333333</v>
      </c>
      <c r="E376" s="495">
        <v>206.46666666666664</v>
      </c>
      <c r="F376" s="495">
        <v>203.08333333333331</v>
      </c>
      <c r="G376" s="495">
        <v>198.91666666666663</v>
      </c>
      <c r="H376" s="495">
        <v>214.01666666666665</v>
      </c>
      <c r="I376" s="495">
        <v>218.18333333333334</v>
      </c>
      <c r="J376" s="495">
        <v>221.56666666666666</v>
      </c>
      <c r="K376" s="494">
        <v>214.8</v>
      </c>
      <c r="L376" s="494">
        <v>207.25</v>
      </c>
      <c r="M376" s="494">
        <v>123.86729</v>
      </c>
    </row>
    <row r="377" spans="1:13">
      <c r="A377" s="254">
        <v>367</v>
      </c>
      <c r="B377" s="497" t="s">
        <v>462</v>
      </c>
      <c r="C377" s="494">
        <v>233.35</v>
      </c>
      <c r="D377" s="495">
        <v>227.54999999999998</v>
      </c>
      <c r="E377" s="495">
        <v>217.29999999999995</v>
      </c>
      <c r="F377" s="495">
        <v>201.24999999999997</v>
      </c>
      <c r="G377" s="495">
        <v>190.99999999999994</v>
      </c>
      <c r="H377" s="495">
        <v>243.59999999999997</v>
      </c>
      <c r="I377" s="495">
        <v>253.85000000000002</v>
      </c>
      <c r="J377" s="495">
        <v>269.89999999999998</v>
      </c>
      <c r="K377" s="494">
        <v>237.8</v>
      </c>
      <c r="L377" s="494">
        <v>211.5</v>
      </c>
      <c r="M377" s="494">
        <v>147.10758000000001</v>
      </c>
    </row>
    <row r="378" spans="1:13">
      <c r="A378" s="254">
        <v>368</v>
      </c>
      <c r="B378" s="497" t="s">
        <v>270</v>
      </c>
      <c r="C378" s="494">
        <v>295.14999999999998</v>
      </c>
      <c r="D378" s="495">
        <v>298.09999999999997</v>
      </c>
      <c r="E378" s="495">
        <v>287.59999999999991</v>
      </c>
      <c r="F378" s="495">
        <v>280.04999999999995</v>
      </c>
      <c r="G378" s="495">
        <v>269.5499999999999</v>
      </c>
      <c r="H378" s="495">
        <v>305.64999999999992</v>
      </c>
      <c r="I378" s="495">
        <v>316.15000000000003</v>
      </c>
      <c r="J378" s="495">
        <v>323.69999999999993</v>
      </c>
      <c r="K378" s="494">
        <v>308.60000000000002</v>
      </c>
      <c r="L378" s="494">
        <v>290.55</v>
      </c>
      <c r="M378" s="494">
        <v>4.3431100000000002</v>
      </c>
    </row>
    <row r="379" spans="1:13">
      <c r="A379" s="254">
        <v>369</v>
      </c>
      <c r="B379" s="497" t="s">
        <v>463</v>
      </c>
      <c r="C379" s="494">
        <v>125.15</v>
      </c>
      <c r="D379" s="495">
        <v>125.13333333333334</v>
      </c>
      <c r="E379" s="495">
        <v>122.56666666666668</v>
      </c>
      <c r="F379" s="495">
        <v>119.98333333333333</v>
      </c>
      <c r="G379" s="495">
        <v>117.41666666666667</v>
      </c>
      <c r="H379" s="495">
        <v>127.71666666666668</v>
      </c>
      <c r="I379" s="495">
        <v>130.28333333333336</v>
      </c>
      <c r="J379" s="495">
        <v>132.86666666666667</v>
      </c>
      <c r="K379" s="494">
        <v>127.7</v>
      </c>
      <c r="L379" s="494">
        <v>122.55</v>
      </c>
      <c r="M379" s="494">
        <v>3.1321599999999998</v>
      </c>
    </row>
    <row r="380" spans="1:13">
      <c r="A380" s="254">
        <v>370</v>
      </c>
      <c r="B380" s="497" t="s">
        <v>464</v>
      </c>
      <c r="C380" s="494">
        <v>6355.9</v>
      </c>
      <c r="D380" s="495">
        <v>6384.8166666666666</v>
      </c>
      <c r="E380" s="495">
        <v>6302.8833333333332</v>
      </c>
      <c r="F380" s="495">
        <v>6249.8666666666668</v>
      </c>
      <c r="G380" s="495">
        <v>6167.9333333333334</v>
      </c>
      <c r="H380" s="495">
        <v>6437.833333333333</v>
      </c>
      <c r="I380" s="495">
        <v>6519.7666666666655</v>
      </c>
      <c r="J380" s="495">
        <v>6572.7833333333328</v>
      </c>
      <c r="K380" s="494">
        <v>6466.75</v>
      </c>
      <c r="L380" s="494">
        <v>6331.8</v>
      </c>
      <c r="M380" s="494">
        <v>0.12926000000000001</v>
      </c>
    </row>
    <row r="381" spans="1:13">
      <c r="A381" s="254">
        <v>371</v>
      </c>
      <c r="B381" s="497" t="s">
        <v>271</v>
      </c>
      <c r="C381" s="494">
        <v>13958.15</v>
      </c>
      <c r="D381" s="495">
        <v>13886.766666666668</v>
      </c>
      <c r="E381" s="495">
        <v>13651.533333333336</v>
      </c>
      <c r="F381" s="495">
        <v>13344.916666666668</v>
      </c>
      <c r="G381" s="495">
        <v>13109.683333333336</v>
      </c>
      <c r="H381" s="495">
        <v>14193.383333333337</v>
      </c>
      <c r="I381" s="495">
        <v>14428.61666666667</v>
      </c>
      <c r="J381" s="495">
        <v>14735.233333333337</v>
      </c>
      <c r="K381" s="494">
        <v>14122</v>
      </c>
      <c r="L381" s="494">
        <v>13580.15</v>
      </c>
      <c r="M381" s="494">
        <v>5.3289999999999997E-2</v>
      </c>
    </row>
    <row r="382" spans="1:13">
      <c r="A382" s="254">
        <v>372</v>
      </c>
      <c r="B382" s="497" t="s">
        <v>161</v>
      </c>
      <c r="C382" s="494">
        <v>34.799999999999997</v>
      </c>
      <c r="D382" s="495">
        <v>34.9</v>
      </c>
      <c r="E382" s="495">
        <v>34.4</v>
      </c>
      <c r="F382" s="495">
        <v>34</v>
      </c>
      <c r="G382" s="495">
        <v>33.5</v>
      </c>
      <c r="H382" s="495">
        <v>35.299999999999997</v>
      </c>
      <c r="I382" s="495">
        <v>35.799999999999997</v>
      </c>
      <c r="J382" s="495">
        <v>36.199999999999996</v>
      </c>
      <c r="K382" s="494">
        <v>35.4</v>
      </c>
      <c r="L382" s="494">
        <v>34.5</v>
      </c>
      <c r="M382" s="494">
        <v>1003.92762</v>
      </c>
    </row>
    <row r="383" spans="1:13">
      <c r="A383" s="254">
        <v>373</v>
      </c>
      <c r="B383" s="497" t="s">
        <v>272</v>
      </c>
      <c r="C383" s="494">
        <v>579.85</v>
      </c>
      <c r="D383" s="495">
        <v>589.05000000000007</v>
      </c>
      <c r="E383" s="495">
        <v>566.80000000000018</v>
      </c>
      <c r="F383" s="495">
        <v>553.75000000000011</v>
      </c>
      <c r="G383" s="495">
        <v>531.50000000000023</v>
      </c>
      <c r="H383" s="495">
        <v>602.10000000000014</v>
      </c>
      <c r="I383" s="495">
        <v>624.34999999999991</v>
      </c>
      <c r="J383" s="495">
        <v>637.40000000000009</v>
      </c>
      <c r="K383" s="494">
        <v>611.29999999999995</v>
      </c>
      <c r="L383" s="494">
        <v>576</v>
      </c>
      <c r="M383" s="494">
        <v>1.9512499999999999</v>
      </c>
    </row>
    <row r="384" spans="1:13">
      <c r="A384" s="254">
        <v>374</v>
      </c>
      <c r="B384" s="497" t="s">
        <v>165</v>
      </c>
      <c r="C384" s="494">
        <v>187.75</v>
      </c>
      <c r="D384" s="495">
        <v>188.91666666666666</v>
      </c>
      <c r="E384" s="495">
        <v>185.83333333333331</v>
      </c>
      <c r="F384" s="495">
        <v>183.91666666666666</v>
      </c>
      <c r="G384" s="495">
        <v>180.83333333333331</v>
      </c>
      <c r="H384" s="495">
        <v>190.83333333333331</v>
      </c>
      <c r="I384" s="495">
        <v>193.91666666666663</v>
      </c>
      <c r="J384" s="495">
        <v>195.83333333333331</v>
      </c>
      <c r="K384" s="494">
        <v>192</v>
      </c>
      <c r="L384" s="494">
        <v>187</v>
      </c>
      <c r="M384" s="494">
        <v>130.85937000000001</v>
      </c>
    </row>
    <row r="385" spans="1:13">
      <c r="A385" s="254">
        <v>375</v>
      </c>
      <c r="B385" s="497" t="s">
        <v>166</v>
      </c>
      <c r="C385" s="494">
        <v>127.1</v>
      </c>
      <c r="D385" s="495">
        <v>127.60000000000001</v>
      </c>
      <c r="E385" s="495">
        <v>126.20000000000002</v>
      </c>
      <c r="F385" s="495">
        <v>125.30000000000001</v>
      </c>
      <c r="G385" s="495">
        <v>123.90000000000002</v>
      </c>
      <c r="H385" s="495">
        <v>128.5</v>
      </c>
      <c r="I385" s="495">
        <v>129.90000000000003</v>
      </c>
      <c r="J385" s="495">
        <v>130.80000000000001</v>
      </c>
      <c r="K385" s="494">
        <v>129</v>
      </c>
      <c r="L385" s="494">
        <v>126.7</v>
      </c>
      <c r="M385" s="494">
        <v>25.058330000000002</v>
      </c>
    </row>
    <row r="386" spans="1:13">
      <c r="A386" s="254">
        <v>376</v>
      </c>
      <c r="B386" s="497" t="s">
        <v>465</v>
      </c>
      <c r="C386" s="494">
        <v>237.8</v>
      </c>
      <c r="D386" s="495">
        <v>238.43333333333331</v>
      </c>
      <c r="E386" s="495">
        <v>236.36666666666662</v>
      </c>
      <c r="F386" s="495">
        <v>234.93333333333331</v>
      </c>
      <c r="G386" s="495">
        <v>232.86666666666662</v>
      </c>
      <c r="H386" s="495">
        <v>239.86666666666662</v>
      </c>
      <c r="I386" s="495">
        <v>241.93333333333328</v>
      </c>
      <c r="J386" s="495">
        <v>243.36666666666662</v>
      </c>
      <c r="K386" s="494">
        <v>240.5</v>
      </c>
      <c r="L386" s="494">
        <v>237</v>
      </c>
      <c r="M386" s="494">
        <v>4.3261700000000003</v>
      </c>
    </row>
    <row r="387" spans="1:13">
      <c r="A387" s="254">
        <v>377</v>
      </c>
      <c r="B387" s="497" t="s">
        <v>466</v>
      </c>
      <c r="C387" s="494">
        <v>516.20000000000005</v>
      </c>
      <c r="D387" s="495">
        <v>513.80000000000007</v>
      </c>
      <c r="E387" s="495">
        <v>507.40000000000009</v>
      </c>
      <c r="F387" s="495">
        <v>498.6</v>
      </c>
      <c r="G387" s="495">
        <v>492.20000000000005</v>
      </c>
      <c r="H387" s="495">
        <v>522.60000000000014</v>
      </c>
      <c r="I387" s="495">
        <v>529</v>
      </c>
      <c r="J387" s="495">
        <v>537.80000000000018</v>
      </c>
      <c r="K387" s="494">
        <v>520.20000000000005</v>
      </c>
      <c r="L387" s="494">
        <v>505</v>
      </c>
      <c r="M387" s="494">
        <v>1.2839100000000001</v>
      </c>
    </row>
    <row r="388" spans="1:13">
      <c r="A388" s="254">
        <v>378</v>
      </c>
      <c r="B388" s="497" t="s">
        <v>467</v>
      </c>
      <c r="C388" s="494">
        <v>27.7</v>
      </c>
      <c r="D388" s="495">
        <v>27.683333333333334</v>
      </c>
      <c r="E388" s="495">
        <v>27.216666666666669</v>
      </c>
      <c r="F388" s="495">
        <v>26.733333333333334</v>
      </c>
      <c r="G388" s="495">
        <v>26.266666666666669</v>
      </c>
      <c r="H388" s="495">
        <v>28.166666666666668</v>
      </c>
      <c r="I388" s="495">
        <v>28.633333333333329</v>
      </c>
      <c r="J388" s="495">
        <v>29.116666666666667</v>
      </c>
      <c r="K388" s="494">
        <v>28.15</v>
      </c>
      <c r="L388" s="494">
        <v>27.2</v>
      </c>
      <c r="M388" s="494">
        <v>41.718089999999997</v>
      </c>
    </row>
    <row r="389" spans="1:13">
      <c r="A389" s="254">
        <v>379</v>
      </c>
      <c r="B389" s="497" t="s">
        <v>468</v>
      </c>
      <c r="C389" s="494">
        <v>163.95</v>
      </c>
      <c r="D389" s="495">
        <v>164.08333333333334</v>
      </c>
      <c r="E389" s="495">
        <v>156.91666666666669</v>
      </c>
      <c r="F389" s="495">
        <v>149.88333333333335</v>
      </c>
      <c r="G389" s="495">
        <v>142.7166666666667</v>
      </c>
      <c r="H389" s="495">
        <v>171.11666666666667</v>
      </c>
      <c r="I389" s="495">
        <v>178.28333333333336</v>
      </c>
      <c r="J389" s="495">
        <v>185.31666666666666</v>
      </c>
      <c r="K389" s="494">
        <v>171.25</v>
      </c>
      <c r="L389" s="494">
        <v>157.05000000000001</v>
      </c>
      <c r="M389" s="494">
        <v>64.037350000000004</v>
      </c>
    </row>
    <row r="390" spans="1:13">
      <c r="A390" s="254">
        <v>380</v>
      </c>
      <c r="B390" s="497" t="s">
        <v>273</v>
      </c>
      <c r="C390" s="494">
        <v>501.5</v>
      </c>
      <c r="D390" s="495">
        <v>501.68333333333334</v>
      </c>
      <c r="E390" s="495">
        <v>497.36666666666667</v>
      </c>
      <c r="F390" s="495">
        <v>493.23333333333335</v>
      </c>
      <c r="G390" s="495">
        <v>488.91666666666669</v>
      </c>
      <c r="H390" s="495">
        <v>505.81666666666666</v>
      </c>
      <c r="I390" s="495">
        <v>510.13333333333338</v>
      </c>
      <c r="J390" s="495">
        <v>514.26666666666665</v>
      </c>
      <c r="K390" s="494">
        <v>506</v>
      </c>
      <c r="L390" s="494">
        <v>497.55</v>
      </c>
      <c r="M390" s="494">
        <v>1.15039</v>
      </c>
    </row>
    <row r="391" spans="1:13">
      <c r="A391" s="254">
        <v>381</v>
      </c>
      <c r="B391" s="497" t="s">
        <v>469</v>
      </c>
      <c r="C391" s="494">
        <v>269.10000000000002</v>
      </c>
      <c r="D391" s="495">
        <v>266.25</v>
      </c>
      <c r="E391" s="495">
        <v>262</v>
      </c>
      <c r="F391" s="495">
        <v>254.89999999999998</v>
      </c>
      <c r="G391" s="495">
        <v>250.64999999999998</v>
      </c>
      <c r="H391" s="495">
        <v>273.35000000000002</v>
      </c>
      <c r="I391" s="495">
        <v>277.60000000000002</v>
      </c>
      <c r="J391" s="495">
        <v>284.70000000000005</v>
      </c>
      <c r="K391" s="494">
        <v>270.5</v>
      </c>
      <c r="L391" s="494">
        <v>259.14999999999998</v>
      </c>
      <c r="M391" s="494">
        <v>7.0558500000000004</v>
      </c>
    </row>
    <row r="392" spans="1:13">
      <c r="A392" s="254">
        <v>382</v>
      </c>
      <c r="B392" s="497" t="s">
        <v>470</v>
      </c>
      <c r="C392" s="494">
        <v>72.5</v>
      </c>
      <c r="D392" s="495">
        <v>73.016666666666666</v>
      </c>
      <c r="E392" s="495">
        <v>71.533333333333331</v>
      </c>
      <c r="F392" s="495">
        <v>70.566666666666663</v>
      </c>
      <c r="G392" s="495">
        <v>69.083333333333329</v>
      </c>
      <c r="H392" s="495">
        <v>73.983333333333334</v>
      </c>
      <c r="I392" s="495">
        <v>75.466666666666654</v>
      </c>
      <c r="J392" s="495">
        <v>76.433333333333337</v>
      </c>
      <c r="K392" s="494">
        <v>74.5</v>
      </c>
      <c r="L392" s="494">
        <v>72.05</v>
      </c>
      <c r="M392" s="494">
        <v>29.040970000000002</v>
      </c>
    </row>
    <row r="393" spans="1:13">
      <c r="A393" s="254">
        <v>383</v>
      </c>
      <c r="B393" s="497" t="s">
        <v>471</v>
      </c>
      <c r="C393" s="494">
        <v>1962</v>
      </c>
      <c r="D393" s="495">
        <v>1950.95</v>
      </c>
      <c r="E393" s="495">
        <v>1916.9</v>
      </c>
      <c r="F393" s="495">
        <v>1871.8</v>
      </c>
      <c r="G393" s="495">
        <v>1837.75</v>
      </c>
      <c r="H393" s="495">
        <v>1996.0500000000002</v>
      </c>
      <c r="I393" s="495">
        <v>2030.1</v>
      </c>
      <c r="J393" s="495">
        <v>2075.2000000000003</v>
      </c>
      <c r="K393" s="494">
        <v>1985</v>
      </c>
      <c r="L393" s="494">
        <v>1905.85</v>
      </c>
      <c r="M393" s="494">
        <v>0.28466000000000002</v>
      </c>
    </row>
    <row r="394" spans="1:13">
      <c r="A394" s="254">
        <v>384</v>
      </c>
      <c r="B394" s="497" t="s">
        <v>472</v>
      </c>
      <c r="C394" s="494">
        <v>334.7</v>
      </c>
      <c r="D394" s="495">
        <v>335.84999999999997</v>
      </c>
      <c r="E394" s="495">
        <v>330.84999999999991</v>
      </c>
      <c r="F394" s="495">
        <v>326.99999999999994</v>
      </c>
      <c r="G394" s="495">
        <v>321.99999999999989</v>
      </c>
      <c r="H394" s="495">
        <v>339.69999999999993</v>
      </c>
      <c r="I394" s="495">
        <v>344.70000000000005</v>
      </c>
      <c r="J394" s="495">
        <v>348.54999999999995</v>
      </c>
      <c r="K394" s="494">
        <v>340.85</v>
      </c>
      <c r="L394" s="494">
        <v>332</v>
      </c>
      <c r="M394" s="494">
        <v>2.7172399999999999</v>
      </c>
    </row>
    <row r="395" spans="1:13">
      <c r="A395" s="254">
        <v>385</v>
      </c>
      <c r="B395" s="497" t="s">
        <v>473</v>
      </c>
      <c r="C395" s="494">
        <v>174.75</v>
      </c>
      <c r="D395" s="495">
        <v>175.01666666666665</v>
      </c>
      <c r="E395" s="495">
        <v>171.73333333333329</v>
      </c>
      <c r="F395" s="495">
        <v>168.71666666666664</v>
      </c>
      <c r="G395" s="495">
        <v>165.43333333333328</v>
      </c>
      <c r="H395" s="495">
        <v>178.0333333333333</v>
      </c>
      <c r="I395" s="495">
        <v>181.31666666666666</v>
      </c>
      <c r="J395" s="495">
        <v>184.33333333333331</v>
      </c>
      <c r="K395" s="494">
        <v>178.3</v>
      </c>
      <c r="L395" s="494">
        <v>172</v>
      </c>
      <c r="M395" s="494">
        <v>2.3916300000000001</v>
      </c>
    </row>
    <row r="396" spans="1:13">
      <c r="A396" s="254">
        <v>386</v>
      </c>
      <c r="B396" s="497" t="s">
        <v>474</v>
      </c>
      <c r="C396" s="494">
        <v>892.45</v>
      </c>
      <c r="D396" s="495">
        <v>901.63333333333333</v>
      </c>
      <c r="E396" s="495">
        <v>876.81666666666661</v>
      </c>
      <c r="F396" s="495">
        <v>861.18333333333328</v>
      </c>
      <c r="G396" s="495">
        <v>836.36666666666656</v>
      </c>
      <c r="H396" s="495">
        <v>917.26666666666665</v>
      </c>
      <c r="I396" s="495">
        <v>942.08333333333348</v>
      </c>
      <c r="J396" s="495">
        <v>957.7166666666667</v>
      </c>
      <c r="K396" s="494">
        <v>926.45</v>
      </c>
      <c r="L396" s="494">
        <v>886</v>
      </c>
      <c r="M396" s="494">
        <v>2.2372800000000002</v>
      </c>
    </row>
    <row r="397" spans="1:13">
      <c r="A397" s="254">
        <v>387</v>
      </c>
      <c r="B397" s="497" t="s">
        <v>167</v>
      </c>
      <c r="C397" s="494">
        <v>1932.1</v>
      </c>
      <c r="D397" s="495">
        <v>1936.1499999999999</v>
      </c>
      <c r="E397" s="495">
        <v>1922.3999999999996</v>
      </c>
      <c r="F397" s="495">
        <v>1912.6999999999998</v>
      </c>
      <c r="G397" s="495">
        <v>1898.9499999999996</v>
      </c>
      <c r="H397" s="495">
        <v>1945.8499999999997</v>
      </c>
      <c r="I397" s="495">
        <v>1959.6000000000001</v>
      </c>
      <c r="J397" s="495">
        <v>1969.2999999999997</v>
      </c>
      <c r="K397" s="494">
        <v>1949.9</v>
      </c>
      <c r="L397" s="494">
        <v>1926.45</v>
      </c>
      <c r="M397" s="494">
        <v>72.256789999999995</v>
      </c>
    </row>
    <row r="398" spans="1:13">
      <c r="A398" s="254">
        <v>388</v>
      </c>
      <c r="B398" s="497" t="s">
        <v>815</v>
      </c>
      <c r="C398" s="494">
        <v>973.7</v>
      </c>
      <c r="D398" s="495">
        <v>956.69999999999993</v>
      </c>
      <c r="E398" s="495">
        <v>931.99999999999989</v>
      </c>
      <c r="F398" s="495">
        <v>890.3</v>
      </c>
      <c r="G398" s="495">
        <v>865.59999999999991</v>
      </c>
      <c r="H398" s="495">
        <v>998.39999999999986</v>
      </c>
      <c r="I398" s="495">
        <v>1023.0999999999999</v>
      </c>
      <c r="J398" s="495">
        <v>1064.7999999999997</v>
      </c>
      <c r="K398" s="494">
        <v>981.4</v>
      </c>
      <c r="L398" s="494">
        <v>915</v>
      </c>
      <c r="M398" s="494">
        <v>59.380470000000003</v>
      </c>
    </row>
    <row r="399" spans="1:13">
      <c r="A399" s="254">
        <v>389</v>
      </c>
      <c r="B399" s="497" t="s">
        <v>274</v>
      </c>
      <c r="C399" s="494">
        <v>914.2</v>
      </c>
      <c r="D399" s="495">
        <v>913.11666666666667</v>
      </c>
      <c r="E399" s="495">
        <v>906.68333333333339</v>
      </c>
      <c r="F399" s="495">
        <v>899.16666666666674</v>
      </c>
      <c r="G399" s="495">
        <v>892.73333333333346</v>
      </c>
      <c r="H399" s="495">
        <v>920.63333333333333</v>
      </c>
      <c r="I399" s="495">
        <v>927.06666666666649</v>
      </c>
      <c r="J399" s="495">
        <v>934.58333333333326</v>
      </c>
      <c r="K399" s="494">
        <v>919.55</v>
      </c>
      <c r="L399" s="494">
        <v>905.6</v>
      </c>
      <c r="M399" s="494">
        <v>13.10422</v>
      </c>
    </row>
    <row r="400" spans="1:13">
      <c r="A400" s="254">
        <v>390</v>
      </c>
      <c r="B400" s="497" t="s">
        <v>476</v>
      </c>
      <c r="C400" s="494">
        <v>25.3</v>
      </c>
      <c r="D400" s="495">
        <v>25.266666666666669</v>
      </c>
      <c r="E400" s="495">
        <v>25.13333333333334</v>
      </c>
      <c r="F400" s="495">
        <v>24.966666666666672</v>
      </c>
      <c r="G400" s="495">
        <v>24.833333333333343</v>
      </c>
      <c r="H400" s="495">
        <v>25.433333333333337</v>
      </c>
      <c r="I400" s="495">
        <v>25.56666666666667</v>
      </c>
      <c r="J400" s="495">
        <v>25.733333333333334</v>
      </c>
      <c r="K400" s="494">
        <v>25.4</v>
      </c>
      <c r="L400" s="494">
        <v>25.1</v>
      </c>
      <c r="M400" s="494">
        <v>12.03585</v>
      </c>
    </row>
    <row r="401" spans="1:13">
      <c r="A401" s="254">
        <v>391</v>
      </c>
      <c r="B401" s="497" t="s">
        <v>477</v>
      </c>
      <c r="C401" s="494">
        <v>2192.3000000000002</v>
      </c>
      <c r="D401" s="495">
        <v>2187.8333333333335</v>
      </c>
      <c r="E401" s="495">
        <v>2155.666666666667</v>
      </c>
      <c r="F401" s="495">
        <v>2119.0333333333333</v>
      </c>
      <c r="G401" s="495">
        <v>2086.8666666666668</v>
      </c>
      <c r="H401" s="495">
        <v>2224.4666666666672</v>
      </c>
      <c r="I401" s="495">
        <v>2256.6333333333341</v>
      </c>
      <c r="J401" s="495">
        <v>2293.2666666666673</v>
      </c>
      <c r="K401" s="494">
        <v>2220</v>
      </c>
      <c r="L401" s="494">
        <v>2151.1999999999998</v>
      </c>
      <c r="M401" s="494">
        <v>8.5110000000000005E-2</v>
      </c>
    </row>
    <row r="402" spans="1:13">
      <c r="A402" s="254">
        <v>392</v>
      </c>
      <c r="B402" s="497" t="s">
        <v>172</v>
      </c>
      <c r="C402" s="494">
        <v>6127.25</v>
      </c>
      <c r="D402" s="495">
        <v>6091.75</v>
      </c>
      <c r="E402" s="495">
        <v>6023.5</v>
      </c>
      <c r="F402" s="495">
        <v>5919.75</v>
      </c>
      <c r="G402" s="495">
        <v>5851.5</v>
      </c>
      <c r="H402" s="495">
        <v>6195.5</v>
      </c>
      <c r="I402" s="495">
        <v>6263.75</v>
      </c>
      <c r="J402" s="495">
        <v>6367.5</v>
      </c>
      <c r="K402" s="494">
        <v>6160</v>
      </c>
      <c r="L402" s="494">
        <v>5988</v>
      </c>
      <c r="M402" s="494">
        <v>1.54684</v>
      </c>
    </row>
    <row r="403" spans="1:13">
      <c r="A403" s="254">
        <v>393</v>
      </c>
      <c r="B403" s="497" t="s">
        <v>478</v>
      </c>
      <c r="C403" s="494">
        <v>8047.7</v>
      </c>
      <c r="D403" s="495">
        <v>8051.5666666666666</v>
      </c>
      <c r="E403" s="495">
        <v>7995.1333333333332</v>
      </c>
      <c r="F403" s="495">
        <v>7942.5666666666666</v>
      </c>
      <c r="G403" s="495">
        <v>7886.1333333333332</v>
      </c>
      <c r="H403" s="495">
        <v>8104.1333333333332</v>
      </c>
      <c r="I403" s="495">
        <v>8160.5666666666657</v>
      </c>
      <c r="J403" s="495">
        <v>8213.1333333333332</v>
      </c>
      <c r="K403" s="494">
        <v>8108</v>
      </c>
      <c r="L403" s="494">
        <v>7999</v>
      </c>
      <c r="M403" s="494">
        <v>0.32528000000000001</v>
      </c>
    </row>
    <row r="404" spans="1:13">
      <c r="A404" s="254">
        <v>394</v>
      </c>
      <c r="B404" s="497" t="s">
        <v>479</v>
      </c>
      <c r="C404" s="494">
        <v>5167.2</v>
      </c>
      <c r="D404" s="495">
        <v>5196.9833333333336</v>
      </c>
      <c r="E404" s="495">
        <v>5095.2166666666672</v>
      </c>
      <c r="F404" s="495">
        <v>5023.2333333333336</v>
      </c>
      <c r="G404" s="495">
        <v>4921.4666666666672</v>
      </c>
      <c r="H404" s="495">
        <v>5268.9666666666672</v>
      </c>
      <c r="I404" s="495">
        <v>5370.7333333333336</v>
      </c>
      <c r="J404" s="495">
        <v>5442.7166666666672</v>
      </c>
      <c r="K404" s="494">
        <v>5298.75</v>
      </c>
      <c r="L404" s="494">
        <v>5125</v>
      </c>
      <c r="M404" s="494">
        <v>0.12906999999999999</v>
      </c>
    </row>
    <row r="405" spans="1:13">
      <c r="A405" s="254">
        <v>395</v>
      </c>
      <c r="B405" s="497" t="s">
        <v>759</v>
      </c>
      <c r="C405" s="494">
        <v>92.2</v>
      </c>
      <c r="D405" s="495">
        <v>92.166666666666671</v>
      </c>
      <c r="E405" s="495">
        <v>90.683333333333337</v>
      </c>
      <c r="F405" s="495">
        <v>89.166666666666671</v>
      </c>
      <c r="G405" s="495">
        <v>87.683333333333337</v>
      </c>
      <c r="H405" s="495">
        <v>93.683333333333337</v>
      </c>
      <c r="I405" s="495">
        <v>95.166666666666657</v>
      </c>
      <c r="J405" s="495">
        <v>96.683333333333337</v>
      </c>
      <c r="K405" s="494">
        <v>93.65</v>
      </c>
      <c r="L405" s="494">
        <v>90.65</v>
      </c>
      <c r="M405" s="494">
        <v>2.6011299999999999</v>
      </c>
    </row>
    <row r="406" spans="1:13">
      <c r="A406" s="254">
        <v>396</v>
      </c>
      <c r="B406" s="497" t="s">
        <v>480</v>
      </c>
      <c r="C406" s="494">
        <v>369.45</v>
      </c>
      <c r="D406" s="495">
        <v>369.48333333333335</v>
      </c>
      <c r="E406" s="495">
        <v>366.9666666666667</v>
      </c>
      <c r="F406" s="495">
        <v>364.48333333333335</v>
      </c>
      <c r="G406" s="495">
        <v>361.9666666666667</v>
      </c>
      <c r="H406" s="495">
        <v>371.9666666666667</v>
      </c>
      <c r="I406" s="495">
        <v>374.48333333333335</v>
      </c>
      <c r="J406" s="495">
        <v>376.9666666666667</v>
      </c>
      <c r="K406" s="494">
        <v>372</v>
      </c>
      <c r="L406" s="494">
        <v>367</v>
      </c>
      <c r="M406" s="494">
        <v>0.75958000000000003</v>
      </c>
    </row>
    <row r="407" spans="1:13">
      <c r="A407" s="254">
        <v>397</v>
      </c>
      <c r="B407" s="497" t="s">
        <v>761</v>
      </c>
      <c r="C407" s="494">
        <v>255.85</v>
      </c>
      <c r="D407" s="495">
        <v>255.11666666666667</v>
      </c>
      <c r="E407" s="495">
        <v>251.23333333333335</v>
      </c>
      <c r="F407" s="495">
        <v>246.61666666666667</v>
      </c>
      <c r="G407" s="495">
        <v>242.73333333333335</v>
      </c>
      <c r="H407" s="495">
        <v>259.73333333333335</v>
      </c>
      <c r="I407" s="495">
        <v>263.61666666666667</v>
      </c>
      <c r="J407" s="495">
        <v>268.23333333333335</v>
      </c>
      <c r="K407" s="494">
        <v>259</v>
      </c>
      <c r="L407" s="494">
        <v>250.5</v>
      </c>
      <c r="M407" s="494">
        <v>4.3761999999999999</v>
      </c>
    </row>
    <row r="408" spans="1:13">
      <c r="A408" s="254">
        <v>398</v>
      </c>
      <c r="B408" s="497" t="s">
        <v>481</v>
      </c>
      <c r="C408" s="494">
        <v>1991.4</v>
      </c>
      <c r="D408" s="495">
        <v>2003.0333333333335</v>
      </c>
      <c r="E408" s="495">
        <v>1964.366666666667</v>
      </c>
      <c r="F408" s="495">
        <v>1937.3333333333335</v>
      </c>
      <c r="G408" s="495">
        <v>1898.666666666667</v>
      </c>
      <c r="H408" s="495">
        <v>2030.0666666666671</v>
      </c>
      <c r="I408" s="495">
        <v>2068.7333333333336</v>
      </c>
      <c r="J408" s="495">
        <v>2095.7666666666673</v>
      </c>
      <c r="K408" s="494">
        <v>2041.7</v>
      </c>
      <c r="L408" s="494">
        <v>1976</v>
      </c>
      <c r="M408" s="494">
        <v>7.9829999999999998E-2</v>
      </c>
    </row>
    <row r="409" spans="1:13">
      <c r="A409" s="254">
        <v>399</v>
      </c>
      <c r="B409" s="497" t="s">
        <v>482</v>
      </c>
      <c r="C409" s="494">
        <v>381.9</v>
      </c>
      <c r="D409" s="495">
        <v>383.38333333333338</v>
      </c>
      <c r="E409" s="495">
        <v>372.36666666666679</v>
      </c>
      <c r="F409" s="495">
        <v>362.83333333333343</v>
      </c>
      <c r="G409" s="495">
        <v>351.81666666666683</v>
      </c>
      <c r="H409" s="495">
        <v>392.91666666666674</v>
      </c>
      <c r="I409" s="495">
        <v>403.93333333333328</v>
      </c>
      <c r="J409" s="495">
        <v>413.4666666666667</v>
      </c>
      <c r="K409" s="494">
        <v>394.4</v>
      </c>
      <c r="L409" s="494">
        <v>373.85</v>
      </c>
      <c r="M409" s="494">
        <v>3.5747200000000001</v>
      </c>
    </row>
    <row r="410" spans="1:13">
      <c r="A410" s="254">
        <v>400</v>
      </c>
      <c r="B410" s="497" t="s">
        <v>760</v>
      </c>
      <c r="C410" s="494">
        <v>103.9</v>
      </c>
      <c r="D410" s="495">
        <v>104.83333333333333</v>
      </c>
      <c r="E410" s="495">
        <v>102.16666666666666</v>
      </c>
      <c r="F410" s="495">
        <v>100.43333333333332</v>
      </c>
      <c r="G410" s="495">
        <v>97.766666666666652</v>
      </c>
      <c r="H410" s="495">
        <v>106.56666666666666</v>
      </c>
      <c r="I410" s="495">
        <v>109.23333333333332</v>
      </c>
      <c r="J410" s="495">
        <v>110.96666666666667</v>
      </c>
      <c r="K410" s="494">
        <v>107.5</v>
      </c>
      <c r="L410" s="494">
        <v>103.1</v>
      </c>
      <c r="M410" s="494">
        <v>16.436869999999999</v>
      </c>
    </row>
    <row r="411" spans="1:13">
      <c r="A411" s="254">
        <v>401</v>
      </c>
      <c r="B411" s="497" t="s">
        <v>483</v>
      </c>
      <c r="C411" s="494">
        <v>193.2</v>
      </c>
      <c r="D411" s="495">
        <v>192.93333333333331</v>
      </c>
      <c r="E411" s="495">
        <v>190.86666666666662</v>
      </c>
      <c r="F411" s="495">
        <v>188.5333333333333</v>
      </c>
      <c r="G411" s="495">
        <v>186.46666666666661</v>
      </c>
      <c r="H411" s="495">
        <v>195.26666666666662</v>
      </c>
      <c r="I411" s="495">
        <v>197.33333333333329</v>
      </c>
      <c r="J411" s="495">
        <v>199.66666666666663</v>
      </c>
      <c r="K411" s="494">
        <v>195</v>
      </c>
      <c r="L411" s="494">
        <v>190.6</v>
      </c>
      <c r="M411" s="494">
        <v>0.87256</v>
      </c>
    </row>
    <row r="412" spans="1:13">
      <c r="A412" s="254">
        <v>402</v>
      </c>
      <c r="B412" s="497" t="s">
        <v>170</v>
      </c>
      <c r="C412" s="494">
        <v>30821.1</v>
      </c>
      <c r="D412" s="495">
        <v>30622.016666666663</v>
      </c>
      <c r="E412" s="495">
        <v>30255.233333333326</v>
      </c>
      <c r="F412" s="495">
        <v>29689.366666666665</v>
      </c>
      <c r="G412" s="495">
        <v>29322.583333333328</v>
      </c>
      <c r="H412" s="495">
        <v>31187.883333333324</v>
      </c>
      <c r="I412" s="495">
        <v>31554.666666666664</v>
      </c>
      <c r="J412" s="495">
        <v>32120.533333333322</v>
      </c>
      <c r="K412" s="494">
        <v>30988.799999999999</v>
      </c>
      <c r="L412" s="494">
        <v>30056.15</v>
      </c>
      <c r="M412" s="494">
        <v>0.58345000000000002</v>
      </c>
    </row>
    <row r="413" spans="1:13">
      <c r="A413" s="254">
        <v>403</v>
      </c>
      <c r="B413" s="497" t="s">
        <v>484</v>
      </c>
      <c r="C413" s="494">
        <v>1471.2</v>
      </c>
      <c r="D413" s="495">
        <v>1471.1833333333334</v>
      </c>
      <c r="E413" s="495">
        <v>1445.0166666666669</v>
      </c>
      <c r="F413" s="495">
        <v>1418.8333333333335</v>
      </c>
      <c r="G413" s="495">
        <v>1392.666666666667</v>
      </c>
      <c r="H413" s="495">
        <v>1497.3666666666668</v>
      </c>
      <c r="I413" s="495">
        <v>1523.5333333333333</v>
      </c>
      <c r="J413" s="495">
        <v>1549.7166666666667</v>
      </c>
      <c r="K413" s="494">
        <v>1497.35</v>
      </c>
      <c r="L413" s="494">
        <v>1445</v>
      </c>
      <c r="M413" s="494">
        <v>0.28432000000000002</v>
      </c>
    </row>
    <row r="414" spans="1:13">
      <c r="A414" s="254">
        <v>404</v>
      </c>
      <c r="B414" s="497" t="s">
        <v>173</v>
      </c>
      <c r="C414" s="494">
        <v>1378</v>
      </c>
      <c r="D414" s="495">
        <v>1379.5166666666664</v>
      </c>
      <c r="E414" s="495">
        <v>1364.0833333333328</v>
      </c>
      <c r="F414" s="495">
        <v>1350.1666666666663</v>
      </c>
      <c r="G414" s="495">
        <v>1334.7333333333327</v>
      </c>
      <c r="H414" s="495">
        <v>1393.4333333333329</v>
      </c>
      <c r="I414" s="495">
        <v>1408.8666666666663</v>
      </c>
      <c r="J414" s="495">
        <v>1422.7833333333331</v>
      </c>
      <c r="K414" s="494">
        <v>1394.95</v>
      </c>
      <c r="L414" s="494">
        <v>1365.6</v>
      </c>
      <c r="M414" s="494">
        <v>24.01238</v>
      </c>
    </row>
    <row r="415" spans="1:13">
      <c r="A415" s="254">
        <v>405</v>
      </c>
      <c r="B415" s="497" t="s">
        <v>171</v>
      </c>
      <c r="C415" s="494">
        <v>1847.75</v>
      </c>
      <c r="D415" s="495">
        <v>1842.3833333333332</v>
      </c>
      <c r="E415" s="495">
        <v>1811.5666666666664</v>
      </c>
      <c r="F415" s="495">
        <v>1775.3833333333332</v>
      </c>
      <c r="G415" s="495">
        <v>1744.5666666666664</v>
      </c>
      <c r="H415" s="495">
        <v>1878.5666666666664</v>
      </c>
      <c r="I415" s="495">
        <v>1909.383333333333</v>
      </c>
      <c r="J415" s="495">
        <v>1945.5666666666664</v>
      </c>
      <c r="K415" s="494">
        <v>1873.2</v>
      </c>
      <c r="L415" s="494">
        <v>1806.2</v>
      </c>
      <c r="M415" s="494">
        <v>6.3026900000000001</v>
      </c>
    </row>
    <row r="416" spans="1:13">
      <c r="A416" s="254">
        <v>406</v>
      </c>
      <c r="B416" s="497" t="s">
        <v>485</v>
      </c>
      <c r="C416" s="494">
        <v>504.2</v>
      </c>
      <c r="D416" s="495">
        <v>509.8</v>
      </c>
      <c r="E416" s="495">
        <v>493.6</v>
      </c>
      <c r="F416" s="495">
        <v>483</v>
      </c>
      <c r="G416" s="495">
        <v>466.8</v>
      </c>
      <c r="H416" s="495">
        <v>520.40000000000009</v>
      </c>
      <c r="I416" s="495">
        <v>536.59999999999991</v>
      </c>
      <c r="J416" s="495">
        <v>547.20000000000005</v>
      </c>
      <c r="K416" s="494">
        <v>526</v>
      </c>
      <c r="L416" s="494">
        <v>499.2</v>
      </c>
      <c r="M416" s="494">
        <v>1.87395</v>
      </c>
    </row>
    <row r="417" spans="1:13">
      <c r="A417" s="254">
        <v>407</v>
      </c>
      <c r="B417" s="497" t="s">
        <v>486</v>
      </c>
      <c r="C417" s="494">
        <v>1298.8499999999999</v>
      </c>
      <c r="D417" s="495">
        <v>1301.8999999999999</v>
      </c>
      <c r="E417" s="495">
        <v>1291.9499999999998</v>
      </c>
      <c r="F417" s="495">
        <v>1285.05</v>
      </c>
      <c r="G417" s="495">
        <v>1275.0999999999999</v>
      </c>
      <c r="H417" s="495">
        <v>1308.7999999999997</v>
      </c>
      <c r="I417" s="495">
        <v>1318.75</v>
      </c>
      <c r="J417" s="495">
        <v>1325.6499999999996</v>
      </c>
      <c r="K417" s="494">
        <v>1311.85</v>
      </c>
      <c r="L417" s="494">
        <v>1295</v>
      </c>
      <c r="M417" s="494">
        <v>3.7580000000000002E-2</v>
      </c>
    </row>
    <row r="418" spans="1:13">
      <c r="A418" s="254">
        <v>408</v>
      </c>
      <c r="B418" s="497" t="s">
        <v>762</v>
      </c>
      <c r="C418" s="494">
        <v>1462.3</v>
      </c>
      <c r="D418" s="495">
        <v>1450.4833333333336</v>
      </c>
      <c r="E418" s="495">
        <v>1420.9666666666672</v>
      </c>
      <c r="F418" s="495">
        <v>1379.6333333333337</v>
      </c>
      <c r="G418" s="495">
        <v>1350.1166666666672</v>
      </c>
      <c r="H418" s="495">
        <v>1491.8166666666671</v>
      </c>
      <c r="I418" s="495">
        <v>1521.3333333333335</v>
      </c>
      <c r="J418" s="495">
        <v>1562.666666666667</v>
      </c>
      <c r="K418" s="494">
        <v>1480</v>
      </c>
      <c r="L418" s="494">
        <v>1409.15</v>
      </c>
      <c r="M418" s="494">
        <v>0.91703999999999997</v>
      </c>
    </row>
    <row r="419" spans="1:13">
      <c r="A419" s="254">
        <v>409</v>
      </c>
      <c r="B419" s="497" t="s">
        <v>487</v>
      </c>
      <c r="C419" s="494">
        <v>586.70000000000005</v>
      </c>
      <c r="D419" s="495">
        <v>589.94999999999993</v>
      </c>
      <c r="E419" s="495">
        <v>577.99999999999989</v>
      </c>
      <c r="F419" s="495">
        <v>569.29999999999995</v>
      </c>
      <c r="G419" s="495">
        <v>557.34999999999991</v>
      </c>
      <c r="H419" s="495">
        <v>598.64999999999986</v>
      </c>
      <c r="I419" s="495">
        <v>610.59999999999991</v>
      </c>
      <c r="J419" s="495">
        <v>619.29999999999984</v>
      </c>
      <c r="K419" s="494">
        <v>601.9</v>
      </c>
      <c r="L419" s="494">
        <v>581.25</v>
      </c>
      <c r="M419" s="494">
        <v>2.0626699999999998</v>
      </c>
    </row>
    <row r="420" spans="1:13">
      <c r="A420" s="254">
        <v>410</v>
      </c>
      <c r="B420" s="497" t="s">
        <v>488</v>
      </c>
      <c r="C420" s="494">
        <v>7.95</v>
      </c>
      <c r="D420" s="495">
        <v>8</v>
      </c>
      <c r="E420" s="495">
        <v>7.9</v>
      </c>
      <c r="F420" s="495">
        <v>7.8500000000000005</v>
      </c>
      <c r="G420" s="495">
        <v>7.7500000000000009</v>
      </c>
      <c r="H420" s="495">
        <v>8.0500000000000007</v>
      </c>
      <c r="I420" s="495">
        <v>8.1500000000000021</v>
      </c>
      <c r="J420" s="495">
        <v>8.1999999999999993</v>
      </c>
      <c r="K420" s="494">
        <v>8.1</v>
      </c>
      <c r="L420" s="494">
        <v>7.95</v>
      </c>
      <c r="M420" s="494">
        <v>93.957800000000006</v>
      </c>
    </row>
    <row r="421" spans="1:13">
      <c r="A421" s="254">
        <v>411</v>
      </c>
      <c r="B421" s="497" t="s">
        <v>763</v>
      </c>
      <c r="C421" s="494">
        <v>65.900000000000006</v>
      </c>
      <c r="D421" s="495">
        <v>66.600000000000009</v>
      </c>
      <c r="E421" s="495">
        <v>65.000000000000014</v>
      </c>
      <c r="F421" s="495">
        <v>64.100000000000009</v>
      </c>
      <c r="G421" s="495">
        <v>62.500000000000014</v>
      </c>
      <c r="H421" s="495">
        <v>67.500000000000014</v>
      </c>
      <c r="I421" s="495">
        <v>69.100000000000009</v>
      </c>
      <c r="J421" s="495">
        <v>70.000000000000014</v>
      </c>
      <c r="K421" s="494">
        <v>68.2</v>
      </c>
      <c r="L421" s="494">
        <v>65.7</v>
      </c>
      <c r="M421" s="494">
        <v>32.319400000000002</v>
      </c>
    </row>
    <row r="422" spans="1:13">
      <c r="A422" s="254">
        <v>412</v>
      </c>
      <c r="B422" s="497" t="s">
        <v>489</v>
      </c>
      <c r="C422" s="494">
        <v>98.25</v>
      </c>
      <c r="D422" s="495">
        <v>98.7</v>
      </c>
      <c r="E422" s="495">
        <v>97.300000000000011</v>
      </c>
      <c r="F422" s="495">
        <v>96.350000000000009</v>
      </c>
      <c r="G422" s="495">
        <v>94.950000000000017</v>
      </c>
      <c r="H422" s="495">
        <v>99.65</v>
      </c>
      <c r="I422" s="495">
        <v>101.05000000000001</v>
      </c>
      <c r="J422" s="495">
        <v>102</v>
      </c>
      <c r="K422" s="494">
        <v>100.1</v>
      </c>
      <c r="L422" s="494">
        <v>97.75</v>
      </c>
      <c r="M422" s="494">
        <v>1.94886</v>
      </c>
    </row>
    <row r="423" spans="1:13">
      <c r="A423" s="254">
        <v>413</v>
      </c>
      <c r="B423" s="497" t="s">
        <v>169</v>
      </c>
      <c r="C423" s="494">
        <v>339.9</v>
      </c>
      <c r="D423" s="495">
        <v>341.34999999999997</v>
      </c>
      <c r="E423" s="495">
        <v>337.19999999999993</v>
      </c>
      <c r="F423" s="495">
        <v>334.49999999999994</v>
      </c>
      <c r="G423" s="495">
        <v>330.34999999999991</v>
      </c>
      <c r="H423" s="495">
        <v>344.04999999999995</v>
      </c>
      <c r="I423" s="495">
        <v>348.19999999999993</v>
      </c>
      <c r="J423" s="495">
        <v>350.9</v>
      </c>
      <c r="K423" s="494">
        <v>345.5</v>
      </c>
      <c r="L423" s="494">
        <v>338.65</v>
      </c>
      <c r="M423" s="494">
        <v>377.66793000000001</v>
      </c>
    </row>
    <row r="424" spans="1:13">
      <c r="A424" s="254">
        <v>414</v>
      </c>
      <c r="B424" s="497" t="s">
        <v>168</v>
      </c>
      <c r="C424" s="494">
        <v>91.6</v>
      </c>
      <c r="D424" s="495">
        <v>92.383333333333326</v>
      </c>
      <c r="E424" s="495">
        <v>90.266666666666652</v>
      </c>
      <c r="F424" s="495">
        <v>88.933333333333323</v>
      </c>
      <c r="G424" s="495">
        <v>86.816666666666649</v>
      </c>
      <c r="H424" s="495">
        <v>93.716666666666654</v>
      </c>
      <c r="I424" s="495">
        <v>95.833333333333329</v>
      </c>
      <c r="J424" s="495">
        <v>97.166666666666657</v>
      </c>
      <c r="K424" s="494">
        <v>94.5</v>
      </c>
      <c r="L424" s="494">
        <v>91.05</v>
      </c>
      <c r="M424" s="494">
        <v>392.92380000000003</v>
      </c>
    </row>
    <row r="425" spans="1:13">
      <c r="A425" s="254">
        <v>415</v>
      </c>
      <c r="B425" s="497" t="s">
        <v>766</v>
      </c>
      <c r="C425" s="494">
        <v>309.64999999999998</v>
      </c>
      <c r="D425" s="495">
        <v>317.18333333333334</v>
      </c>
      <c r="E425" s="495">
        <v>298.36666666666667</v>
      </c>
      <c r="F425" s="495">
        <v>287.08333333333331</v>
      </c>
      <c r="G425" s="495">
        <v>268.26666666666665</v>
      </c>
      <c r="H425" s="495">
        <v>328.4666666666667</v>
      </c>
      <c r="I425" s="495">
        <v>347.28333333333342</v>
      </c>
      <c r="J425" s="495">
        <v>358.56666666666672</v>
      </c>
      <c r="K425" s="494">
        <v>336</v>
      </c>
      <c r="L425" s="494">
        <v>305.89999999999998</v>
      </c>
      <c r="M425" s="494">
        <v>31.08465</v>
      </c>
    </row>
    <row r="426" spans="1:13">
      <c r="A426" s="254">
        <v>416</v>
      </c>
      <c r="B426" s="497" t="s">
        <v>836</v>
      </c>
      <c r="C426" s="494">
        <v>223.3</v>
      </c>
      <c r="D426" s="495">
        <v>221.6</v>
      </c>
      <c r="E426" s="495">
        <v>217</v>
      </c>
      <c r="F426" s="495">
        <v>210.70000000000002</v>
      </c>
      <c r="G426" s="495">
        <v>206.10000000000002</v>
      </c>
      <c r="H426" s="495">
        <v>227.89999999999998</v>
      </c>
      <c r="I426" s="495">
        <v>232.49999999999994</v>
      </c>
      <c r="J426" s="495">
        <v>238.79999999999995</v>
      </c>
      <c r="K426" s="494">
        <v>226.2</v>
      </c>
      <c r="L426" s="494">
        <v>215.3</v>
      </c>
      <c r="M426" s="494">
        <v>5.0649199999999999</v>
      </c>
    </row>
    <row r="427" spans="1:13">
      <c r="A427" s="254">
        <v>417</v>
      </c>
      <c r="B427" s="497" t="s">
        <v>174</v>
      </c>
      <c r="C427" s="494">
        <v>922.15</v>
      </c>
      <c r="D427" s="495">
        <v>901.55000000000007</v>
      </c>
      <c r="E427" s="495">
        <v>873.60000000000014</v>
      </c>
      <c r="F427" s="495">
        <v>825.05000000000007</v>
      </c>
      <c r="G427" s="495">
        <v>797.10000000000014</v>
      </c>
      <c r="H427" s="495">
        <v>950.10000000000014</v>
      </c>
      <c r="I427" s="495">
        <v>978.05000000000018</v>
      </c>
      <c r="J427" s="495">
        <v>1026.6000000000001</v>
      </c>
      <c r="K427" s="494">
        <v>929.5</v>
      </c>
      <c r="L427" s="494">
        <v>853</v>
      </c>
      <c r="M427" s="494">
        <v>24.904430000000001</v>
      </c>
    </row>
    <row r="428" spans="1:13">
      <c r="A428" s="254">
        <v>418</v>
      </c>
      <c r="B428" s="497" t="s">
        <v>490</v>
      </c>
      <c r="C428" s="494">
        <v>551.95000000000005</v>
      </c>
      <c r="D428" s="495">
        <v>553.98333333333335</v>
      </c>
      <c r="E428" s="495">
        <v>539.9666666666667</v>
      </c>
      <c r="F428" s="495">
        <v>527.98333333333335</v>
      </c>
      <c r="G428" s="495">
        <v>513.9666666666667</v>
      </c>
      <c r="H428" s="495">
        <v>565.9666666666667</v>
      </c>
      <c r="I428" s="495">
        <v>579.98333333333335</v>
      </c>
      <c r="J428" s="495">
        <v>591.9666666666667</v>
      </c>
      <c r="K428" s="494">
        <v>568</v>
      </c>
      <c r="L428" s="494">
        <v>542</v>
      </c>
      <c r="M428" s="494">
        <v>1.08792</v>
      </c>
    </row>
    <row r="429" spans="1:13">
      <c r="A429" s="254">
        <v>419</v>
      </c>
      <c r="B429" s="497" t="s">
        <v>793</v>
      </c>
      <c r="C429" s="494">
        <v>294</v>
      </c>
      <c r="D429" s="495">
        <v>290.61666666666662</v>
      </c>
      <c r="E429" s="495">
        <v>285.33333333333326</v>
      </c>
      <c r="F429" s="495">
        <v>276.66666666666663</v>
      </c>
      <c r="G429" s="495">
        <v>271.38333333333327</v>
      </c>
      <c r="H429" s="495">
        <v>299.28333333333325</v>
      </c>
      <c r="I429" s="495">
        <v>304.56666666666666</v>
      </c>
      <c r="J429" s="495">
        <v>313.23333333333323</v>
      </c>
      <c r="K429" s="494">
        <v>295.89999999999998</v>
      </c>
      <c r="L429" s="494">
        <v>281.95</v>
      </c>
      <c r="M429" s="494">
        <v>5.5387399999999998</v>
      </c>
    </row>
    <row r="430" spans="1:13">
      <c r="A430" s="254">
        <v>420</v>
      </c>
      <c r="B430" s="497" t="s">
        <v>491</v>
      </c>
      <c r="C430" s="494">
        <v>164.65</v>
      </c>
      <c r="D430" s="495">
        <v>164.51666666666668</v>
      </c>
      <c r="E430" s="495">
        <v>161.38333333333335</v>
      </c>
      <c r="F430" s="495">
        <v>158.11666666666667</v>
      </c>
      <c r="G430" s="495">
        <v>154.98333333333335</v>
      </c>
      <c r="H430" s="495">
        <v>167.78333333333336</v>
      </c>
      <c r="I430" s="495">
        <v>170.91666666666669</v>
      </c>
      <c r="J430" s="495">
        <v>174.18333333333337</v>
      </c>
      <c r="K430" s="494">
        <v>167.65</v>
      </c>
      <c r="L430" s="494">
        <v>161.25</v>
      </c>
      <c r="M430" s="494">
        <v>10.12044</v>
      </c>
    </row>
    <row r="431" spans="1:13">
      <c r="A431" s="254">
        <v>421</v>
      </c>
      <c r="B431" s="497" t="s">
        <v>175</v>
      </c>
      <c r="C431" s="494">
        <v>646.04999999999995</v>
      </c>
      <c r="D431" s="495">
        <v>640.80000000000007</v>
      </c>
      <c r="E431" s="495">
        <v>631.60000000000014</v>
      </c>
      <c r="F431" s="495">
        <v>617.15000000000009</v>
      </c>
      <c r="G431" s="495">
        <v>607.95000000000016</v>
      </c>
      <c r="H431" s="495">
        <v>655.25000000000011</v>
      </c>
      <c r="I431" s="495">
        <v>664.45000000000016</v>
      </c>
      <c r="J431" s="495">
        <v>678.90000000000009</v>
      </c>
      <c r="K431" s="494">
        <v>650</v>
      </c>
      <c r="L431" s="494">
        <v>626.35</v>
      </c>
      <c r="M431" s="494">
        <v>98.040949999999995</v>
      </c>
    </row>
    <row r="432" spans="1:13">
      <c r="A432" s="254">
        <v>422</v>
      </c>
      <c r="B432" s="497" t="s">
        <v>176</v>
      </c>
      <c r="C432" s="494">
        <v>476.05</v>
      </c>
      <c r="D432" s="495">
        <v>474.91666666666669</v>
      </c>
      <c r="E432" s="495">
        <v>464.13333333333338</v>
      </c>
      <c r="F432" s="495">
        <v>452.2166666666667</v>
      </c>
      <c r="G432" s="495">
        <v>441.43333333333339</v>
      </c>
      <c r="H432" s="495">
        <v>486.83333333333337</v>
      </c>
      <c r="I432" s="495">
        <v>497.61666666666667</v>
      </c>
      <c r="J432" s="495">
        <v>509.53333333333336</v>
      </c>
      <c r="K432" s="494">
        <v>485.7</v>
      </c>
      <c r="L432" s="494">
        <v>463</v>
      </c>
      <c r="M432" s="494">
        <v>20.613720000000001</v>
      </c>
    </row>
    <row r="433" spans="1:13">
      <c r="A433" s="254">
        <v>423</v>
      </c>
      <c r="B433" s="497" t="s">
        <v>492</v>
      </c>
      <c r="C433" s="494">
        <v>2432.8000000000002</v>
      </c>
      <c r="D433" s="495">
        <v>2425.2666666666669</v>
      </c>
      <c r="E433" s="495">
        <v>2386.5833333333339</v>
      </c>
      <c r="F433" s="495">
        <v>2340.3666666666672</v>
      </c>
      <c r="G433" s="495">
        <v>2301.6833333333343</v>
      </c>
      <c r="H433" s="495">
        <v>2471.4833333333336</v>
      </c>
      <c r="I433" s="495">
        <v>2510.166666666667</v>
      </c>
      <c r="J433" s="495">
        <v>2556.3833333333332</v>
      </c>
      <c r="K433" s="494">
        <v>2463.9499999999998</v>
      </c>
      <c r="L433" s="494">
        <v>2379.0500000000002</v>
      </c>
      <c r="M433" s="494">
        <v>0.24279999999999999</v>
      </c>
    </row>
    <row r="434" spans="1:13">
      <c r="A434" s="254">
        <v>424</v>
      </c>
      <c r="B434" s="497" t="s">
        <v>493</v>
      </c>
      <c r="C434" s="494">
        <v>708.4</v>
      </c>
      <c r="D434" s="495">
        <v>707.83333333333337</v>
      </c>
      <c r="E434" s="495">
        <v>700.66666666666674</v>
      </c>
      <c r="F434" s="495">
        <v>692.93333333333339</v>
      </c>
      <c r="G434" s="495">
        <v>685.76666666666677</v>
      </c>
      <c r="H434" s="495">
        <v>715.56666666666672</v>
      </c>
      <c r="I434" s="495">
        <v>722.73333333333346</v>
      </c>
      <c r="J434" s="495">
        <v>730.4666666666667</v>
      </c>
      <c r="K434" s="494">
        <v>715</v>
      </c>
      <c r="L434" s="494">
        <v>700.1</v>
      </c>
      <c r="M434" s="494">
        <v>0.35550999999999999</v>
      </c>
    </row>
    <row r="435" spans="1:13">
      <c r="A435" s="254">
        <v>425</v>
      </c>
      <c r="B435" s="497" t="s">
        <v>494</v>
      </c>
      <c r="C435" s="494">
        <v>280.85000000000002</v>
      </c>
      <c r="D435" s="495">
        <v>281.06666666666666</v>
      </c>
      <c r="E435" s="495">
        <v>278.7833333333333</v>
      </c>
      <c r="F435" s="495">
        <v>276.71666666666664</v>
      </c>
      <c r="G435" s="495">
        <v>274.43333333333328</v>
      </c>
      <c r="H435" s="495">
        <v>283.13333333333333</v>
      </c>
      <c r="I435" s="495">
        <v>285.41666666666674</v>
      </c>
      <c r="J435" s="495">
        <v>287.48333333333335</v>
      </c>
      <c r="K435" s="494">
        <v>283.35000000000002</v>
      </c>
      <c r="L435" s="494">
        <v>279</v>
      </c>
      <c r="M435" s="494">
        <v>1.53146</v>
      </c>
    </row>
    <row r="436" spans="1:13">
      <c r="A436" s="254">
        <v>426</v>
      </c>
      <c r="B436" s="497" t="s">
        <v>495</v>
      </c>
      <c r="C436" s="494">
        <v>262</v>
      </c>
      <c r="D436" s="495">
        <v>264.93333333333334</v>
      </c>
      <c r="E436" s="495">
        <v>258.06666666666666</v>
      </c>
      <c r="F436" s="495">
        <v>254.13333333333333</v>
      </c>
      <c r="G436" s="495">
        <v>247.26666666666665</v>
      </c>
      <c r="H436" s="495">
        <v>268.86666666666667</v>
      </c>
      <c r="I436" s="495">
        <v>275.73333333333335</v>
      </c>
      <c r="J436" s="495">
        <v>279.66666666666669</v>
      </c>
      <c r="K436" s="494">
        <v>271.8</v>
      </c>
      <c r="L436" s="494">
        <v>261</v>
      </c>
      <c r="M436" s="494">
        <v>0.86070000000000002</v>
      </c>
    </row>
    <row r="437" spans="1:13">
      <c r="A437" s="254">
        <v>427</v>
      </c>
      <c r="B437" s="497" t="s">
        <v>496</v>
      </c>
      <c r="C437" s="494">
        <v>1983</v>
      </c>
      <c r="D437" s="495">
        <v>1972.2</v>
      </c>
      <c r="E437" s="495">
        <v>1952.5500000000002</v>
      </c>
      <c r="F437" s="495">
        <v>1922.1000000000001</v>
      </c>
      <c r="G437" s="495">
        <v>1902.4500000000003</v>
      </c>
      <c r="H437" s="495">
        <v>2002.65</v>
      </c>
      <c r="I437" s="495">
        <v>2022.3000000000002</v>
      </c>
      <c r="J437" s="495">
        <v>2052.75</v>
      </c>
      <c r="K437" s="494">
        <v>1991.85</v>
      </c>
      <c r="L437" s="494">
        <v>1941.75</v>
      </c>
      <c r="M437" s="494">
        <v>0.36664000000000002</v>
      </c>
    </row>
    <row r="438" spans="1:13">
      <c r="A438" s="254">
        <v>428</v>
      </c>
      <c r="B438" s="497" t="s">
        <v>764</v>
      </c>
      <c r="C438" s="494">
        <v>516.6</v>
      </c>
      <c r="D438" s="495">
        <v>513.38333333333333</v>
      </c>
      <c r="E438" s="495">
        <v>501.7166666666667</v>
      </c>
      <c r="F438" s="495">
        <v>486.83333333333337</v>
      </c>
      <c r="G438" s="495">
        <v>475.16666666666674</v>
      </c>
      <c r="H438" s="495">
        <v>528.26666666666665</v>
      </c>
      <c r="I438" s="495">
        <v>539.93333333333339</v>
      </c>
      <c r="J438" s="495">
        <v>554.81666666666661</v>
      </c>
      <c r="K438" s="494">
        <v>525.04999999999995</v>
      </c>
      <c r="L438" s="494">
        <v>498.5</v>
      </c>
      <c r="M438" s="494">
        <v>1.63208</v>
      </c>
    </row>
    <row r="439" spans="1:13">
      <c r="A439" s="254">
        <v>429</v>
      </c>
      <c r="B439" s="497" t="s">
        <v>814</v>
      </c>
      <c r="C439" s="494">
        <v>481.5</v>
      </c>
      <c r="D439" s="495">
        <v>482.4666666666667</v>
      </c>
      <c r="E439" s="495">
        <v>478.13333333333338</v>
      </c>
      <c r="F439" s="495">
        <v>474.76666666666671</v>
      </c>
      <c r="G439" s="495">
        <v>470.43333333333339</v>
      </c>
      <c r="H439" s="495">
        <v>485.83333333333337</v>
      </c>
      <c r="I439" s="495">
        <v>490.16666666666663</v>
      </c>
      <c r="J439" s="495">
        <v>493.53333333333336</v>
      </c>
      <c r="K439" s="494">
        <v>486.8</v>
      </c>
      <c r="L439" s="494">
        <v>479.1</v>
      </c>
      <c r="M439" s="494">
        <v>2.5442499999999999</v>
      </c>
    </row>
    <row r="440" spans="1:13">
      <c r="A440" s="254">
        <v>430</v>
      </c>
      <c r="B440" s="497" t="s">
        <v>497</v>
      </c>
      <c r="C440" s="494">
        <v>4.75</v>
      </c>
      <c r="D440" s="495">
        <v>4.75</v>
      </c>
      <c r="E440" s="495">
        <v>4.6500000000000004</v>
      </c>
      <c r="F440" s="495">
        <v>4.5500000000000007</v>
      </c>
      <c r="G440" s="495">
        <v>4.4500000000000011</v>
      </c>
      <c r="H440" s="495">
        <v>4.8499999999999996</v>
      </c>
      <c r="I440" s="495">
        <v>4.9499999999999993</v>
      </c>
      <c r="J440" s="495">
        <v>5.0499999999999989</v>
      </c>
      <c r="K440" s="494">
        <v>4.8499999999999996</v>
      </c>
      <c r="L440" s="494">
        <v>4.6500000000000004</v>
      </c>
      <c r="M440" s="494">
        <v>68.963160000000002</v>
      </c>
    </row>
    <row r="441" spans="1:13">
      <c r="A441" s="254">
        <v>431</v>
      </c>
      <c r="B441" s="497" t="s">
        <v>498</v>
      </c>
      <c r="C441" s="494">
        <v>133.19999999999999</v>
      </c>
      <c r="D441" s="495">
        <v>133.19999999999999</v>
      </c>
      <c r="E441" s="495">
        <v>131.54999999999998</v>
      </c>
      <c r="F441" s="495">
        <v>129.9</v>
      </c>
      <c r="G441" s="495">
        <v>128.25</v>
      </c>
      <c r="H441" s="495">
        <v>134.84999999999997</v>
      </c>
      <c r="I441" s="495">
        <v>136.49999999999994</v>
      </c>
      <c r="J441" s="495">
        <v>138.14999999999995</v>
      </c>
      <c r="K441" s="494">
        <v>134.85</v>
      </c>
      <c r="L441" s="494">
        <v>131.55000000000001</v>
      </c>
      <c r="M441" s="494">
        <v>1.7969299999999999</v>
      </c>
    </row>
    <row r="442" spans="1:13">
      <c r="A442" s="254">
        <v>432</v>
      </c>
      <c r="B442" s="497" t="s">
        <v>765</v>
      </c>
      <c r="C442" s="494">
        <v>1374</v>
      </c>
      <c r="D442" s="495">
        <v>1370.3333333333333</v>
      </c>
      <c r="E442" s="495">
        <v>1335.6666666666665</v>
      </c>
      <c r="F442" s="495">
        <v>1297.3333333333333</v>
      </c>
      <c r="G442" s="495">
        <v>1262.6666666666665</v>
      </c>
      <c r="H442" s="495">
        <v>1408.6666666666665</v>
      </c>
      <c r="I442" s="495">
        <v>1443.333333333333</v>
      </c>
      <c r="J442" s="495">
        <v>1481.6666666666665</v>
      </c>
      <c r="K442" s="494">
        <v>1405</v>
      </c>
      <c r="L442" s="494">
        <v>1332</v>
      </c>
      <c r="M442" s="494">
        <v>0.11070000000000001</v>
      </c>
    </row>
    <row r="443" spans="1:13">
      <c r="A443" s="254">
        <v>433</v>
      </c>
      <c r="B443" s="497" t="s">
        <v>499</v>
      </c>
      <c r="C443" s="494">
        <v>1192.55</v>
      </c>
      <c r="D443" s="495">
        <v>1193.1333333333334</v>
      </c>
      <c r="E443" s="495">
        <v>1176.3166666666668</v>
      </c>
      <c r="F443" s="495">
        <v>1160.0833333333335</v>
      </c>
      <c r="G443" s="495">
        <v>1143.2666666666669</v>
      </c>
      <c r="H443" s="495">
        <v>1209.3666666666668</v>
      </c>
      <c r="I443" s="495">
        <v>1226.1833333333334</v>
      </c>
      <c r="J443" s="495">
        <v>1242.4166666666667</v>
      </c>
      <c r="K443" s="494">
        <v>1209.95</v>
      </c>
      <c r="L443" s="494">
        <v>1176.9000000000001</v>
      </c>
      <c r="M443" s="494">
        <v>0.2361</v>
      </c>
    </row>
    <row r="444" spans="1:13">
      <c r="A444" s="254">
        <v>434</v>
      </c>
      <c r="B444" s="497" t="s">
        <v>275</v>
      </c>
      <c r="C444" s="494">
        <v>589.4</v>
      </c>
      <c r="D444" s="495">
        <v>585.48333333333335</v>
      </c>
      <c r="E444" s="495">
        <v>576.9666666666667</v>
      </c>
      <c r="F444" s="495">
        <v>564.5333333333333</v>
      </c>
      <c r="G444" s="495">
        <v>556.01666666666665</v>
      </c>
      <c r="H444" s="495">
        <v>597.91666666666674</v>
      </c>
      <c r="I444" s="495">
        <v>606.43333333333339</v>
      </c>
      <c r="J444" s="495">
        <v>618.86666666666679</v>
      </c>
      <c r="K444" s="494">
        <v>594</v>
      </c>
      <c r="L444" s="494">
        <v>573.04999999999995</v>
      </c>
      <c r="M444" s="494">
        <v>5.7063100000000002</v>
      </c>
    </row>
    <row r="445" spans="1:13">
      <c r="A445" s="254">
        <v>435</v>
      </c>
      <c r="B445" s="497" t="s">
        <v>500</v>
      </c>
      <c r="C445" s="494">
        <v>840.65</v>
      </c>
      <c r="D445" s="495">
        <v>845.18333333333339</v>
      </c>
      <c r="E445" s="495">
        <v>830.46666666666681</v>
      </c>
      <c r="F445" s="495">
        <v>820.28333333333342</v>
      </c>
      <c r="G445" s="495">
        <v>805.56666666666683</v>
      </c>
      <c r="H445" s="495">
        <v>855.36666666666679</v>
      </c>
      <c r="I445" s="495">
        <v>870.08333333333348</v>
      </c>
      <c r="J445" s="495">
        <v>880.26666666666677</v>
      </c>
      <c r="K445" s="494">
        <v>859.9</v>
      </c>
      <c r="L445" s="494">
        <v>835</v>
      </c>
      <c r="M445" s="494">
        <v>0.15387000000000001</v>
      </c>
    </row>
    <row r="446" spans="1:13">
      <c r="A446" s="254">
        <v>436</v>
      </c>
      <c r="B446" s="497" t="s">
        <v>501</v>
      </c>
      <c r="C446" s="494">
        <v>469.7</v>
      </c>
      <c r="D446" s="495">
        <v>471.89999999999992</v>
      </c>
      <c r="E446" s="495">
        <v>463.89999999999986</v>
      </c>
      <c r="F446" s="495">
        <v>458.09999999999997</v>
      </c>
      <c r="G446" s="495">
        <v>450.09999999999991</v>
      </c>
      <c r="H446" s="495">
        <v>477.69999999999982</v>
      </c>
      <c r="I446" s="495">
        <v>485.69999999999993</v>
      </c>
      <c r="J446" s="495">
        <v>491.49999999999977</v>
      </c>
      <c r="K446" s="494">
        <v>479.9</v>
      </c>
      <c r="L446" s="494">
        <v>466.1</v>
      </c>
      <c r="M446" s="494">
        <v>0.14291999999999999</v>
      </c>
    </row>
    <row r="447" spans="1:13">
      <c r="A447" s="254">
        <v>437</v>
      </c>
      <c r="B447" s="497" t="s">
        <v>502</v>
      </c>
      <c r="C447" s="494">
        <v>7348.7</v>
      </c>
      <c r="D447" s="495">
        <v>7387.833333333333</v>
      </c>
      <c r="E447" s="495">
        <v>7280.6666666666661</v>
      </c>
      <c r="F447" s="495">
        <v>7212.6333333333332</v>
      </c>
      <c r="G447" s="495">
        <v>7105.4666666666662</v>
      </c>
      <c r="H447" s="495">
        <v>7455.8666666666659</v>
      </c>
      <c r="I447" s="495">
        <v>7563.0333333333319</v>
      </c>
      <c r="J447" s="495">
        <v>7631.0666666666657</v>
      </c>
      <c r="K447" s="494">
        <v>7495</v>
      </c>
      <c r="L447" s="494">
        <v>7319.8</v>
      </c>
      <c r="M447" s="494">
        <v>2.4570000000000002E-2</v>
      </c>
    </row>
    <row r="448" spans="1:13">
      <c r="A448" s="254">
        <v>438</v>
      </c>
      <c r="B448" s="497" t="s">
        <v>503</v>
      </c>
      <c r="C448" s="494">
        <v>273.75</v>
      </c>
      <c r="D448" s="495">
        <v>273.06666666666666</v>
      </c>
      <c r="E448" s="495">
        <v>270.98333333333335</v>
      </c>
      <c r="F448" s="495">
        <v>268.2166666666667</v>
      </c>
      <c r="G448" s="495">
        <v>266.13333333333338</v>
      </c>
      <c r="H448" s="495">
        <v>275.83333333333331</v>
      </c>
      <c r="I448" s="495">
        <v>277.91666666666669</v>
      </c>
      <c r="J448" s="495">
        <v>280.68333333333328</v>
      </c>
      <c r="K448" s="494">
        <v>275.14999999999998</v>
      </c>
      <c r="L448" s="494">
        <v>270.3</v>
      </c>
      <c r="M448" s="494">
        <v>0.35093999999999997</v>
      </c>
    </row>
    <row r="449" spans="1:13">
      <c r="A449" s="254">
        <v>439</v>
      </c>
      <c r="B449" s="497" t="s">
        <v>504</v>
      </c>
      <c r="C449" s="494">
        <v>28.15</v>
      </c>
      <c r="D449" s="495">
        <v>27.899999999999995</v>
      </c>
      <c r="E449" s="495">
        <v>27.399999999999991</v>
      </c>
      <c r="F449" s="495">
        <v>26.649999999999995</v>
      </c>
      <c r="G449" s="495">
        <v>26.149999999999991</v>
      </c>
      <c r="H449" s="495">
        <v>28.649999999999991</v>
      </c>
      <c r="I449" s="495">
        <v>29.15</v>
      </c>
      <c r="J449" s="495">
        <v>29.899999999999991</v>
      </c>
      <c r="K449" s="494">
        <v>28.4</v>
      </c>
      <c r="L449" s="494">
        <v>27.15</v>
      </c>
      <c r="M449" s="494">
        <v>54.994660000000003</v>
      </c>
    </row>
    <row r="450" spans="1:13">
      <c r="A450" s="254">
        <v>440</v>
      </c>
      <c r="B450" s="497" t="s">
        <v>188</v>
      </c>
      <c r="C450" s="494">
        <v>551.04999999999995</v>
      </c>
      <c r="D450" s="495">
        <v>549.15</v>
      </c>
      <c r="E450" s="495">
        <v>538.9</v>
      </c>
      <c r="F450" s="495">
        <v>526.75</v>
      </c>
      <c r="G450" s="495">
        <v>516.5</v>
      </c>
      <c r="H450" s="495">
        <v>561.29999999999995</v>
      </c>
      <c r="I450" s="495">
        <v>571.54999999999995</v>
      </c>
      <c r="J450" s="495">
        <v>583.69999999999993</v>
      </c>
      <c r="K450" s="494">
        <v>559.4</v>
      </c>
      <c r="L450" s="494">
        <v>537</v>
      </c>
      <c r="M450" s="494">
        <v>18.67109</v>
      </c>
    </row>
    <row r="451" spans="1:13">
      <c r="A451" s="254">
        <v>441</v>
      </c>
      <c r="B451" s="497" t="s">
        <v>767</v>
      </c>
      <c r="C451" s="494">
        <v>14287</v>
      </c>
      <c r="D451" s="495">
        <v>14304.883333333333</v>
      </c>
      <c r="E451" s="495">
        <v>14140.116666666667</v>
      </c>
      <c r="F451" s="495">
        <v>13993.233333333334</v>
      </c>
      <c r="G451" s="495">
        <v>13828.466666666667</v>
      </c>
      <c r="H451" s="495">
        <v>14451.766666666666</v>
      </c>
      <c r="I451" s="495">
        <v>14616.533333333333</v>
      </c>
      <c r="J451" s="495">
        <v>14763.416666666666</v>
      </c>
      <c r="K451" s="494">
        <v>14469.65</v>
      </c>
      <c r="L451" s="494">
        <v>14158</v>
      </c>
      <c r="M451" s="494">
        <v>8.8299999999999993E-3</v>
      </c>
    </row>
    <row r="452" spans="1:13">
      <c r="A452" s="254">
        <v>442</v>
      </c>
      <c r="B452" s="497" t="s">
        <v>177</v>
      </c>
      <c r="C452" s="494">
        <v>753.1</v>
      </c>
      <c r="D452" s="495">
        <v>757.35</v>
      </c>
      <c r="E452" s="495">
        <v>741.45</v>
      </c>
      <c r="F452" s="495">
        <v>729.80000000000007</v>
      </c>
      <c r="G452" s="495">
        <v>713.90000000000009</v>
      </c>
      <c r="H452" s="495">
        <v>769</v>
      </c>
      <c r="I452" s="495">
        <v>784.89999999999986</v>
      </c>
      <c r="J452" s="495">
        <v>796.55</v>
      </c>
      <c r="K452" s="494">
        <v>773.25</v>
      </c>
      <c r="L452" s="494">
        <v>745.7</v>
      </c>
      <c r="M452" s="494">
        <v>50.478830000000002</v>
      </c>
    </row>
    <row r="453" spans="1:13">
      <c r="A453" s="254">
        <v>443</v>
      </c>
      <c r="B453" s="497" t="s">
        <v>768</v>
      </c>
      <c r="C453" s="494">
        <v>119.05</v>
      </c>
      <c r="D453" s="495">
        <v>118.51666666666667</v>
      </c>
      <c r="E453" s="495">
        <v>117.28333333333333</v>
      </c>
      <c r="F453" s="495">
        <v>115.51666666666667</v>
      </c>
      <c r="G453" s="495">
        <v>114.28333333333333</v>
      </c>
      <c r="H453" s="495">
        <v>120.28333333333333</v>
      </c>
      <c r="I453" s="495">
        <v>121.51666666666665</v>
      </c>
      <c r="J453" s="495">
        <v>123.28333333333333</v>
      </c>
      <c r="K453" s="494">
        <v>119.75</v>
      </c>
      <c r="L453" s="494">
        <v>116.75</v>
      </c>
      <c r="M453" s="494">
        <v>15.69725</v>
      </c>
    </row>
    <row r="454" spans="1:13">
      <c r="A454" s="254">
        <v>444</v>
      </c>
      <c r="B454" s="497" t="s">
        <v>769</v>
      </c>
      <c r="C454" s="494">
        <v>1108.5999999999999</v>
      </c>
      <c r="D454" s="495">
        <v>1114.0333333333335</v>
      </c>
      <c r="E454" s="495">
        <v>1098.616666666667</v>
      </c>
      <c r="F454" s="495">
        <v>1088.6333333333334</v>
      </c>
      <c r="G454" s="495">
        <v>1073.2166666666669</v>
      </c>
      <c r="H454" s="495">
        <v>1124.0166666666671</v>
      </c>
      <c r="I454" s="495">
        <v>1139.4333333333336</v>
      </c>
      <c r="J454" s="495">
        <v>1149.4166666666672</v>
      </c>
      <c r="K454" s="494">
        <v>1129.45</v>
      </c>
      <c r="L454" s="494">
        <v>1104.05</v>
      </c>
      <c r="M454" s="494">
        <v>4.6013000000000002</v>
      </c>
    </row>
    <row r="455" spans="1:13">
      <c r="A455" s="254">
        <v>445</v>
      </c>
      <c r="B455" s="497" t="s">
        <v>183</v>
      </c>
      <c r="C455" s="494">
        <v>3195.15</v>
      </c>
      <c r="D455" s="495">
        <v>3208.25</v>
      </c>
      <c r="E455" s="495">
        <v>3169.5</v>
      </c>
      <c r="F455" s="495">
        <v>3143.85</v>
      </c>
      <c r="G455" s="495">
        <v>3105.1</v>
      </c>
      <c r="H455" s="495">
        <v>3233.9</v>
      </c>
      <c r="I455" s="495">
        <v>3272.65</v>
      </c>
      <c r="J455" s="495">
        <v>3298.3</v>
      </c>
      <c r="K455" s="494">
        <v>3247</v>
      </c>
      <c r="L455" s="494">
        <v>3182.6</v>
      </c>
      <c r="M455" s="494">
        <v>32.246569999999998</v>
      </c>
    </row>
    <row r="456" spans="1:13">
      <c r="A456" s="254">
        <v>446</v>
      </c>
      <c r="B456" s="497" t="s">
        <v>804</v>
      </c>
      <c r="C456" s="494">
        <v>671.3</v>
      </c>
      <c r="D456" s="495">
        <v>669.38333333333333</v>
      </c>
      <c r="E456" s="495">
        <v>662.2166666666667</v>
      </c>
      <c r="F456" s="495">
        <v>653.13333333333333</v>
      </c>
      <c r="G456" s="495">
        <v>645.9666666666667</v>
      </c>
      <c r="H456" s="495">
        <v>678.4666666666667</v>
      </c>
      <c r="I456" s="495">
        <v>685.63333333333344</v>
      </c>
      <c r="J456" s="495">
        <v>694.7166666666667</v>
      </c>
      <c r="K456" s="494">
        <v>676.55</v>
      </c>
      <c r="L456" s="494">
        <v>660.3</v>
      </c>
      <c r="M456" s="494">
        <v>27.083310000000001</v>
      </c>
    </row>
    <row r="457" spans="1:13">
      <c r="A457" s="254">
        <v>447</v>
      </c>
      <c r="B457" s="497" t="s">
        <v>178</v>
      </c>
      <c r="C457" s="494">
        <v>2963.8</v>
      </c>
      <c r="D457" s="495">
        <v>2988.9666666666667</v>
      </c>
      <c r="E457" s="495">
        <v>2904.9333333333334</v>
      </c>
      <c r="F457" s="495">
        <v>2846.0666666666666</v>
      </c>
      <c r="G457" s="495">
        <v>2762.0333333333333</v>
      </c>
      <c r="H457" s="495">
        <v>3047.8333333333335</v>
      </c>
      <c r="I457" s="495">
        <v>3131.8666666666672</v>
      </c>
      <c r="J457" s="495">
        <v>3190.7333333333336</v>
      </c>
      <c r="K457" s="494">
        <v>3073</v>
      </c>
      <c r="L457" s="494">
        <v>2930.1</v>
      </c>
      <c r="M457" s="494">
        <v>2.9319899999999999</v>
      </c>
    </row>
    <row r="458" spans="1:13">
      <c r="A458" s="254">
        <v>448</v>
      </c>
      <c r="B458" s="497" t="s">
        <v>505</v>
      </c>
      <c r="C458" s="494">
        <v>1000.85</v>
      </c>
      <c r="D458" s="495">
        <v>1000.8166666666666</v>
      </c>
      <c r="E458" s="495">
        <v>993.33333333333326</v>
      </c>
      <c r="F458" s="495">
        <v>985.81666666666661</v>
      </c>
      <c r="G458" s="495">
        <v>978.33333333333326</v>
      </c>
      <c r="H458" s="495">
        <v>1008.3333333333333</v>
      </c>
      <c r="I458" s="495">
        <v>1015.8166666666666</v>
      </c>
      <c r="J458" s="495">
        <v>1023.3333333333333</v>
      </c>
      <c r="K458" s="494">
        <v>1008.3</v>
      </c>
      <c r="L458" s="494">
        <v>993.3</v>
      </c>
      <c r="M458" s="494">
        <v>0.17929999999999999</v>
      </c>
    </row>
    <row r="459" spans="1:13">
      <c r="A459" s="254">
        <v>449</v>
      </c>
      <c r="B459" s="497" t="s">
        <v>180</v>
      </c>
      <c r="C459" s="494">
        <v>138.25</v>
      </c>
      <c r="D459" s="495">
        <v>137.36666666666667</v>
      </c>
      <c r="E459" s="495">
        <v>134.48333333333335</v>
      </c>
      <c r="F459" s="495">
        <v>130.71666666666667</v>
      </c>
      <c r="G459" s="495">
        <v>127.83333333333334</v>
      </c>
      <c r="H459" s="495">
        <v>141.13333333333335</v>
      </c>
      <c r="I459" s="495">
        <v>144.01666666666668</v>
      </c>
      <c r="J459" s="495">
        <v>147.78333333333336</v>
      </c>
      <c r="K459" s="494">
        <v>140.25</v>
      </c>
      <c r="L459" s="494">
        <v>133.6</v>
      </c>
      <c r="M459" s="494">
        <v>47.127470000000002</v>
      </c>
    </row>
    <row r="460" spans="1:13">
      <c r="A460" s="254">
        <v>450</v>
      </c>
      <c r="B460" s="497" t="s">
        <v>179</v>
      </c>
      <c r="C460" s="494">
        <v>310</v>
      </c>
      <c r="D460" s="495">
        <v>308.38333333333333</v>
      </c>
      <c r="E460" s="495">
        <v>301.76666666666665</v>
      </c>
      <c r="F460" s="495">
        <v>293.5333333333333</v>
      </c>
      <c r="G460" s="495">
        <v>286.91666666666663</v>
      </c>
      <c r="H460" s="495">
        <v>316.61666666666667</v>
      </c>
      <c r="I460" s="495">
        <v>323.23333333333335</v>
      </c>
      <c r="J460" s="495">
        <v>331.4666666666667</v>
      </c>
      <c r="K460" s="494">
        <v>315</v>
      </c>
      <c r="L460" s="494">
        <v>300.14999999999998</v>
      </c>
      <c r="M460" s="494">
        <v>753.30709000000002</v>
      </c>
    </row>
    <row r="461" spans="1:13">
      <c r="A461" s="254">
        <v>451</v>
      </c>
      <c r="B461" s="497" t="s">
        <v>181</v>
      </c>
      <c r="C461" s="494">
        <v>97.15</v>
      </c>
      <c r="D461" s="495">
        <v>96.38333333333334</v>
      </c>
      <c r="E461" s="495">
        <v>94.816666666666677</v>
      </c>
      <c r="F461" s="495">
        <v>92.483333333333334</v>
      </c>
      <c r="G461" s="495">
        <v>90.916666666666671</v>
      </c>
      <c r="H461" s="495">
        <v>98.716666666666683</v>
      </c>
      <c r="I461" s="495">
        <v>100.28333333333335</v>
      </c>
      <c r="J461" s="495">
        <v>102.61666666666669</v>
      </c>
      <c r="K461" s="494">
        <v>97.95</v>
      </c>
      <c r="L461" s="494">
        <v>94.05</v>
      </c>
      <c r="M461" s="494">
        <v>495.15933999999999</v>
      </c>
    </row>
    <row r="462" spans="1:13">
      <c r="A462" s="254">
        <v>452</v>
      </c>
      <c r="B462" s="497" t="s">
        <v>770</v>
      </c>
      <c r="C462" s="494">
        <v>57.6</v>
      </c>
      <c r="D462" s="495">
        <v>58.050000000000004</v>
      </c>
      <c r="E462" s="495">
        <v>56.95000000000001</v>
      </c>
      <c r="F462" s="495">
        <v>56.300000000000004</v>
      </c>
      <c r="G462" s="495">
        <v>55.20000000000001</v>
      </c>
      <c r="H462" s="495">
        <v>58.70000000000001</v>
      </c>
      <c r="I462" s="495">
        <v>59.800000000000004</v>
      </c>
      <c r="J462" s="495">
        <v>60.45000000000001</v>
      </c>
      <c r="K462" s="494">
        <v>59.15</v>
      </c>
      <c r="L462" s="494">
        <v>57.4</v>
      </c>
      <c r="M462" s="494">
        <v>99.504909999999995</v>
      </c>
    </row>
    <row r="463" spans="1:13">
      <c r="A463" s="254">
        <v>453</v>
      </c>
      <c r="B463" s="497" t="s">
        <v>182</v>
      </c>
      <c r="C463" s="494">
        <v>890.25</v>
      </c>
      <c r="D463" s="495">
        <v>896.9666666666667</v>
      </c>
      <c r="E463" s="495">
        <v>879.53333333333342</v>
      </c>
      <c r="F463" s="495">
        <v>868.81666666666672</v>
      </c>
      <c r="G463" s="495">
        <v>851.38333333333344</v>
      </c>
      <c r="H463" s="495">
        <v>907.68333333333339</v>
      </c>
      <c r="I463" s="495">
        <v>925.11666666666679</v>
      </c>
      <c r="J463" s="495">
        <v>935.83333333333337</v>
      </c>
      <c r="K463" s="494">
        <v>914.4</v>
      </c>
      <c r="L463" s="494">
        <v>886.25</v>
      </c>
      <c r="M463" s="494">
        <v>173.98598000000001</v>
      </c>
    </row>
    <row r="464" spans="1:13">
      <c r="A464" s="254">
        <v>454</v>
      </c>
      <c r="B464" s="497" t="s">
        <v>506</v>
      </c>
      <c r="C464" s="494">
        <v>3257.6</v>
      </c>
      <c r="D464" s="495">
        <v>3290.8666666666668</v>
      </c>
      <c r="E464" s="495">
        <v>3216.7333333333336</v>
      </c>
      <c r="F464" s="495">
        <v>3175.8666666666668</v>
      </c>
      <c r="G464" s="495">
        <v>3101.7333333333336</v>
      </c>
      <c r="H464" s="495">
        <v>3331.7333333333336</v>
      </c>
      <c r="I464" s="495">
        <v>3405.8666666666668</v>
      </c>
      <c r="J464" s="495">
        <v>3446.7333333333336</v>
      </c>
      <c r="K464" s="494">
        <v>3365</v>
      </c>
      <c r="L464" s="494">
        <v>3250</v>
      </c>
      <c r="M464" s="494">
        <v>9.6530000000000005E-2</v>
      </c>
    </row>
    <row r="465" spans="1:13">
      <c r="A465" s="254">
        <v>455</v>
      </c>
      <c r="B465" s="497" t="s">
        <v>184</v>
      </c>
      <c r="C465" s="494">
        <v>1010.3</v>
      </c>
      <c r="D465" s="495">
        <v>1006.6</v>
      </c>
      <c r="E465" s="495">
        <v>999.7</v>
      </c>
      <c r="F465" s="495">
        <v>989.1</v>
      </c>
      <c r="G465" s="495">
        <v>982.2</v>
      </c>
      <c r="H465" s="495">
        <v>1017.2</v>
      </c>
      <c r="I465" s="495">
        <v>1024.0999999999999</v>
      </c>
      <c r="J465" s="495">
        <v>1034.7</v>
      </c>
      <c r="K465" s="494">
        <v>1013.5</v>
      </c>
      <c r="L465" s="494">
        <v>996</v>
      </c>
      <c r="M465" s="494">
        <v>26.60763</v>
      </c>
    </row>
    <row r="466" spans="1:13">
      <c r="A466" s="254">
        <v>456</v>
      </c>
      <c r="B466" s="497" t="s">
        <v>276</v>
      </c>
      <c r="C466" s="494">
        <v>148.9</v>
      </c>
      <c r="D466" s="495">
        <v>150.06666666666669</v>
      </c>
      <c r="E466" s="495">
        <v>144.43333333333339</v>
      </c>
      <c r="F466" s="495">
        <v>139.9666666666667</v>
      </c>
      <c r="G466" s="495">
        <v>134.3333333333334</v>
      </c>
      <c r="H466" s="495">
        <v>154.53333333333339</v>
      </c>
      <c r="I466" s="495">
        <v>160.16666666666666</v>
      </c>
      <c r="J466" s="495">
        <v>164.63333333333338</v>
      </c>
      <c r="K466" s="494">
        <v>155.69999999999999</v>
      </c>
      <c r="L466" s="494">
        <v>145.6</v>
      </c>
      <c r="M466" s="494">
        <v>20.756509999999999</v>
      </c>
    </row>
    <row r="467" spans="1:13">
      <c r="A467" s="254">
        <v>457</v>
      </c>
      <c r="B467" s="497" t="s">
        <v>164</v>
      </c>
      <c r="C467" s="494">
        <v>1012.9</v>
      </c>
      <c r="D467" s="495">
        <v>1012.4</v>
      </c>
      <c r="E467" s="495">
        <v>994.45</v>
      </c>
      <c r="F467" s="495">
        <v>976.00000000000011</v>
      </c>
      <c r="G467" s="495">
        <v>958.05000000000018</v>
      </c>
      <c r="H467" s="495">
        <v>1030.8499999999999</v>
      </c>
      <c r="I467" s="495">
        <v>1048.8</v>
      </c>
      <c r="J467" s="495">
        <v>1067.2499999999998</v>
      </c>
      <c r="K467" s="494">
        <v>1030.3499999999999</v>
      </c>
      <c r="L467" s="494">
        <v>993.95</v>
      </c>
      <c r="M467" s="494">
        <v>10.443849999999999</v>
      </c>
    </row>
    <row r="468" spans="1:13">
      <c r="A468" s="254">
        <v>458</v>
      </c>
      <c r="B468" s="497" t="s">
        <v>507</v>
      </c>
      <c r="C468" s="494">
        <v>1354.1</v>
      </c>
      <c r="D468" s="495">
        <v>1361.4166666666667</v>
      </c>
      <c r="E468" s="495">
        <v>1340.8333333333335</v>
      </c>
      <c r="F468" s="495">
        <v>1327.5666666666668</v>
      </c>
      <c r="G468" s="495">
        <v>1306.9833333333336</v>
      </c>
      <c r="H468" s="495">
        <v>1374.6833333333334</v>
      </c>
      <c r="I468" s="495">
        <v>1395.2666666666669</v>
      </c>
      <c r="J468" s="495">
        <v>1408.5333333333333</v>
      </c>
      <c r="K468" s="494">
        <v>1382</v>
      </c>
      <c r="L468" s="494">
        <v>1348.15</v>
      </c>
      <c r="M468" s="494">
        <v>0.55381999999999998</v>
      </c>
    </row>
    <row r="469" spans="1:13">
      <c r="A469" s="254">
        <v>459</v>
      </c>
      <c r="B469" s="497" t="s">
        <v>508</v>
      </c>
      <c r="C469" s="494">
        <v>1010.55</v>
      </c>
      <c r="D469" s="495">
        <v>1020.6166666666668</v>
      </c>
      <c r="E469" s="495">
        <v>995.23333333333358</v>
      </c>
      <c r="F469" s="495">
        <v>979.91666666666674</v>
      </c>
      <c r="G469" s="495">
        <v>954.53333333333353</v>
      </c>
      <c r="H469" s="495">
        <v>1035.9333333333336</v>
      </c>
      <c r="I469" s="495">
        <v>1061.3166666666668</v>
      </c>
      <c r="J469" s="495">
        <v>1076.6333333333337</v>
      </c>
      <c r="K469" s="494">
        <v>1046</v>
      </c>
      <c r="L469" s="494">
        <v>1005.3</v>
      </c>
      <c r="M469" s="494">
        <v>3.6527699999999999</v>
      </c>
    </row>
    <row r="470" spans="1:13">
      <c r="A470" s="254">
        <v>460</v>
      </c>
      <c r="B470" s="497" t="s">
        <v>509</v>
      </c>
      <c r="C470" s="494">
        <v>1327.35</v>
      </c>
      <c r="D470" s="495">
        <v>1330.7</v>
      </c>
      <c r="E470" s="495">
        <v>1316.8000000000002</v>
      </c>
      <c r="F470" s="495">
        <v>1306.2500000000002</v>
      </c>
      <c r="G470" s="495">
        <v>1292.3500000000004</v>
      </c>
      <c r="H470" s="495">
        <v>1341.25</v>
      </c>
      <c r="I470" s="495">
        <v>1355.15</v>
      </c>
      <c r="J470" s="495">
        <v>1365.6999999999998</v>
      </c>
      <c r="K470" s="494">
        <v>1344.6</v>
      </c>
      <c r="L470" s="494">
        <v>1320.15</v>
      </c>
      <c r="M470" s="494">
        <v>0.33651999999999999</v>
      </c>
    </row>
    <row r="471" spans="1:13">
      <c r="A471" s="254">
        <v>461</v>
      </c>
      <c r="B471" s="497" t="s">
        <v>185</v>
      </c>
      <c r="C471" s="494">
        <v>1549.05</v>
      </c>
      <c r="D471" s="495">
        <v>1546.2166666666665</v>
      </c>
      <c r="E471" s="495">
        <v>1532.633333333333</v>
      </c>
      <c r="F471" s="495">
        <v>1516.2166666666665</v>
      </c>
      <c r="G471" s="495">
        <v>1502.633333333333</v>
      </c>
      <c r="H471" s="495">
        <v>1562.633333333333</v>
      </c>
      <c r="I471" s="495">
        <v>1576.2166666666665</v>
      </c>
      <c r="J471" s="495">
        <v>1592.633333333333</v>
      </c>
      <c r="K471" s="494">
        <v>1559.8</v>
      </c>
      <c r="L471" s="494">
        <v>1529.8</v>
      </c>
      <c r="M471" s="494">
        <v>15.01276</v>
      </c>
    </row>
    <row r="472" spans="1:13">
      <c r="A472" s="254">
        <v>462</v>
      </c>
      <c r="B472" s="497" t="s">
        <v>186</v>
      </c>
      <c r="C472" s="494">
        <v>2619.5</v>
      </c>
      <c r="D472" s="495">
        <v>2600.8666666666668</v>
      </c>
      <c r="E472" s="495">
        <v>2570.7333333333336</v>
      </c>
      <c r="F472" s="495">
        <v>2521.9666666666667</v>
      </c>
      <c r="G472" s="495">
        <v>2491.8333333333335</v>
      </c>
      <c r="H472" s="495">
        <v>2649.6333333333337</v>
      </c>
      <c r="I472" s="495">
        <v>2679.7666666666669</v>
      </c>
      <c r="J472" s="495">
        <v>2728.5333333333338</v>
      </c>
      <c r="K472" s="494">
        <v>2631</v>
      </c>
      <c r="L472" s="494">
        <v>2552.1</v>
      </c>
      <c r="M472" s="494">
        <v>2.7460800000000001</v>
      </c>
    </row>
    <row r="473" spans="1:13">
      <c r="A473" s="254">
        <v>463</v>
      </c>
      <c r="B473" s="497" t="s">
        <v>187</v>
      </c>
      <c r="C473" s="494">
        <v>408.7</v>
      </c>
      <c r="D473" s="495">
        <v>405.40000000000003</v>
      </c>
      <c r="E473" s="495">
        <v>398.80000000000007</v>
      </c>
      <c r="F473" s="495">
        <v>388.90000000000003</v>
      </c>
      <c r="G473" s="495">
        <v>382.30000000000007</v>
      </c>
      <c r="H473" s="495">
        <v>415.30000000000007</v>
      </c>
      <c r="I473" s="495">
        <v>421.90000000000009</v>
      </c>
      <c r="J473" s="495">
        <v>431.80000000000007</v>
      </c>
      <c r="K473" s="494">
        <v>412</v>
      </c>
      <c r="L473" s="494">
        <v>395.5</v>
      </c>
      <c r="M473" s="494">
        <v>19.61713</v>
      </c>
    </row>
    <row r="474" spans="1:13">
      <c r="A474" s="254">
        <v>464</v>
      </c>
      <c r="B474" s="497" t="s">
        <v>510</v>
      </c>
      <c r="C474" s="494">
        <v>743.65</v>
      </c>
      <c r="D474" s="495">
        <v>743.48333333333323</v>
      </c>
      <c r="E474" s="495">
        <v>731.16666666666652</v>
      </c>
      <c r="F474" s="495">
        <v>718.68333333333328</v>
      </c>
      <c r="G474" s="495">
        <v>706.36666666666656</v>
      </c>
      <c r="H474" s="495">
        <v>755.96666666666647</v>
      </c>
      <c r="I474" s="495">
        <v>768.2833333333333</v>
      </c>
      <c r="J474" s="495">
        <v>780.76666666666642</v>
      </c>
      <c r="K474" s="494">
        <v>755.8</v>
      </c>
      <c r="L474" s="494">
        <v>731</v>
      </c>
      <c r="M474" s="494">
        <v>6.92021</v>
      </c>
    </row>
    <row r="475" spans="1:13">
      <c r="A475" s="254">
        <v>465</v>
      </c>
      <c r="B475" s="497" t="s">
        <v>511</v>
      </c>
      <c r="C475" s="494">
        <v>14</v>
      </c>
      <c r="D475" s="495">
        <v>14.033333333333333</v>
      </c>
      <c r="E475" s="495">
        <v>13.816666666666666</v>
      </c>
      <c r="F475" s="495">
        <v>13.633333333333333</v>
      </c>
      <c r="G475" s="495">
        <v>13.416666666666666</v>
      </c>
      <c r="H475" s="495">
        <v>14.216666666666667</v>
      </c>
      <c r="I475" s="495">
        <v>14.433333333333332</v>
      </c>
      <c r="J475" s="495">
        <v>14.616666666666667</v>
      </c>
      <c r="K475" s="494">
        <v>14.25</v>
      </c>
      <c r="L475" s="494">
        <v>13.85</v>
      </c>
      <c r="M475" s="494">
        <v>82.66</v>
      </c>
    </row>
    <row r="476" spans="1:13">
      <c r="A476" s="254">
        <v>466</v>
      </c>
      <c r="B476" s="497" t="s">
        <v>512</v>
      </c>
      <c r="C476" s="494">
        <v>1117.6500000000001</v>
      </c>
      <c r="D476" s="495">
        <v>1115.6499999999999</v>
      </c>
      <c r="E476" s="495">
        <v>1106.9999999999998</v>
      </c>
      <c r="F476" s="495">
        <v>1096.3499999999999</v>
      </c>
      <c r="G476" s="495">
        <v>1087.6999999999998</v>
      </c>
      <c r="H476" s="495">
        <v>1126.2999999999997</v>
      </c>
      <c r="I476" s="495">
        <v>1134.9499999999998</v>
      </c>
      <c r="J476" s="495">
        <v>1145.5999999999997</v>
      </c>
      <c r="K476" s="494">
        <v>1124.3</v>
      </c>
      <c r="L476" s="494">
        <v>1105</v>
      </c>
      <c r="M476" s="494">
        <v>0.2369</v>
      </c>
    </row>
    <row r="477" spans="1:13">
      <c r="A477" s="254">
        <v>467</v>
      </c>
      <c r="B477" s="497" t="s">
        <v>513</v>
      </c>
      <c r="C477" s="494">
        <v>11.2</v>
      </c>
      <c r="D477" s="495">
        <v>11.333333333333334</v>
      </c>
      <c r="E477" s="495">
        <v>11.016666666666667</v>
      </c>
      <c r="F477" s="495">
        <v>10.833333333333334</v>
      </c>
      <c r="G477" s="495">
        <v>10.516666666666667</v>
      </c>
      <c r="H477" s="495">
        <v>11.516666666666667</v>
      </c>
      <c r="I477" s="495">
        <v>11.833333333333334</v>
      </c>
      <c r="J477" s="495">
        <v>12.016666666666667</v>
      </c>
      <c r="K477" s="494">
        <v>11.65</v>
      </c>
      <c r="L477" s="494">
        <v>11.15</v>
      </c>
      <c r="M477" s="494">
        <v>65.652670000000001</v>
      </c>
    </row>
    <row r="478" spans="1:13">
      <c r="A478" s="254">
        <v>468</v>
      </c>
      <c r="B478" s="497" t="s">
        <v>514</v>
      </c>
      <c r="C478" s="494">
        <v>366</v>
      </c>
      <c r="D478" s="495">
        <v>368.38333333333338</v>
      </c>
      <c r="E478" s="495">
        <v>360.61666666666679</v>
      </c>
      <c r="F478" s="495">
        <v>355.23333333333341</v>
      </c>
      <c r="G478" s="495">
        <v>347.46666666666681</v>
      </c>
      <c r="H478" s="495">
        <v>373.76666666666677</v>
      </c>
      <c r="I478" s="495">
        <v>381.5333333333333</v>
      </c>
      <c r="J478" s="495">
        <v>386.91666666666674</v>
      </c>
      <c r="K478" s="494">
        <v>376.15</v>
      </c>
      <c r="L478" s="494">
        <v>363</v>
      </c>
      <c r="M478" s="494">
        <v>0.93818000000000001</v>
      </c>
    </row>
    <row r="479" spans="1:13">
      <c r="A479" s="254">
        <v>469</v>
      </c>
      <c r="B479" s="497" t="s">
        <v>193</v>
      </c>
      <c r="C479" s="494">
        <v>611.75</v>
      </c>
      <c r="D479" s="495">
        <v>610.85</v>
      </c>
      <c r="E479" s="495">
        <v>602.90000000000009</v>
      </c>
      <c r="F479" s="495">
        <v>594.05000000000007</v>
      </c>
      <c r="G479" s="495">
        <v>586.10000000000014</v>
      </c>
      <c r="H479" s="495">
        <v>619.70000000000005</v>
      </c>
      <c r="I479" s="495">
        <v>627.65000000000009</v>
      </c>
      <c r="J479" s="495">
        <v>636.5</v>
      </c>
      <c r="K479" s="494">
        <v>618.79999999999995</v>
      </c>
      <c r="L479" s="494">
        <v>602</v>
      </c>
      <c r="M479" s="494">
        <v>35.774549999999998</v>
      </c>
    </row>
    <row r="480" spans="1:13">
      <c r="A480" s="254">
        <v>470</v>
      </c>
      <c r="B480" s="497" t="s">
        <v>190</v>
      </c>
      <c r="C480" s="494">
        <v>201</v>
      </c>
      <c r="D480" s="495">
        <v>201.93333333333331</v>
      </c>
      <c r="E480" s="495">
        <v>196.86666666666662</v>
      </c>
      <c r="F480" s="495">
        <v>192.73333333333332</v>
      </c>
      <c r="G480" s="495">
        <v>187.66666666666663</v>
      </c>
      <c r="H480" s="495">
        <v>206.06666666666661</v>
      </c>
      <c r="I480" s="495">
        <v>211.13333333333327</v>
      </c>
      <c r="J480" s="495">
        <v>215.26666666666659</v>
      </c>
      <c r="K480" s="494">
        <v>207</v>
      </c>
      <c r="L480" s="494">
        <v>197.8</v>
      </c>
      <c r="M480" s="494">
        <v>7.06595</v>
      </c>
    </row>
    <row r="481" spans="1:13">
      <c r="A481" s="254">
        <v>471</v>
      </c>
      <c r="B481" s="497" t="s">
        <v>784</v>
      </c>
      <c r="C481" s="494">
        <v>28.85</v>
      </c>
      <c r="D481" s="495">
        <v>29</v>
      </c>
      <c r="E481" s="495">
        <v>28.6</v>
      </c>
      <c r="F481" s="495">
        <v>28.35</v>
      </c>
      <c r="G481" s="495">
        <v>27.950000000000003</v>
      </c>
      <c r="H481" s="495">
        <v>29.25</v>
      </c>
      <c r="I481" s="495">
        <v>29.65</v>
      </c>
      <c r="J481" s="495">
        <v>29.9</v>
      </c>
      <c r="K481" s="494">
        <v>29.4</v>
      </c>
      <c r="L481" s="494">
        <v>28.75</v>
      </c>
      <c r="M481" s="494">
        <v>25.636620000000001</v>
      </c>
    </row>
    <row r="482" spans="1:13">
      <c r="A482" s="254">
        <v>472</v>
      </c>
      <c r="B482" s="497" t="s">
        <v>191</v>
      </c>
      <c r="C482" s="494">
        <v>6715.2</v>
      </c>
      <c r="D482" s="495">
        <v>6670.55</v>
      </c>
      <c r="E482" s="495">
        <v>6554.6500000000005</v>
      </c>
      <c r="F482" s="495">
        <v>6394.1</v>
      </c>
      <c r="G482" s="495">
        <v>6278.2000000000007</v>
      </c>
      <c r="H482" s="495">
        <v>6831.1</v>
      </c>
      <c r="I482" s="495">
        <v>6947</v>
      </c>
      <c r="J482" s="495">
        <v>7107.55</v>
      </c>
      <c r="K482" s="494">
        <v>6786.45</v>
      </c>
      <c r="L482" s="494">
        <v>6510</v>
      </c>
      <c r="M482" s="494">
        <v>6.3691700000000004</v>
      </c>
    </row>
    <row r="483" spans="1:13">
      <c r="A483" s="254">
        <v>473</v>
      </c>
      <c r="B483" s="497" t="s">
        <v>192</v>
      </c>
      <c r="C483" s="494">
        <v>34.450000000000003</v>
      </c>
      <c r="D483" s="495">
        <v>34.65</v>
      </c>
      <c r="E483" s="495">
        <v>34.099999999999994</v>
      </c>
      <c r="F483" s="495">
        <v>33.749999999999993</v>
      </c>
      <c r="G483" s="495">
        <v>33.199999999999989</v>
      </c>
      <c r="H483" s="495">
        <v>35</v>
      </c>
      <c r="I483" s="495">
        <v>35.549999999999997</v>
      </c>
      <c r="J483" s="495">
        <v>35.900000000000006</v>
      </c>
      <c r="K483" s="494">
        <v>35.200000000000003</v>
      </c>
      <c r="L483" s="494">
        <v>34.299999999999997</v>
      </c>
      <c r="M483" s="494">
        <v>47.785139999999998</v>
      </c>
    </row>
    <row r="484" spans="1:13">
      <c r="A484" s="254">
        <v>474</v>
      </c>
      <c r="B484" s="497" t="s">
        <v>189</v>
      </c>
      <c r="C484" s="494">
        <v>1100</v>
      </c>
      <c r="D484" s="495">
        <v>1099.75</v>
      </c>
      <c r="E484" s="495">
        <v>1090.4000000000001</v>
      </c>
      <c r="F484" s="495">
        <v>1080.8000000000002</v>
      </c>
      <c r="G484" s="495">
        <v>1071.4500000000003</v>
      </c>
      <c r="H484" s="495">
        <v>1109.3499999999999</v>
      </c>
      <c r="I484" s="495">
        <v>1118.6999999999998</v>
      </c>
      <c r="J484" s="495">
        <v>1128.2999999999997</v>
      </c>
      <c r="K484" s="494">
        <v>1109.0999999999999</v>
      </c>
      <c r="L484" s="494">
        <v>1090.1500000000001</v>
      </c>
      <c r="M484" s="494">
        <v>4.6946399999999997</v>
      </c>
    </row>
    <row r="485" spans="1:13">
      <c r="A485" s="254">
        <v>475</v>
      </c>
      <c r="B485" s="497" t="s">
        <v>141</v>
      </c>
      <c r="C485" s="494">
        <v>519.04999999999995</v>
      </c>
      <c r="D485" s="495">
        <v>521.35</v>
      </c>
      <c r="E485" s="495">
        <v>515.70000000000005</v>
      </c>
      <c r="F485" s="495">
        <v>512.35</v>
      </c>
      <c r="G485" s="495">
        <v>506.70000000000005</v>
      </c>
      <c r="H485" s="495">
        <v>524.70000000000005</v>
      </c>
      <c r="I485" s="495">
        <v>530.34999999999991</v>
      </c>
      <c r="J485" s="495">
        <v>533.70000000000005</v>
      </c>
      <c r="K485" s="494">
        <v>527</v>
      </c>
      <c r="L485" s="494">
        <v>518</v>
      </c>
      <c r="M485" s="494">
        <v>19.88015</v>
      </c>
    </row>
    <row r="486" spans="1:13">
      <c r="A486" s="254">
        <v>476</v>
      </c>
      <c r="B486" s="497" t="s">
        <v>277</v>
      </c>
      <c r="C486" s="494">
        <v>235.45</v>
      </c>
      <c r="D486" s="495">
        <v>235.83333333333334</v>
      </c>
      <c r="E486" s="495">
        <v>232.76666666666668</v>
      </c>
      <c r="F486" s="495">
        <v>230.08333333333334</v>
      </c>
      <c r="G486" s="495">
        <v>227.01666666666668</v>
      </c>
      <c r="H486" s="495">
        <v>238.51666666666668</v>
      </c>
      <c r="I486" s="495">
        <v>241.58333333333334</v>
      </c>
      <c r="J486" s="495">
        <v>244.26666666666668</v>
      </c>
      <c r="K486" s="494">
        <v>238.9</v>
      </c>
      <c r="L486" s="494">
        <v>233.15</v>
      </c>
      <c r="M486" s="494">
        <v>6.1427199999999997</v>
      </c>
    </row>
    <row r="487" spans="1:13">
      <c r="A487" s="254">
        <v>477</v>
      </c>
      <c r="B487" s="497" t="s">
        <v>515</v>
      </c>
      <c r="C487" s="494">
        <v>2814.3</v>
      </c>
      <c r="D487" s="495">
        <v>2848.4833333333336</v>
      </c>
      <c r="E487" s="495">
        <v>2765.8166666666671</v>
      </c>
      <c r="F487" s="495">
        <v>2717.3333333333335</v>
      </c>
      <c r="G487" s="495">
        <v>2634.666666666667</v>
      </c>
      <c r="H487" s="495">
        <v>2896.9666666666672</v>
      </c>
      <c r="I487" s="495">
        <v>2979.6333333333332</v>
      </c>
      <c r="J487" s="495">
        <v>3028.1166666666672</v>
      </c>
      <c r="K487" s="494">
        <v>2931.15</v>
      </c>
      <c r="L487" s="494">
        <v>2800</v>
      </c>
      <c r="M487" s="494">
        <v>0.32871</v>
      </c>
    </row>
    <row r="488" spans="1:13">
      <c r="A488" s="254">
        <v>478</v>
      </c>
      <c r="B488" s="497" t="s">
        <v>516</v>
      </c>
      <c r="C488" s="494">
        <v>330.75</v>
      </c>
      <c r="D488" s="495">
        <v>330.63333333333333</v>
      </c>
      <c r="E488" s="495">
        <v>322.26666666666665</v>
      </c>
      <c r="F488" s="495">
        <v>313.7833333333333</v>
      </c>
      <c r="G488" s="495">
        <v>305.41666666666663</v>
      </c>
      <c r="H488" s="495">
        <v>339.11666666666667</v>
      </c>
      <c r="I488" s="495">
        <v>347.48333333333335</v>
      </c>
      <c r="J488" s="495">
        <v>355.9666666666667</v>
      </c>
      <c r="K488" s="494">
        <v>339</v>
      </c>
      <c r="L488" s="494">
        <v>322.14999999999998</v>
      </c>
      <c r="M488" s="494">
        <v>3.9652400000000001</v>
      </c>
    </row>
    <row r="489" spans="1:13">
      <c r="A489" s="254">
        <v>479</v>
      </c>
      <c r="B489" s="497" t="s">
        <v>517</v>
      </c>
      <c r="C489" s="494">
        <v>227.55</v>
      </c>
      <c r="D489" s="495">
        <v>228.9</v>
      </c>
      <c r="E489" s="495">
        <v>224.45000000000002</v>
      </c>
      <c r="F489" s="495">
        <v>221.35000000000002</v>
      </c>
      <c r="G489" s="495">
        <v>216.90000000000003</v>
      </c>
      <c r="H489" s="495">
        <v>232</v>
      </c>
      <c r="I489" s="495">
        <v>236.45</v>
      </c>
      <c r="J489" s="495">
        <v>239.54999999999998</v>
      </c>
      <c r="K489" s="494">
        <v>233.35</v>
      </c>
      <c r="L489" s="494">
        <v>225.8</v>
      </c>
      <c r="M489" s="494">
        <v>0.57179999999999997</v>
      </c>
    </row>
    <row r="490" spans="1:13">
      <c r="A490" s="254">
        <v>480</v>
      </c>
      <c r="B490" s="497" t="s">
        <v>518</v>
      </c>
      <c r="C490" s="494">
        <v>3234.7</v>
      </c>
      <c r="D490" s="495">
        <v>3260.5666666666671</v>
      </c>
      <c r="E490" s="495">
        <v>3196.1333333333341</v>
      </c>
      <c r="F490" s="495">
        <v>3157.5666666666671</v>
      </c>
      <c r="G490" s="495">
        <v>3093.1333333333341</v>
      </c>
      <c r="H490" s="495">
        <v>3299.1333333333341</v>
      </c>
      <c r="I490" s="495">
        <v>3363.5666666666675</v>
      </c>
      <c r="J490" s="495">
        <v>3402.1333333333341</v>
      </c>
      <c r="K490" s="494">
        <v>3325</v>
      </c>
      <c r="L490" s="494">
        <v>3222</v>
      </c>
      <c r="M490" s="494">
        <v>0.11307</v>
      </c>
    </row>
    <row r="491" spans="1:13">
      <c r="A491" s="254">
        <v>481</v>
      </c>
      <c r="B491" s="497" t="s">
        <v>519</v>
      </c>
      <c r="C491" s="494">
        <v>4223.6000000000004</v>
      </c>
      <c r="D491" s="495">
        <v>4293.166666666667</v>
      </c>
      <c r="E491" s="495">
        <v>4125.4833333333336</v>
      </c>
      <c r="F491" s="495">
        <v>4027.3666666666668</v>
      </c>
      <c r="G491" s="495">
        <v>3859.6833333333334</v>
      </c>
      <c r="H491" s="495">
        <v>4391.2833333333338</v>
      </c>
      <c r="I491" s="495">
        <v>4558.9666666666662</v>
      </c>
      <c r="J491" s="495">
        <v>4657.0833333333339</v>
      </c>
      <c r="K491" s="494">
        <v>4460.8500000000004</v>
      </c>
      <c r="L491" s="494">
        <v>4195.05</v>
      </c>
      <c r="M491" s="494">
        <v>1.5863700000000001</v>
      </c>
    </row>
    <row r="492" spans="1:13">
      <c r="A492" s="254">
        <v>482</v>
      </c>
      <c r="B492" s="497" t="s">
        <v>520</v>
      </c>
      <c r="C492" s="494">
        <v>57.7</v>
      </c>
      <c r="D492" s="495">
        <v>57.816666666666663</v>
      </c>
      <c r="E492" s="495">
        <v>56.933333333333323</v>
      </c>
      <c r="F492" s="495">
        <v>56.166666666666657</v>
      </c>
      <c r="G492" s="495">
        <v>55.283333333333317</v>
      </c>
      <c r="H492" s="495">
        <v>58.583333333333329</v>
      </c>
      <c r="I492" s="495">
        <v>59.466666666666669</v>
      </c>
      <c r="J492" s="495">
        <v>60.233333333333334</v>
      </c>
      <c r="K492" s="494">
        <v>58.7</v>
      </c>
      <c r="L492" s="494">
        <v>57.05</v>
      </c>
      <c r="M492" s="494">
        <v>23.031169999999999</v>
      </c>
    </row>
    <row r="493" spans="1:13">
      <c r="A493" s="254">
        <v>483</v>
      </c>
      <c r="B493" s="497" t="s">
        <v>521</v>
      </c>
      <c r="C493" s="494">
        <v>1188.55</v>
      </c>
      <c r="D493" s="495">
        <v>1191.8333333333333</v>
      </c>
      <c r="E493" s="495">
        <v>1172.9666666666665</v>
      </c>
      <c r="F493" s="495">
        <v>1157.3833333333332</v>
      </c>
      <c r="G493" s="495">
        <v>1138.5166666666664</v>
      </c>
      <c r="H493" s="495">
        <v>1207.4166666666665</v>
      </c>
      <c r="I493" s="495">
        <v>1226.2833333333333</v>
      </c>
      <c r="J493" s="495">
        <v>1241.8666666666666</v>
      </c>
      <c r="K493" s="494">
        <v>1210.7</v>
      </c>
      <c r="L493" s="494">
        <v>1176.25</v>
      </c>
      <c r="M493" s="494">
        <v>0.43730000000000002</v>
      </c>
    </row>
    <row r="494" spans="1:13">
      <c r="A494" s="254">
        <v>484</v>
      </c>
      <c r="B494" s="497" t="s">
        <v>278</v>
      </c>
      <c r="C494" s="494">
        <v>350.15</v>
      </c>
      <c r="D494" s="495">
        <v>351.93333333333334</v>
      </c>
      <c r="E494" s="495">
        <v>339.2166666666667</v>
      </c>
      <c r="F494" s="495">
        <v>328.28333333333336</v>
      </c>
      <c r="G494" s="495">
        <v>315.56666666666672</v>
      </c>
      <c r="H494" s="495">
        <v>362.86666666666667</v>
      </c>
      <c r="I494" s="495">
        <v>375.58333333333326</v>
      </c>
      <c r="J494" s="495">
        <v>386.51666666666665</v>
      </c>
      <c r="K494" s="494">
        <v>364.65</v>
      </c>
      <c r="L494" s="494">
        <v>341</v>
      </c>
      <c r="M494" s="494">
        <v>4.3185200000000004</v>
      </c>
    </row>
    <row r="495" spans="1:13">
      <c r="A495" s="254">
        <v>485</v>
      </c>
      <c r="B495" s="497" t="s">
        <v>522</v>
      </c>
      <c r="C495" s="494">
        <v>989.35</v>
      </c>
      <c r="D495" s="495">
        <v>991.48333333333323</v>
      </c>
      <c r="E495" s="495">
        <v>981.31666666666649</v>
      </c>
      <c r="F495" s="495">
        <v>973.2833333333333</v>
      </c>
      <c r="G495" s="495">
        <v>963.11666666666656</v>
      </c>
      <c r="H495" s="495">
        <v>999.51666666666642</v>
      </c>
      <c r="I495" s="495">
        <v>1009.6833333333332</v>
      </c>
      <c r="J495" s="495">
        <v>1017.7166666666664</v>
      </c>
      <c r="K495" s="494">
        <v>1001.65</v>
      </c>
      <c r="L495" s="494">
        <v>983.45</v>
      </c>
      <c r="M495" s="494">
        <v>1.4458299999999999</v>
      </c>
    </row>
    <row r="496" spans="1:13">
      <c r="A496" s="254">
        <v>486</v>
      </c>
      <c r="B496" s="497" t="s">
        <v>523</v>
      </c>
      <c r="C496" s="494">
        <v>1555.95</v>
      </c>
      <c r="D496" s="495">
        <v>1557.9166666666667</v>
      </c>
      <c r="E496" s="495">
        <v>1540.0333333333335</v>
      </c>
      <c r="F496" s="495">
        <v>1524.1166666666668</v>
      </c>
      <c r="G496" s="495">
        <v>1506.2333333333336</v>
      </c>
      <c r="H496" s="495">
        <v>1573.8333333333335</v>
      </c>
      <c r="I496" s="495">
        <v>1591.7166666666667</v>
      </c>
      <c r="J496" s="495">
        <v>1607.6333333333334</v>
      </c>
      <c r="K496" s="494">
        <v>1575.8</v>
      </c>
      <c r="L496" s="494">
        <v>1542</v>
      </c>
      <c r="M496" s="494">
        <v>0.37701000000000001</v>
      </c>
    </row>
    <row r="497" spans="1:13">
      <c r="A497" s="254">
        <v>487</v>
      </c>
      <c r="B497" s="497" t="s">
        <v>524</v>
      </c>
      <c r="C497" s="494">
        <v>1605.2</v>
      </c>
      <c r="D497" s="495">
        <v>1611.25</v>
      </c>
      <c r="E497" s="495">
        <v>1593.55</v>
      </c>
      <c r="F497" s="495">
        <v>1581.8999999999999</v>
      </c>
      <c r="G497" s="495">
        <v>1564.1999999999998</v>
      </c>
      <c r="H497" s="495">
        <v>1622.9</v>
      </c>
      <c r="I497" s="495">
        <v>1640.6</v>
      </c>
      <c r="J497" s="495">
        <v>1652.2500000000002</v>
      </c>
      <c r="K497" s="494">
        <v>1628.95</v>
      </c>
      <c r="L497" s="494">
        <v>1599.6</v>
      </c>
      <c r="M497" s="494">
        <v>0.71426000000000001</v>
      </c>
    </row>
    <row r="498" spans="1:13">
      <c r="A498" s="254">
        <v>488</v>
      </c>
      <c r="B498" s="497" t="s">
        <v>118</v>
      </c>
      <c r="C498" s="494">
        <v>8.85</v>
      </c>
      <c r="D498" s="495">
        <v>8.8666666666666654</v>
      </c>
      <c r="E498" s="495">
        <v>8.7833333333333314</v>
      </c>
      <c r="F498" s="495">
        <v>8.7166666666666668</v>
      </c>
      <c r="G498" s="495">
        <v>8.6333333333333329</v>
      </c>
      <c r="H498" s="495">
        <v>8.93333333333333</v>
      </c>
      <c r="I498" s="495">
        <v>9.0166666666666622</v>
      </c>
      <c r="J498" s="495">
        <v>9.0833333333333286</v>
      </c>
      <c r="K498" s="494">
        <v>8.9499999999999993</v>
      </c>
      <c r="L498" s="494">
        <v>8.8000000000000007</v>
      </c>
      <c r="M498" s="494">
        <v>727.98915</v>
      </c>
    </row>
    <row r="499" spans="1:13">
      <c r="A499" s="254">
        <v>489</v>
      </c>
      <c r="B499" s="497" t="s">
        <v>195</v>
      </c>
      <c r="C499" s="494">
        <v>957.05</v>
      </c>
      <c r="D499" s="495">
        <v>956.35</v>
      </c>
      <c r="E499" s="495">
        <v>943.7</v>
      </c>
      <c r="F499" s="495">
        <v>930.35</v>
      </c>
      <c r="G499" s="495">
        <v>917.7</v>
      </c>
      <c r="H499" s="495">
        <v>969.7</v>
      </c>
      <c r="I499" s="495">
        <v>982.34999999999991</v>
      </c>
      <c r="J499" s="495">
        <v>995.7</v>
      </c>
      <c r="K499" s="494">
        <v>969</v>
      </c>
      <c r="L499" s="494">
        <v>943</v>
      </c>
      <c r="M499" s="494">
        <v>14.738910000000001</v>
      </c>
    </row>
    <row r="500" spans="1:13">
      <c r="A500" s="254">
        <v>490</v>
      </c>
      <c r="B500" s="497" t="s">
        <v>525</v>
      </c>
      <c r="C500" s="494">
        <v>6321.55</v>
      </c>
      <c r="D500" s="495">
        <v>6254.3</v>
      </c>
      <c r="E500" s="495">
        <v>6113.6</v>
      </c>
      <c r="F500" s="495">
        <v>5905.6500000000005</v>
      </c>
      <c r="G500" s="495">
        <v>5764.9500000000007</v>
      </c>
      <c r="H500" s="495">
        <v>6462.25</v>
      </c>
      <c r="I500" s="495">
        <v>6602.9499999999989</v>
      </c>
      <c r="J500" s="495">
        <v>6810.9</v>
      </c>
      <c r="K500" s="494">
        <v>6395</v>
      </c>
      <c r="L500" s="494">
        <v>6046.35</v>
      </c>
      <c r="M500" s="494">
        <v>0.10285</v>
      </c>
    </row>
    <row r="501" spans="1:13">
      <c r="A501" s="254">
        <v>491</v>
      </c>
      <c r="B501" s="497" t="s">
        <v>526</v>
      </c>
      <c r="C501" s="494">
        <v>142.05000000000001</v>
      </c>
      <c r="D501" s="495">
        <v>143.36666666666667</v>
      </c>
      <c r="E501" s="495">
        <v>139.83333333333334</v>
      </c>
      <c r="F501" s="495">
        <v>137.61666666666667</v>
      </c>
      <c r="G501" s="495">
        <v>134.08333333333334</v>
      </c>
      <c r="H501" s="495">
        <v>145.58333333333334</v>
      </c>
      <c r="I501" s="495">
        <v>149.11666666666665</v>
      </c>
      <c r="J501" s="495">
        <v>151.33333333333334</v>
      </c>
      <c r="K501" s="494">
        <v>146.9</v>
      </c>
      <c r="L501" s="494">
        <v>141.15</v>
      </c>
      <c r="M501" s="494">
        <v>10.789350000000001</v>
      </c>
    </row>
    <row r="502" spans="1:13">
      <c r="A502" s="254">
        <v>492</v>
      </c>
      <c r="B502" s="497" t="s">
        <v>527</v>
      </c>
      <c r="C502" s="494">
        <v>81.2</v>
      </c>
      <c r="D502" s="495">
        <v>80.3</v>
      </c>
      <c r="E502" s="495">
        <v>78.599999999999994</v>
      </c>
      <c r="F502" s="495">
        <v>76</v>
      </c>
      <c r="G502" s="495">
        <v>74.3</v>
      </c>
      <c r="H502" s="495">
        <v>82.899999999999991</v>
      </c>
      <c r="I502" s="495">
        <v>84.600000000000009</v>
      </c>
      <c r="J502" s="495">
        <v>87.199999999999989</v>
      </c>
      <c r="K502" s="494">
        <v>82</v>
      </c>
      <c r="L502" s="494">
        <v>77.7</v>
      </c>
      <c r="M502" s="494">
        <v>18.797239999999999</v>
      </c>
    </row>
    <row r="503" spans="1:13">
      <c r="A503" s="254">
        <v>493</v>
      </c>
      <c r="B503" s="497" t="s">
        <v>771</v>
      </c>
      <c r="C503" s="494">
        <v>411.55</v>
      </c>
      <c r="D503" s="495">
        <v>412.05</v>
      </c>
      <c r="E503" s="495">
        <v>406.5</v>
      </c>
      <c r="F503" s="495">
        <v>401.45</v>
      </c>
      <c r="G503" s="495">
        <v>395.9</v>
      </c>
      <c r="H503" s="495">
        <v>417.1</v>
      </c>
      <c r="I503" s="495">
        <v>422.65000000000009</v>
      </c>
      <c r="J503" s="495">
        <v>427.70000000000005</v>
      </c>
      <c r="K503" s="494">
        <v>417.6</v>
      </c>
      <c r="L503" s="494">
        <v>407</v>
      </c>
      <c r="M503" s="494">
        <v>1.94685</v>
      </c>
    </row>
    <row r="504" spans="1:13">
      <c r="A504" s="254">
        <v>494</v>
      </c>
      <c r="B504" s="497" t="s">
        <v>528</v>
      </c>
      <c r="C504" s="494">
        <v>2138.25</v>
      </c>
      <c r="D504" s="495">
        <v>2152.9</v>
      </c>
      <c r="E504" s="495">
        <v>2109.4</v>
      </c>
      <c r="F504" s="495">
        <v>2080.5500000000002</v>
      </c>
      <c r="G504" s="495">
        <v>2037.0500000000002</v>
      </c>
      <c r="H504" s="495">
        <v>2181.75</v>
      </c>
      <c r="I504" s="495">
        <v>2225.25</v>
      </c>
      <c r="J504" s="495">
        <v>2254.1</v>
      </c>
      <c r="K504" s="494">
        <v>2196.4</v>
      </c>
      <c r="L504" s="494">
        <v>2124.0500000000002</v>
      </c>
      <c r="M504" s="494">
        <v>0.67815000000000003</v>
      </c>
    </row>
    <row r="505" spans="1:13">
      <c r="A505" s="254">
        <v>495</v>
      </c>
      <c r="B505" s="497" t="s">
        <v>196</v>
      </c>
      <c r="C505" s="494">
        <v>469.2</v>
      </c>
      <c r="D505" s="495">
        <v>459.61666666666662</v>
      </c>
      <c r="E505" s="495">
        <v>445.58333333333326</v>
      </c>
      <c r="F505" s="495">
        <v>421.96666666666664</v>
      </c>
      <c r="G505" s="495">
        <v>407.93333333333328</v>
      </c>
      <c r="H505" s="495">
        <v>483.23333333333323</v>
      </c>
      <c r="I505" s="495">
        <v>497.26666666666665</v>
      </c>
      <c r="J505" s="495">
        <v>520.88333333333321</v>
      </c>
      <c r="K505" s="494">
        <v>473.65</v>
      </c>
      <c r="L505" s="494">
        <v>436</v>
      </c>
      <c r="M505" s="494">
        <v>1093.61636</v>
      </c>
    </row>
    <row r="506" spans="1:13">
      <c r="A506" s="254">
        <v>496</v>
      </c>
      <c r="B506" s="497" t="s">
        <v>529</v>
      </c>
      <c r="C506" s="494">
        <v>456.5</v>
      </c>
      <c r="D506" s="495">
        <v>454.9666666666667</v>
      </c>
      <c r="E506" s="495">
        <v>445.58333333333337</v>
      </c>
      <c r="F506" s="495">
        <v>434.66666666666669</v>
      </c>
      <c r="G506" s="495">
        <v>425.28333333333336</v>
      </c>
      <c r="H506" s="495">
        <v>465.88333333333338</v>
      </c>
      <c r="I506" s="495">
        <v>475.26666666666671</v>
      </c>
      <c r="J506" s="495">
        <v>486.18333333333339</v>
      </c>
      <c r="K506" s="494">
        <v>464.35</v>
      </c>
      <c r="L506" s="494">
        <v>444.05</v>
      </c>
      <c r="M506" s="494">
        <v>6.3637199999999998</v>
      </c>
    </row>
    <row r="507" spans="1:13">
      <c r="A507" s="254">
        <v>497</v>
      </c>
      <c r="B507" s="497" t="s">
        <v>197</v>
      </c>
      <c r="C507" s="494">
        <v>14.6</v>
      </c>
      <c r="D507" s="495">
        <v>14.616666666666665</v>
      </c>
      <c r="E507" s="495">
        <v>14.43333333333333</v>
      </c>
      <c r="F507" s="495">
        <v>14.266666666666664</v>
      </c>
      <c r="G507" s="495">
        <v>14.083333333333329</v>
      </c>
      <c r="H507" s="495">
        <v>14.783333333333331</v>
      </c>
      <c r="I507" s="495">
        <v>14.966666666666665</v>
      </c>
      <c r="J507" s="495">
        <v>15.133333333333333</v>
      </c>
      <c r="K507" s="494">
        <v>14.8</v>
      </c>
      <c r="L507" s="494">
        <v>14.45</v>
      </c>
      <c r="M507" s="494">
        <v>653.24005</v>
      </c>
    </row>
    <row r="508" spans="1:13">
      <c r="A508" s="254">
        <v>498</v>
      </c>
      <c r="B508" s="497" t="s">
        <v>198</v>
      </c>
      <c r="C508" s="494">
        <v>193.95</v>
      </c>
      <c r="D508" s="495">
        <v>193.35</v>
      </c>
      <c r="E508" s="495">
        <v>189.79999999999998</v>
      </c>
      <c r="F508" s="495">
        <v>185.64999999999998</v>
      </c>
      <c r="G508" s="495">
        <v>182.09999999999997</v>
      </c>
      <c r="H508" s="495">
        <v>197.5</v>
      </c>
      <c r="I508" s="495">
        <v>201.05</v>
      </c>
      <c r="J508" s="495">
        <v>205.20000000000002</v>
      </c>
      <c r="K508" s="494">
        <v>196.9</v>
      </c>
      <c r="L508" s="494">
        <v>189.2</v>
      </c>
      <c r="M508" s="494">
        <v>79.522019999999998</v>
      </c>
    </row>
    <row r="509" spans="1:13">
      <c r="A509" s="254">
        <v>499</v>
      </c>
      <c r="B509" s="497" t="s">
        <v>530</v>
      </c>
      <c r="C509" s="494">
        <v>270.35000000000002</v>
      </c>
      <c r="D509" s="495">
        <v>270.26666666666665</v>
      </c>
      <c r="E509" s="495">
        <v>266.13333333333333</v>
      </c>
      <c r="F509" s="495">
        <v>261.91666666666669</v>
      </c>
      <c r="G509" s="495">
        <v>257.78333333333336</v>
      </c>
      <c r="H509" s="495">
        <v>274.48333333333329</v>
      </c>
      <c r="I509" s="495">
        <v>278.61666666666662</v>
      </c>
      <c r="J509" s="495">
        <v>282.83333333333326</v>
      </c>
      <c r="K509" s="494">
        <v>274.39999999999998</v>
      </c>
      <c r="L509" s="494">
        <v>266.05</v>
      </c>
      <c r="M509" s="494">
        <v>0.86475999999999997</v>
      </c>
    </row>
    <row r="510" spans="1:13">
      <c r="A510" s="254">
        <v>500</v>
      </c>
      <c r="B510" s="497" t="s">
        <v>531</v>
      </c>
      <c r="C510" s="494">
        <v>2105.1</v>
      </c>
      <c r="D510" s="495">
        <v>2093.0333333333333</v>
      </c>
      <c r="E510" s="495">
        <v>2064.0666666666666</v>
      </c>
      <c r="F510" s="495">
        <v>2023.0333333333333</v>
      </c>
      <c r="G510" s="495">
        <v>1994.0666666666666</v>
      </c>
      <c r="H510" s="495">
        <v>2134.0666666666666</v>
      </c>
      <c r="I510" s="495">
        <v>2163.0333333333328</v>
      </c>
      <c r="J510" s="495">
        <v>2204.0666666666666</v>
      </c>
      <c r="K510" s="494">
        <v>2122</v>
      </c>
      <c r="L510" s="494">
        <v>2052</v>
      </c>
      <c r="M510" s="494">
        <v>1.5225599999999999</v>
      </c>
    </row>
    <row r="511" spans="1:13">
      <c r="A511" s="254">
        <v>501</v>
      </c>
      <c r="B511" s="497" t="s">
        <v>741</v>
      </c>
      <c r="C511" s="494">
        <v>1165.95</v>
      </c>
      <c r="D511" s="495">
        <v>1167.8999999999999</v>
      </c>
      <c r="E511" s="495">
        <v>1142.0999999999997</v>
      </c>
      <c r="F511" s="495">
        <v>1118.2499999999998</v>
      </c>
      <c r="G511" s="495">
        <v>1092.4499999999996</v>
      </c>
      <c r="H511" s="495">
        <v>1191.7499999999998</v>
      </c>
      <c r="I511" s="495">
        <v>1217.55</v>
      </c>
      <c r="J511" s="495">
        <v>1241.3999999999999</v>
      </c>
      <c r="K511" s="494">
        <v>1193.7</v>
      </c>
      <c r="L511" s="494">
        <v>1144.05</v>
      </c>
      <c r="M511" s="494">
        <v>0.69618999999999998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44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1"/>
      <c r="B5" s="571"/>
      <c r="C5" s="572"/>
      <c r="D5" s="572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3" t="s">
        <v>533</v>
      </c>
      <c r="C7" s="573"/>
      <c r="D7" s="248">
        <f>Main!B10</f>
        <v>44305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44302</v>
      </c>
      <c r="B10" s="253">
        <v>530881</v>
      </c>
      <c r="C10" s="254" t="s">
        <v>1008</v>
      </c>
      <c r="D10" s="254" t="s">
        <v>1009</v>
      </c>
      <c r="E10" s="254" t="s">
        <v>542</v>
      </c>
      <c r="F10" s="356">
        <v>34808</v>
      </c>
      <c r="G10" s="253">
        <v>7.82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44302</v>
      </c>
      <c r="B11" s="253">
        <v>500069</v>
      </c>
      <c r="C11" s="254" t="s">
        <v>1010</v>
      </c>
      <c r="D11" s="254" t="s">
        <v>1011</v>
      </c>
      <c r="E11" s="254" t="s">
        <v>542</v>
      </c>
      <c r="F11" s="356">
        <v>50583</v>
      </c>
      <c r="G11" s="253">
        <v>184.68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44302</v>
      </c>
      <c r="B12" s="253">
        <v>542803</v>
      </c>
      <c r="C12" s="254" t="s">
        <v>965</v>
      </c>
      <c r="D12" s="254" t="s">
        <v>1012</v>
      </c>
      <c r="E12" s="254" t="s">
        <v>542</v>
      </c>
      <c r="F12" s="356">
        <v>10125</v>
      </c>
      <c r="G12" s="253">
        <v>50.85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44302</v>
      </c>
      <c r="B13" s="253">
        <v>532951</v>
      </c>
      <c r="C13" s="254" t="s">
        <v>1013</v>
      </c>
      <c r="D13" s="254" t="s">
        <v>1014</v>
      </c>
      <c r="E13" s="254" t="s">
        <v>543</v>
      </c>
      <c r="F13" s="356">
        <v>100000</v>
      </c>
      <c r="G13" s="253">
        <v>58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44302</v>
      </c>
      <c r="B14" s="253">
        <v>532832</v>
      </c>
      <c r="C14" s="254" t="s">
        <v>397</v>
      </c>
      <c r="D14" s="254" t="s">
        <v>980</v>
      </c>
      <c r="E14" s="254" t="s">
        <v>542</v>
      </c>
      <c r="F14" s="356">
        <v>2553028</v>
      </c>
      <c r="G14" s="253">
        <v>79.400000000000006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44302</v>
      </c>
      <c r="B15" s="253">
        <v>532832</v>
      </c>
      <c r="C15" s="254" t="s">
        <v>397</v>
      </c>
      <c r="D15" s="254" t="s">
        <v>981</v>
      </c>
      <c r="E15" s="254" t="s">
        <v>543</v>
      </c>
      <c r="F15" s="356">
        <v>2553028</v>
      </c>
      <c r="G15" s="253">
        <v>79.400000000000006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44302</v>
      </c>
      <c r="B16" s="253">
        <v>536709</v>
      </c>
      <c r="C16" s="254" t="s">
        <v>1015</v>
      </c>
      <c r="D16" s="254" t="s">
        <v>966</v>
      </c>
      <c r="E16" s="254" t="s">
        <v>542</v>
      </c>
      <c r="F16" s="356">
        <v>75000</v>
      </c>
      <c r="G16" s="253">
        <v>11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44302</v>
      </c>
      <c r="B17" s="253">
        <v>536709</v>
      </c>
      <c r="C17" s="254" t="s">
        <v>1015</v>
      </c>
      <c r="D17" s="254" t="s">
        <v>979</v>
      </c>
      <c r="E17" s="254" t="s">
        <v>542</v>
      </c>
      <c r="F17" s="356">
        <v>75000</v>
      </c>
      <c r="G17" s="253">
        <v>11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44302</v>
      </c>
      <c r="B18" s="253">
        <v>536709</v>
      </c>
      <c r="C18" s="254" t="s">
        <v>1015</v>
      </c>
      <c r="D18" s="254" t="s">
        <v>1016</v>
      </c>
      <c r="E18" s="254" t="s">
        <v>542</v>
      </c>
      <c r="F18" s="356">
        <v>75000</v>
      </c>
      <c r="G18" s="253">
        <v>11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44302</v>
      </c>
      <c r="B19" s="253">
        <v>536709</v>
      </c>
      <c r="C19" s="254" t="s">
        <v>1015</v>
      </c>
      <c r="D19" s="254" t="s">
        <v>1017</v>
      </c>
      <c r="E19" s="254" t="s">
        <v>543</v>
      </c>
      <c r="F19" s="356">
        <v>16300</v>
      </c>
      <c r="G19" s="253">
        <v>11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44302</v>
      </c>
      <c r="B20" s="253">
        <v>536709</v>
      </c>
      <c r="C20" s="254" t="s">
        <v>1015</v>
      </c>
      <c r="D20" s="254" t="s">
        <v>1018</v>
      </c>
      <c r="E20" s="254" t="s">
        <v>543</v>
      </c>
      <c r="F20" s="356">
        <v>16486</v>
      </c>
      <c r="G20" s="253">
        <v>11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44302</v>
      </c>
      <c r="B21" s="253">
        <v>536709</v>
      </c>
      <c r="C21" s="254" t="s">
        <v>1015</v>
      </c>
      <c r="D21" s="254" t="s">
        <v>1019</v>
      </c>
      <c r="E21" s="254" t="s">
        <v>543</v>
      </c>
      <c r="F21" s="356">
        <v>19380</v>
      </c>
      <c r="G21" s="253">
        <v>11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44302</v>
      </c>
      <c r="B22" s="253">
        <v>536709</v>
      </c>
      <c r="C22" s="254" t="s">
        <v>1015</v>
      </c>
      <c r="D22" s="254" t="s">
        <v>1020</v>
      </c>
      <c r="E22" s="254" t="s">
        <v>543</v>
      </c>
      <c r="F22" s="356">
        <v>23838</v>
      </c>
      <c r="G22" s="253">
        <v>11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44302</v>
      </c>
      <c r="B23" s="253">
        <v>536709</v>
      </c>
      <c r="C23" s="254" t="s">
        <v>1015</v>
      </c>
      <c r="D23" s="254" t="s">
        <v>1021</v>
      </c>
      <c r="E23" s="254" t="s">
        <v>543</v>
      </c>
      <c r="F23" s="356">
        <v>26730</v>
      </c>
      <c r="G23" s="253">
        <v>11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44302</v>
      </c>
      <c r="B24" s="253">
        <v>536709</v>
      </c>
      <c r="C24" s="254" t="s">
        <v>1015</v>
      </c>
      <c r="D24" s="254" t="s">
        <v>1022</v>
      </c>
      <c r="E24" s="254" t="s">
        <v>543</v>
      </c>
      <c r="F24" s="356">
        <v>30729</v>
      </c>
      <c r="G24" s="253">
        <v>11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44302</v>
      </c>
      <c r="B25" s="253">
        <v>536709</v>
      </c>
      <c r="C25" s="254" t="s">
        <v>1015</v>
      </c>
      <c r="D25" s="254" t="s">
        <v>1023</v>
      </c>
      <c r="E25" s="254" t="s">
        <v>543</v>
      </c>
      <c r="F25" s="356">
        <v>51800</v>
      </c>
      <c r="G25" s="253">
        <v>11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44302</v>
      </c>
      <c r="B26" s="253">
        <v>536709</v>
      </c>
      <c r="C26" s="254" t="s">
        <v>1015</v>
      </c>
      <c r="D26" s="254" t="s">
        <v>1024</v>
      </c>
      <c r="E26" s="254" t="s">
        <v>542</v>
      </c>
      <c r="F26" s="356">
        <v>46698</v>
      </c>
      <c r="G26" s="253">
        <v>11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44302</v>
      </c>
      <c r="B27" s="253">
        <v>539679</v>
      </c>
      <c r="C27" s="254" t="s">
        <v>1025</v>
      </c>
      <c r="D27" s="254" t="s">
        <v>1026</v>
      </c>
      <c r="E27" s="254" t="s">
        <v>542</v>
      </c>
      <c r="F27" s="356">
        <v>40800</v>
      </c>
      <c r="G27" s="253">
        <v>10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44302</v>
      </c>
      <c r="B28" s="253">
        <v>539679</v>
      </c>
      <c r="C28" s="254" t="s">
        <v>1025</v>
      </c>
      <c r="D28" s="254" t="s">
        <v>1027</v>
      </c>
      <c r="E28" s="254" t="s">
        <v>543</v>
      </c>
      <c r="F28" s="356">
        <v>64050</v>
      </c>
      <c r="G28" s="253">
        <v>10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44302</v>
      </c>
      <c r="B29" s="253">
        <v>509048</v>
      </c>
      <c r="C29" s="254" t="s">
        <v>1028</v>
      </c>
      <c r="D29" s="254" t="s">
        <v>1029</v>
      </c>
      <c r="E29" s="254" t="s">
        <v>542</v>
      </c>
      <c r="F29" s="356">
        <v>1200000</v>
      </c>
      <c r="G29" s="253">
        <v>6.05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44302</v>
      </c>
      <c r="B30" s="253">
        <v>509048</v>
      </c>
      <c r="C30" s="254" t="s">
        <v>1028</v>
      </c>
      <c r="D30" s="254" t="s">
        <v>1030</v>
      </c>
      <c r="E30" s="254" t="s">
        <v>543</v>
      </c>
      <c r="F30" s="356">
        <v>1200000</v>
      </c>
      <c r="G30" s="253">
        <v>6.05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44302</v>
      </c>
      <c r="B31" s="253">
        <v>500450</v>
      </c>
      <c r="C31" s="254" t="s">
        <v>982</v>
      </c>
      <c r="D31" s="254" t="s">
        <v>983</v>
      </c>
      <c r="E31" s="254" t="s">
        <v>543</v>
      </c>
      <c r="F31" s="356">
        <v>7000</v>
      </c>
      <c r="G31" s="253">
        <v>284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44302</v>
      </c>
      <c r="B32" s="253">
        <v>500450</v>
      </c>
      <c r="C32" s="254" t="s">
        <v>982</v>
      </c>
      <c r="D32" s="254" t="s">
        <v>1031</v>
      </c>
      <c r="E32" s="254" t="s">
        <v>542</v>
      </c>
      <c r="F32" s="356">
        <v>7000</v>
      </c>
      <c r="G32" s="253">
        <v>284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44302</v>
      </c>
      <c r="B33" s="253">
        <v>535136</v>
      </c>
      <c r="C33" s="254" t="s">
        <v>1032</v>
      </c>
      <c r="D33" s="254" t="s">
        <v>1033</v>
      </c>
      <c r="E33" s="254" t="s">
        <v>543</v>
      </c>
      <c r="F33" s="356">
        <v>68550</v>
      </c>
      <c r="G33" s="253">
        <v>32.380000000000003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44302</v>
      </c>
      <c r="B34" s="253">
        <v>539287</v>
      </c>
      <c r="C34" s="254" t="s">
        <v>1034</v>
      </c>
      <c r="D34" s="254" t="s">
        <v>1035</v>
      </c>
      <c r="E34" s="254" t="s">
        <v>542</v>
      </c>
      <c r="F34" s="356">
        <v>73010</v>
      </c>
      <c r="G34" s="253">
        <v>31.55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44302</v>
      </c>
      <c r="B35" s="253">
        <v>539287</v>
      </c>
      <c r="C35" s="254" t="s">
        <v>1034</v>
      </c>
      <c r="D35" s="254" t="s">
        <v>1035</v>
      </c>
      <c r="E35" s="254" t="s">
        <v>543</v>
      </c>
      <c r="F35" s="356">
        <v>30110</v>
      </c>
      <c r="G35" s="253">
        <v>31.55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44302</v>
      </c>
      <c r="B36" s="253">
        <v>539291</v>
      </c>
      <c r="C36" s="254" t="s">
        <v>1036</v>
      </c>
      <c r="D36" s="254" t="s">
        <v>1037</v>
      </c>
      <c r="E36" s="254" t="s">
        <v>542</v>
      </c>
      <c r="F36" s="356">
        <v>22500</v>
      </c>
      <c r="G36" s="253">
        <v>69.680000000000007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44302</v>
      </c>
      <c r="B37" s="253">
        <v>539291</v>
      </c>
      <c r="C37" s="254" t="s">
        <v>1036</v>
      </c>
      <c r="D37" s="254" t="s">
        <v>1038</v>
      </c>
      <c r="E37" s="254" t="s">
        <v>542</v>
      </c>
      <c r="F37" s="356">
        <v>28530</v>
      </c>
      <c r="G37" s="253">
        <v>68.66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44302</v>
      </c>
      <c r="B38" s="253">
        <v>539291</v>
      </c>
      <c r="C38" s="254" t="s">
        <v>1036</v>
      </c>
      <c r="D38" s="254" t="s">
        <v>1038</v>
      </c>
      <c r="E38" s="254" t="s">
        <v>543</v>
      </c>
      <c r="F38" s="356">
        <v>31818</v>
      </c>
      <c r="G38" s="253">
        <v>69.37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44302</v>
      </c>
      <c r="B39" s="253">
        <v>543285</v>
      </c>
      <c r="C39" s="254" t="s">
        <v>984</v>
      </c>
      <c r="D39" s="254" t="s">
        <v>985</v>
      </c>
      <c r="E39" s="254" t="s">
        <v>542</v>
      </c>
      <c r="F39" s="356">
        <v>42000</v>
      </c>
      <c r="G39" s="253">
        <v>20.399999999999999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44302</v>
      </c>
      <c r="B40" s="253">
        <v>539561</v>
      </c>
      <c r="C40" s="254" t="s">
        <v>1039</v>
      </c>
      <c r="D40" s="254" t="s">
        <v>1040</v>
      </c>
      <c r="E40" s="254" t="s">
        <v>543</v>
      </c>
      <c r="F40" s="356">
        <v>100000</v>
      </c>
      <c r="G40" s="253">
        <v>45.08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44302</v>
      </c>
      <c r="B41" s="253">
        <v>539561</v>
      </c>
      <c r="C41" s="254" t="s">
        <v>1039</v>
      </c>
      <c r="D41" s="254" t="s">
        <v>1041</v>
      </c>
      <c r="E41" s="254" t="s">
        <v>542</v>
      </c>
      <c r="F41" s="356">
        <v>107377</v>
      </c>
      <c r="G41" s="253">
        <v>45.09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44302</v>
      </c>
      <c r="B42" s="253">
        <v>539526</v>
      </c>
      <c r="C42" s="254" t="s">
        <v>1042</v>
      </c>
      <c r="D42" s="254" t="s">
        <v>1043</v>
      </c>
      <c r="E42" s="254" t="s">
        <v>543</v>
      </c>
      <c r="F42" s="356">
        <v>2299003</v>
      </c>
      <c r="G42" s="253">
        <v>0.44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44302</v>
      </c>
      <c r="B43" s="253">
        <v>532070</v>
      </c>
      <c r="C43" s="254" t="s">
        <v>1044</v>
      </c>
      <c r="D43" s="254" t="s">
        <v>1045</v>
      </c>
      <c r="E43" s="254" t="s">
        <v>543</v>
      </c>
      <c r="F43" s="356">
        <v>49000</v>
      </c>
      <c r="G43" s="253">
        <v>10.79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44302</v>
      </c>
      <c r="B44" s="253">
        <v>532070</v>
      </c>
      <c r="C44" s="254" t="s">
        <v>1044</v>
      </c>
      <c r="D44" s="254" t="s">
        <v>1046</v>
      </c>
      <c r="E44" s="254" t="s">
        <v>542</v>
      </c>
      <c r="F44" s="356">
        <v>28017</v>
      </c>
      <c r="G44" s="253">
        <v>10.87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44302</v>
      </c>
      <c r="B45" s="253">
        <v>532070</v>
      </c>
      <c r="C45" s="254" t="s">
        <v>1044</v>
      </c>
      <c r="D45" s="254" t="s">
        <v>1046</v>
      </c>
      <c r="E45" s="254" t="s">
        <v>543</v>
      </c>
      <c r="F45" s="356">
        <v>6000</v>
      </c>
      <c r="G45" s="253">
        <v>11.25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44302</v>
      </c>
      <c r="B46" s="253">
        <v>539310</v>
      </c>
      <c r="C46" s="254" t="s">
        <v>1047</v>
      </c>
      <c r="D46" s="254" t="s">
        <v>1048</v>
      </c>
      <c r="E46" s="254" t="s">
        <v>543</v>
      </c>
      <c r="F46" s="356">
        <v>165000</v>
      </c>
      <c r="G46" s="253">
        <v>29.78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44302</v>
      </c>
      <c r="B47" s="253">
        <v>519367</v>
      </c>
      <c r="C47" s="254" t="s">
        <v>1049</v>
      </c>
      <c r="D47" s="254" t="s">
        <v>1050</v>
      </c>
      <c r="E47" s="254" t="s">
        <v>543</v>
      </c>
      <c r="F47" s="356">
        <v>893</v>
      </c>
      <c r="G47" s="253">
        <v>151.19999999999999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44302</v>
      </c>
      <c r="B48" s="253">
        <v>539222</v>
      </c>
      <c r="C48" s="254" t="s">
        <v>1051</v>
      </c>
      <c r="D48" s="254" t="s">
        <v>1052</v>
      </c>
      <c r="E48" s="254" t="s">
        <v>543</v>
      </c>
      <c r="F48" s="356">
        <v>30000</v>
      </c>
      <c r="G48" s="253">
        <v>9.85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44302</v>
      </c>
      <c r="B49" s="253">
        <v>539222</v>
      </c>
      <c r="C49" s="254" t="s">
        <v>1051</v>
      </c>
      <c r="D49" s="254" t="s">
        <v>1053</v>
      </c>
      <c r="E49" s="254" t="s">
        <v>542</v>
      </c>
      <c r="F49" s="356">
        <v>30000</v>
      </c>
      <c r="G49" s="253">
        <v>9.85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44302</v>
      </c>
      <c r="B50" s="253">
        <v>539222</v>
      </c>
      <c r="C50" s="254" t="s">
        <v>1051</v>
      </c>
      <c r="D50" s="254" t="s">
        <v>1053</v>
      </c>
      <c r="E50" s="254" t="s">
        <v>543</v>
      </c>
      <c r="F50" s="356">
        <v>30000</v>
      </c>
      <c r="G50" s="253">
        <v>9.92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44302</v>
      </c>
      <c r="B51" s="253">
        <v>522209</v>
      </c>
      <c r="C51" s="254" t="s">
        <v>1054</v>
      </c>
      <c r="D51" s="254" t="s">
        <v>1055</v>
      </c>
      <c r="E51" s="254" t="s">
        <v>542</v>
      </c>
      <c r="F51" s="356">
        <v>87500</v>
      </c>
      <c r="G51" s="253">
        <v>2.75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44302</v>
      </c>
      <c r="B52" s="253" t="s">
        <v>986</v>
      </c>
      <c r="C52" s="254" t="s">
        <v>987</v>
      </c>
      <c r="D52" s="254" t="s">
        <v>988</v>
      </c>
      <c r="E52" s="254" t="s">
        <v>542</v>
      </c>
      <c r="F52" s="356">
        <v>134688</v>
      </c>
      <c r="G52" s="253">
        <v>127.77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44302</v>
      </c>
      <c r="B53" s="253" t="s">
        <v>1056</v>
      </c>
      <c r="C53" s="254" t="s">
        <v>1057</v>
      </c>
      <c r="D53" s="254" t="s">
        <v>1058</v>
      </c>
      <c r="E53" s="254" t="s">
        <v>542</v>
      </c>
      <c r="F53" s="356">
        <v>57001</v>
      </c>
      <c r="G53" s="253">
        <v>30.48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44302</v>
      </c>
      <c r="B54" s="253" t="s">
        <v>1056</v>
      </c>
      <c r="C54" s="254" t="s">
        <v>1057</v>
      </c>
      <c r="D54" s="254" t="s">
        <v>1059</v>
      </c>
      <c r="E54" s="254" t="s">
        <v>542</v>
      </c>
      <c r="F54" s="356">
        <v>55000</v>
      </c>
      <c r="G54" s="253">
        <v>30.74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44302</v>
      </c>
      <c r="B55" s="253" t="s">
        <v>1056</v>
      </c>
      <c r="C55" s="254" t="s">
        <v>1057</v>
      </c>
      <c r="D55" s="254" t="s">
        <v>1060</v>
      </c>
      <c r="E55" s="254" t="s">
        <v>542</v>
      </c>
      <c r="F55" s="356">
        <v>92472</v>
      </c>
      <c r="G55" s="253">
        <v>31.32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44302</v>
      </c>
      <c r="B56" s="253" t="s">
        <v>1056</v>
      </c>
      <c r="C56" s="254" t="s">
        <v>1057</v>
      </c>
      <c r="D56" s="254" t="s">
        <v>1061</v>
      </c>
      <c r="E56" s="254" t="s">
        <v>542</v>
      </c>
      <c r="F56" s="356">
        <v>10329</v>
      </c>
      <c r="G56" s="253">
        <v>31.14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44302</v>
      </c>
      <c r="B57" s="253" t="s">
        <v>1062</v>
      </c>
      <c r="C57" s="254" t="s">
        <v>1063</v>
      </c>
      <c r="D57" s="254" t="s">
        <v>1064</v>
      </c>
      <c r="E57" s="254" t="s">
        <v>542</v>
      </c>
      <c r="F57" s="356">
        <v>201689</v>
      </c>
      <c r="G57" s="253">
        <v>44.5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44302</v>
      </c>
      <c r="B58" s="253" t="s">
        <v>462</v>
      </c>
      <c r="C58" s="254" t="s">
        <v>1065</v>
      </c>
      <c r="D58" s="254" t="s">
        <v>1066</v>
      </c>
      <c r="E58" s="254" t="s">
        <v>542</v>
      </c>
      <c r="F58" s="356">
        <v>956046</v>
      </c>
      <c r="G58" s="253">
        <v>226.89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44302</v>
      </c>
      <c r="B59" s="253" t="s">
        <v>1067</v>
      </c>
      <c r="C59" s="254" t="s">
        <v>1068</v>
      </c>
      <c r="D59" s="254" t="s">
        <v>1066</v>
      </c>
      <c r="E59" s="254" t="s">
        <v>542</v>
      </c>
      <c r="F59" s="356">
        <v>490605</v>
      </c>
      <c r="G59" s="253">
        <v>67.87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44302</v>
      </c>
      <c r="B60" s="253" t="s">
        <v>967</v>
      </c>
      <c r="C60" s="254" t="s">
        <v>968</v>
      </c>
      <c r="D60" s="254" t="s">
        <v>969</v>
      </c>
      <c r="E60" s="254" t="s">
        <v>543</v>
      </c>
      <c r="F60" s="356">
        <v>88880</v>
      </c>
      <c r="G60" s="253">
        <v>32.5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44302</v>
      </c>
      <c r="B61" s="253" t="s">
        <v>986</v>
      </c>
      <c r="C61" s="254" t="s">
        <v>987</v>
      </c>
      <c r="D61" s="254" t="s">
        <v>988</v>
      </c>
      <c r="E61" s="254" t="s">
        <v>543</v>
      </c>
      <c r="F61" s="356">
        <v>134688</v>
      </c>
      <c r="G61" s="253">
        <v>128.38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44302</v>
      </c>
      <c r="B62" s="253" t="s">
        <v>1013</v>
      </c>
      <c r="C62" s="254" t="s">
        <v>1069</v>
      </c>
      <c r="D62" s="254" t="s">
        <v>1014</v>
      </c>
      <c r="E62" s="254" t="s">
        <v>543</v>
      </c>
      <c r="F62" s="356">
        <v>337038</v>
      </c>
      <c r="G62" s="253">
        <v>58.13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44302</v>
      </c>
      <c r="B63" s="253" t="s">
        <v>1056</v>
      </c>
      <c r="C63" s="254" t="s">
        <v>1057</v>
      </c>
      <c r="D63" s="254" t="s">
        <v>1060</v>
      </c>
      <c r="E63" s="254" t="s">
        <v>543</v>
      </c>
      <c r="F63" s="356">
        <v>87472</v>
      </c>
      <c r="G63" s="253">
        <v>31.38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44302</v>
      </c>
      <c r="B64" s="253" t="s">
        <v>1056</v>
      </c>
      <c r="C64" s="254" t="s">
        <v>1057</v>
      </c>
      <c r="D64" s="254" t="s">
        <v>1058</v>
      </c>
      <c r="E64" s="254" t="s">
        <v>543</v>
      </c>
      <c r="F64" s="356">
        <v>27001</v>
      </c>
      <c r="G64" s="253">
        <v>30.14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44302</v>
      </c>
      <c r="B65" s="253" t="s">
        <v>1056</v>
      </c>
      <c r="C65" s="254" t="s">
        <v>1057</v>
      </c>
      <c r="D65" s="254" t="s">
        <v>1061</v>
      </c>
      <c r="E65" s="254" t="s">
        <v>543</v>
      </c>
      <c r="F65" s="356">
        <v>50229</v>
      </c>
      <c r="G65" s="253">
        <v>31.37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44302</v>
      </c>
      <c r="B66" s="253" t="s">
        <v>1056</v>
      </c>
      <c r="C66" s="254" t="s">
        <v>1057</v>
      </c>
      <c r="D66" s="254" t="s">
        <v>1059</v>
      </c>
      <c r="E66" s="254" t="s">
        <v>543</v>
      </c>
      <c r="F66" s="356">
        <v>38554</v>
      </c>
      <c r="G66" s="253">
        <v>30.95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44302</v>
      </c>
      <c r="B67" s="253" t="s">
        <v>1062</v>
      </c>
      <c r="C67" s="254" t="s">
        <v>1063</v>
      </c>
      <c r="D67" s="254" t="s">
        <v>1064</v>
      </c>
      <c r="E67" s="254" t="s">
        <v>543</v>
      </c>
      <c r="F67" s="356">
        <v>234074</v>
      </c>
      <c r="G67" s="253">
        <v>45.6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44302</v>
      </c>
      <c r="B68" s="253" t="s">
        <v>462</v>
      </c>
      <c r="C68" s="254" t="s">
        <v>1065</v>
      </c>
      <c r="D68" s="254" t="s">
        <v>1066</v>
      </c>
      <c r="E68" s="254" t="s">
        <v>543</v>
      </c>
      <c r="F68" s="356">
        <v>956046</v>
      </c>
      <c r="G68" s="253">
        <v>226.96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44302</v>
      </c>
      <c r="B69" s="253" t="s">
        <v>1067</v>
      </c>
      <c r="C69" s="254" t="s">
        <v>1068</v>
      </c>
      <c r="D69" s="254" t="s">
        <v>1066</v>
      </c>
      <c r="E69" s="254" t="s">
        <v>543</v>
      </c>
      <c r="F69" s="356">
        <v>490605</v>
      </c>
      <c r="G69" s="253">
        <v>67.78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85" zoomScaleNormal="85" workbookViewId="0">
      <selection activeCell="D8" sqref="D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40">
        <v>1</v>
      </c>
      <c r="B10" s="532">
        <v>44253</v>
      </c>
      <c r="C10" s="541"/>
      <c r="D10" s="459" t="s">
        <v>125</v>
      </c>
      <c r="E10" s="542" t="s">
        <v>856</v>
      </c>
      <c r="F10" s="543">
        <v>95.5</v>
      </c>
      <c r="G10" s="543">
        <v>88.5</v>
      </c>
      <c r="H10" s="543">
        <v>94.25</v>
      </c>
      <c r="I10" s="544" t="s">
        <v>855</v>
      </c>
      <c r="J10" s="461" t="s">
        <v>951</v>
      </c>
      <c r="K10" s="461">
        <f t="shared" ref="K10" si="0">H10-F10</f>
        <v>-1.25</v>
      </c>
      <c r="L10" s="527">
        <f t="shared" ref="L10" si="1">(F10*-0.8)/100</f>
        <v>-0.76400000000000001</v>
      </c>
      <c r="M10" s="536">
        <f t="shared" ref="M10:M12" si="2">(K10+L10)/F10</f>
        <v>-2.1089005235602098E-2</v>
      </c>
      <c r="N10" s="461" t="s">
        <v>620</v>
      </c>
      <c r="O10" s="537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916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3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40">
        <v>5</v>
      </c>
      <c r="B14" s="532">
        <v>44277</v>
      </c>
      <c r="C14" s="541"/>
      <c r="D14" s="459" t="s">
        <v>851</v>
      </c>
      <c r="E14" s="542" t="s">
        <v>557</v>
      </c>
      <c r="F14" s="543">
        <v>2050</v>
      </c>
      <c r="G14" s="543">
        <v>1940</v>
      </c>
      <c r="H14" s="542">
        <v>1925</v>
      </c>
      <c r="I14" s="544" t="s">
        <v>852</v>
      </c>
      <c r="J14" s="461" t="s">
        <v>950</v>
      </c>
      <c r="K14" s="461">
        <f t="shared" si="5"/>
        <v>-125</v>
      </c>
      <c r="L14" s="527">
        <f t="shared" si="6"/>
        <v>-16.399999999999999</v>
      </c>
      <c r="M14" s="536">
        <f t="shared" si="7"/>
        <v>-6.8975609756097567E-2</v>
      </c>
      <c r="N14" s="461" t="s">
        <v>620</v>
      </c>
      <c r="O14" s="537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930</v>
      </c>
      <c r="K15" s="445">
        <f t="shared" ref="K15" si="8">H15-F15</f>
        <v>29.5</v>
      </c>
      <c r="L15" s="503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896</v>
      </c>
      <c r="K16" s="445">
        <f t="shared" ref="K16:K18" si="11">H16-F16</f>
        <v>110</v>
      </c>
      <c r="L16" s="503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895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40">
        <v>5</v>
      </c>
      <c r="B18" s="532">
        <v>44277</v>
      </c>
      <c r="C18" s="541"/>
      <c r="D18" s="459" t="s">
        <v>989</v>
      </c>
      <c r="E18" s="542" t="s">
        <v>557</v>
      </c>
      <c r="F18" s="543">
        <v>1270</v>
      </c>
      <c r="G18" s="543">
        <v>1195</v>
      </c>
      <c r="H18" s="542">
        <v>1195</v>
      </c>
      <c r="I18" s="544">
        <v>1450</v>
      </c>
      <c r="J18" s="461" t="s">
        <v>990</v>
      </c>
      <c r="K18" s="461">
        <f t="shared" si="11"/>
        <v>-75</v>
      </c>
      <c r="L18" s="527">
        <f t="shared" si="12"/>
        <v>-10.16</v>
      </c>
      <c r="M18" s="536">
        <f t="shared" si="13"/>
        <v>-6.705511811023622E-2</v>
      </c>
      <c r="N18" s="461" t="s">
        <v>620</v>
      </c>
      <c r="O18" s="537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878</v>
      </c>
      <c r="E20" s="378" t="s">
        <v>557</v>
      </c>
      <c r="F20" s="387" t="s">
        <v>879</v>
      </c>
      <c r="G20" s="383">
        <v>174</v>
      </c>
      <c r="H20" s="378"/>
      <c r="I20" s="375" t="s">
        <v>880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907</v>
      </c>
      <c r="G21" s="383">
        <v>534</v>
      </c>
      <c r="H21" s="378"/>
      <c r="I21" s="375" t="s">
        <v>908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941</v>
      </c>
      <c r="G22" s="383">
        <v>1370</v>
      </c>
      <c r="H22" s="378"/>
      <c r="I22" s="375" t="s">
        <v>942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971</v>
      </c>
      <c r="G23" s="383">
        <v>3850</v>
      </c>
      <c r="H23" s="378"/>
      <c r="I23" s="375" t="s">
        <v>972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/>
      <c r="B24" s="418"/>
      <c r="C24" s="374"/>
      <c r="D24" s="412"/>
      <c r="E24" s="378"/>
      <c r="F24" s="387"/>
      <c r="G24" s="383"/>
      <c r="H24" s="378"/>
      <c r="I24" s="375"/>
      <c r="J24" s="380"/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897</v>
      </c>
      <c r="K36" s="445">
        <f t="shared" ref="K36" si="14">H36-F36</f>
        <v>14.5</v>
      </c>
      <c r="L36" s="503">
        <f>(F36*-0.7)/100</f>
        <v>-4.8194999999999997</v>
      </c>
      <c r="M36" s="442">
        <f t="shared" ref="M36" si="15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16">H37-F37</f>
        <v>21.5</v>
      </c>
      <c r="L37" s="503">
        <f>(F37*-0.7)/100</f>
        <v>-4.7669999999999995</v>
      </c>
      <c r="M37" s="442">
        <f t="shared" ref="M37" si="17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882</v>
      </c>
      <c r="K38" s="445">
        <f t="shared" ref="K38:K39" si="18">H38-F38</f>
        <v>90</v>
      </c>
      <c r="L38" s="503">
        <f>(F38*-0.7)/100</f>
        <v>-25.795000000000002</v>
      </c>
      <c r="M38" s="442">
        <f t="shared" ref="M38:M39" si="19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884</v>
      </c>
      <c r="K39" s="445">
        <f t="shared" si="18"/>
        <v>6.5</v>
      </c>
      <c r="L39" s="503">
        <f>(F39*-0.7)/100</f>
        <v>-1.6414999999999997</v>
      </c>
      <c r="M39" s="442">
        <f t="shared" si="19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394">
        <v>5</v>
      </c>
      <c r="B40" s="373">
        <v>44291</v>
      </c>
      <c r="C40" s="421"/>
      <c r="D40" s="386" t="s">
        <v>131</v>
      </c>
      <c r="E40" s="387" t="s">
        <v>557</v>
      </c>
      <c r="F40" s="387" t="s">
        <v>894</v>
      </c>
      <c r="G40" s="422">
        <v>1730</v>
      </c>
      <c r="H40" s="422"/>
      <c r="I40" s="387">
        <v>1880</v>
      </c>
      <c r="J40" s="501" t="s">
        <v>558</v>
      </c>
      <c r="K40" s="352"/>
      <c r="L40" s="404"/>
      <c r="M40" s="402"/>
      <c r="N40" s="380"/>
      <c r="O40" s="393"/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1">
        <v>6</v>
      </c>
      <c r="B41" s="532">
        <v>44291</v>
      </c>
      <c r="C41" s="533"/>
      <c r="D41" s="534" t="s">
        <v>86</v>
      </c>
      <c r="E41" s="460" t="s">
        <v>557</v>
      </c>
      <c r="F41" s="460">
        <v>885</v>
      </c>
      <c r="G41" s="535">
        <v>855</v>
      </c>
      <c r="H41" s="535">
        <v>855</v>
      </c>
      <c r="I41" s="460" t="s">
        <v>877</v>
      </c>
      <c r="J41" s="461" t="s">
        <v>945</v>
      </c>
      <c r="K41" s="461">
        <f t="shared" ref="K41" si="20">H41-F41</f>
        <v>-30</v>
      </c>
      <c r="L41" s="527">
        <f>(F41*-0.7)/100</f>
        <v>-6.1950000000000003</v>
      </c>
      <c r="M41" s="536">
        <f t="shared" ref="M41" si="21">(K41+L41)/F41</f>
        <v>-4.0898305084745762E-2</v>
      </c>
      <c r="N41" s="461" t="s">
        <v>620</v>
      </c>
      <c r="O41" s="537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883</v>
      </c>
      <c r="J42" s="445" t="s">
        <v>936</v>
      </c>
      <c r="K42" s="445">
        <f t="shared" ref="K42" si="22">H42-F42</f>
        <v>20</v>
      </c>
      <c r="L42" s="503">
        <f>(F42*-0.7)/100</f>
        <v>-3.8359999999999999</v>
      </c>
      <c r="M42" s="442">
        <f t="shared" ref="M42" si="23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891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892</v>
      </c>
      <c r="K43" s="445">
        <f>F43-H43</f>
        <v>9.5</v>
      </c>
      <c r="L43" s="503">
        <f>(F43*-0.07)/100</f>
        <v>-0.41300000000000003</v>
      </c>
      <c r="M43" s="442">
        <f t="shared" ref="M43:M45" si="24">(K43+L43)/F43</f>
        <v>1.5401694915254237E-2</v>
      </c>
      <c r="N43" s="445" t="s">
        <v>556</v>
      </c>
      <c r="O43" s="525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900</v>
      </c>
      <c r="J44" s="445" t="s">
        <v>901</v>
      </c>
      <c r="K44" s="445">
        <f t="shared" ref="K44:K45" si="25">H44-F44</f>
        <v>10.5</v>
      </c>
      <c r="L44" s="503">
        <f>(F44*-0.07)/100</f>
        <v>-0.29750000000000004</v>
      </c>
      <c r="M44" s="442">
        <f t="shared" si="24"/>
        <v>2.4005882352941179E-2</v>
      </c>
      <c r="N44" s="445" t="s">
        <v>556</v>
      </c>
      <c r="O44" s="525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902</v>
      </c>
      <c r="J45" s="445" t="s">
        <v>929</v>
      </c>
      <c r="K45" s="445">
        <f t="shared" si="25"/>
        <v>14</v>
      </c>
      <c r="L45" s="503">
        <f>(F45*-0.7)/100</f>
        <v>-3.5069999999999997</v>
      </c>
      <c r="M45" s="442">
        <f t="shared" si="24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917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918</v>
      </c>
      <c r="J46" s="445" t="s">
        <v>937</v>
      </c>
      <c r="K46" s="445">
        <f t="shared" ref="K46" si="26">H46-F46</f>
        <v>115</v>
      </c>
      <c r="L46" s="503">
        <f>(F46*-0.7)/100</f>
        <v>-30.24</v>
      </c>
      <c r="M46" s="442">
        <f t="shared" ref="M46" si="27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934</v>
      </c>
      <c r="J47" s="445" t="s">
        <v>935</v>
      </c>
      <c r="K47" s="445">
        <f t="shared" ref="K47" si="28">H47-F47</f>
        <v>50</v>
      </c>
      <c r="L47" s="503">
        <f>(F47*-0.07)/100</f>
        <v>-0.99750000000000016</v>
      </c>
      <c r="M47" s="442">
        <f t="shared" ref="M47:M48" si="29">(K47+L47)/F47</f>
        <v>3.4387719298245613E-2</v>
      </c>
      <c r="N47" s="445" t="s">
        <v>556</v>
      </c>
      <c r="O47" s="525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938</v>
      </c>
      <c r="E48" s="444" t="s">
        <v>891</v>
      </c>
      <c r="F48" s="444">
        <v>59.25</v>
      </c>
      <c r="G48" s="471">
        <v>61</v>
      </c>
      <c r="H48" s="471">
        <v>56.75</v>
      </c>
      <c r="I48" s="444" t="s">
        <v>939</v>
      </c>
      <c r="J48" s="538" t="s">
        <v>881</v>
      </c>
      <c r="K48" s="445">
        <f>F48-H48</f>
        <v>2.5</v>
      </c>
      <c r="L48" s="503">
        <f>(F48*-0.7)/100</f>
        <v>-0.41474999999999995</v>
      </c>
      <c r="M48" s="442">
        <f t="shared" si="29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531">
        <v>14</v>
      </c>
      <c r="B49" s="532">
        <v>44295</v>
      </c>
      <c r="C49" s="533"/>
      <c r="D49" s="534" t="s">
        <v>472</v>
      </c>
      <c r="E49" s="460" t="s">
        <v>557</v>
      </c>
      <c r="F49" s="460">
        <v>365</v>
      </c>
      <c r="G49" s="535">
        <v>353</v>
      </c>
      <c r="H49" s="535">
        <v>351.5</v>
      </c>
      <c r="I49" s="460">
        <v>385</v>
      </c>
      <c r="J49" s="461" t="s">
        <v>944</v>
      </c>
      <c r="K49" s="461">
        <f t="shared" ref="K49" si="30">H49-F49</f>
        <v>-13.5</v>
      </c>
      <c r="L49" s="527">
        <f>(F49*-0.7)/100</f>
        <v>-2.5549999999999997</v>
      </c>
      <c r="M49" s="536">
        <f t="shared" ref="M49" si="31">(K49+L49)/F49</f>
        <v>-4.3986301369863014E-2</v>
      </c>
      <c r="N49" s="461" t="s">
        <v>620</v>
      </c>
      <c r="O49" s="537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531">
        <v>15</v>
      </c>
      <c r="B50" s="532">
        <v>44295</v>
      </c>
      <c r="C50" s="533"/>
      <c r="D50" s="534" t="s">
        <v>157</v>
      </c>
      <c r="E50" s="460" t="s">
        <v>557</v>
      </c>
      <c r="F50" s="460">
        <v>1810</v>
      </c>
      <c r="G50" s="535">
        <v>1760</v>
      </c>
      <c r="H50" s="535">
        <v>1760</v>
      </c>
      <c r="I50" s="460" t="s">
        <v>940</v>
      </c>
      <c r="J50" s="461" t="s">
        <v>946</v>
      </c>
      <c r="K50" s="461">
        <f t="shared" ref="K50:K52" si="32">H50-F50</f>
        <v>-50</v>
      </c>
      <c r="L50" s="527">
        <f>(F50*-0.7)/100</f>
        <v>-12.67</v>
      </c>
      <c r="M50" s="536">
        <f t="shared" ref="M50:M52" si="33">(K50+L50)/F50</f>
        <v>-3.4624309392265191E-2</v>
      </c>
      <c r="N50" s="461" t="s">
        <v>620</v>
      </c>
      <c r="O50" s="537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531">
        <v>16</v>
      </c>
      <c r="B51" s="532">
        <v>44295</v>
      </c>
      <c r="C51" s="533"/>
      <c r="D51" s="534" t="s">
        <v>162</v>
      </c>
      <c r="E51" s="460" t="s">
        <v>557</v>
      </c>
      <c r="F51" s="460">
        <v>209.5</v>
      </c>
      <c r="G51" s="535">
        <v>204</v>
      </c>
      <c r="H51" s="535">
        <v>204</v>
      </c>
      <c r="I51" s="460">
        <v>220</v>
      </c>
      <c r="J51" s="461" t="s">
        <v>952</v>
      </c>
      <c r="K51" s="461">
        <f t="shared" si="32"/>
        <v>-5.5</v>
      </c>
      <c r="L51" s="527">
        <f>(F51*-0.7)/100</f>
        <v>-1.4664999999999997</v>
      </c>
      <c r="M51" s="536">
        <f t="shared" si="33"/>
        <v>-3.3252983293556082E-2</v>
      </c>
      <c r="N51" s="461" t="s">
        <v>620</v>
      </c>
      <c r="O51" s="537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963</v>
      </c>
      <c r="J52" s="445" t="s">
        <v>1003</v>
      </c>
      <c r="K52" s="445">
        <f t="shared" si="32"/>
        <v>63.5</v>
      </c>
      <c r="L52" s="503">
        <f>(F52*-0.7)/100</f>
        <v>-18.164999999999999</v>
      </c>
      <c r="M52" s="442">
        <f t="shared" si="33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69" customFormat="1" ht="15" customHeight="1">
      <c r="A53" s="394">
        <v>18</v>
      </c>
      <c r="B53" s="418">
        <v>44301</v>
      </c>
      <c r="C53" s="421"/>
      <c r="D53" s="529" t="s">
        <v>249</v>
      </c>
      <c r="E53" s="387" t="s">
        <v>557</v>
      </c>
      <c r="F53" s="387" t="s">
        <v>977</v>
      </c>
      <c r="G53" s="422">
        <v>678</v>
      </c>
      <c r="H53" s="422"/>
      <c r="I53" s="387" t="s">
        <v>978</v>
      </c>
      <c r="J53" s="352" t="s">
        <v>558</v>
      </c>
      <c r="K53" s="352"/>
      <c r="L53" s="404"/>
      <c r="M53" s="402"/>
      <c r="N53" s="352"/>
      <c r="O53" s="409"/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1001</v>
      </c>
      <c r="J54" s="445" t="s">
        <v>1002</v>
      </c>
      <c r="K54" s="445">
        <f t="shared" ref="K54" si="34">H54-F54</f>
        <v>12.5</v>
      </c>
      <c r="L54" s="503">
        <f>(F54*-0.07)/100</f>
        <v>-0.37485000000000007</v>
      </c>
      <c r="M54" s="442">
        <f t="shared" ref="M54" si="35">(K54+L54)/F54</f>
        <v>2.2642670401493929E-2</v>
      </c>
      <c r="N54" s="445" t="s">
        <v>556</v>
      </c>
      <c r="O54" s="525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69" customFormat="1" ht="15" customHeight="1">
      <c r="A55" s="394">
        <v>20</v>
      </c>
      <c r="B55" s="418">
        <v>44302</v>
      </c>
      <c r="C55" s="421"/>
      <c r="D55" s="529" t="s">
        <v>917</v>
      </c>
      <c r="E55" s="387" t="s">
        <v>557</v>
      </c>
      <c r="F55" s="387" t="s">
        <v>1004</v>
      </c>
      <c r="G55" s="422">
        <v>3945</v>
      </c>
      <c r="H55" s="422"/>
      <c r="I55" s="387" t="s">
        <v>1005</v>
      </c>
      <c r="J55" s="352" t="s">
        <v>558</v>
      </c>
      <c r="K55" s="352"/>
      <c r="L55" s="404"/>
      <c r="M55" s="402"/>
      <c r="N55" s="352"/>
      <c r="O55" s="409"/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69" customFormat="1" ht="15" customHeight="1">
      <c r="A56" s="394"/>
      <c r="B56" s="418"/>
      <c r="C56" s="421"/>
      <c r="D56" s="529"/>
      <c r="E56" s="387"/>
      <c r="F56" s="387"/>
      <c r="G56" s="422"/>
      <c r="H56" s="422"/>
      <c r="I56" s="387"/>
      <c r="J56" s="352"/>
      <c r="K56" s="352"/>
      <c r="L56" s="404"/>
      <c r="M56" s="402"/>
      <c r="N56" s="352"/>
      <c r="O56" s="409"/>
      <c r="P56" s="4"/>
      <c r="Q56" s="4"/>
      <c r="R56" s="32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69" customFormat="1" ht="15" customHeight="1">
      <c r="A57" s="394"/>
      <c r="B57" s="373"/>
      <c r="C57" s="421"/>
      <c r="D57" s="529"/>
      <c r="E57" s="387"/>
      <c r="F57" s="387"/>
      <c r="G57" s="422"/>
      <c r="H57" s="422"/>
      <c r="I57" s="387"/>
      <c r="J57" s="352"/>
      <c r="K57" s="352"/>
      <c r="L57" s="404"/>
      <c r="M57" s="402"/>
      <c r="N57" s="352"/>
      <c r="O57" s="409"/>
      <c r="P57" s="4"/>
      <c r="Q57" s="4"/>
      <c r="R57" s="32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69" customFormat="1" ht="15" customHeight="1">
      <c r="A58" s="394"/>
      <c r="B58" s="373"/>
      <c r="C58" s="421"/>
      <c r="D58" s="529"/>
      <c r="E58" s="387"/>
      <c r="F58" s="387"/>
      <c r="G58" s="422"/>
      <c r="H58" s="422"/>
      <c r="I58" s="387"/>
      <c r="J58" s="352"/>
      <c r="K58" s="352"/>
      <c r="L58" s="404"/>
      <c r="M58" s="402"/>
      <c r="N58" s="352"/>
      <c r="O58" s="409"/>
      <c r="P58" s="4"/>
      <c r="Q58" s="4"/>
      <c r="R58" s="324"/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69" customFormat="1" ht="15" customHeight="1">
      <c r="A59" s="394"/>
      <c r="B59" s="418"/>
      <c r="C59" s="421"/>
      <c r="D59" s="386"/>
      <c r="E59" s="387"/>
      <c r="F59" s="387"/>
      <c r="G59" s="422"/>
      <c r="H59" s="422"/>
      <c r="I59" s="387"/>
      <c r="J59" s="352"/>
      <c r="K59" s="352"/>
      <c r="L59" s="404"/>
      <c r="M59" s="402"/>
      <c r="N59" s="380"/>
      <c r="O59" s="393"/>
      <c r="P59" s="4"/>
      <c r="Q59" s="4"/>
      <c r="R59" s="324"/>
      <c r="S59" s="37"/>
      <c r="T59" s="37"/>
      <c r="U59" s="37"/>
      <c r="V59" s="37"/>
      <c r="W59" s="37"/>
      <c r="X59" s="37"/>
      <c r="Y59" s="37"/>
      <c r="Z59" s="37"/>
      <c r="AA59" s="37"/>
    </row>
    <row r="60" spans="1:34" ht="44.25" customHeight="1">
      <c r="A60" s="20" t="s">
        <v>560</v>
      </c>
      <c r="B60" s="36"/>
      <c r="C60" s="36"/>
      <c r="D60" s="37"/>
      <c r="E60" s="33"/>
      <c r="F60" s="33"/>
      <c r="G60" s="32"/>
      <c r="H60" s="32" t="s">
        <v>821</v>
      </c>
      <c r="I60" s="33"/>
      <c r="J60" s="14"/>
      <c r="K60" s="76"/>
      <c r="L60" s="77"/>
      <c r="M60" s="76"/>
      <c r="N60" s="78"/>
      <c r="O60" s="76"/>
      <c r="P60" s="4"/>
      <c r="Q60" s="410"/>
      <c r="R60" s="423"/>
      <c r="S60" s="410"/>
      <c r="T60" s="410"/>
      <c r="U60" s="410"/>
      <c r="V60" s="410"/>
      <c r="W60" s="410"/>
      <c r="X60" s="410"/>
      <c r="Y60" s="410"/>
      <c r="Z60" s="37"/>
      <c r="AA60" s="37"/>
      <c r="AB60" s="37"/>
    </row>
    <row r="61" spans="1:34" s="3" customFormat="1">
      <c r="A61" s="26" t="s">
        <v>561</v>
      </c>
      <c r="B61" s="20"/>
      <c r="C61" s="20"/>
      <c r="D61" s="20"/>
      <c r="E61" s="2"/>
      <c r="F61" s="27" t="s">
        <v>562</v>
      </c>
      <c r="G61" s="38"/>
      <c r="H61" s="39"/>
      <c r="I61" s="79"/>
      <c r="J61" s="14"/>
      <c r="K61" s="80"/>
      <c r="L61" s="81"/>
      <c r="M61" s="82"/>
      <c r="N61" s="83"/>
      <c r="O61" s="84"/>
      <c r="P61" s="2"/>
      <c r="Q61" s="1"/>
      <c r="R61" s="9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6" customFormat="1" ht="14.25" customHeight="1">
      <c r="A62" s="26"/>
      <c r="B62" s="20"/>
      <c r="C62" s="20"/>
      <c r="D62" s="20"/>
      <c r="E62" s="29"/>
      <c r="F62" s="27" t="s">
        <v>564</v>
      </c>
      <c r="G62" s="38"/>
      <c r="H62" s="39"/>
      <c r="I62" s="79"/>
      <c r="J62" s="14"/>
      <c r="K62" s="80"/>
      <c r="L62" s="81"/>
      <c r="M62" s="82"/>
      <c r="N62" s="83"/>
      <c r="O62" s="84"/>
      <c r="P62" s="2"/>
      <c r="Q62" s="1"/>
      <c r="R62" s="9"/>
      <c r="S62" s="3"/>
      <c r="Y62" s="3"/>
      <c r="Z62" s="3"/>
    </row>
    <row r="63" spans="1:34" s="6" customFormat="1" ht="14.25" customHeight="1">
      <c r="A63" s="20"/>
      <c r="B63" s="20"/>
      <c r="C63" s="20"/>
      <c r="D63" s="20"/>
      <c r="E63" s="29"/>
      <c r="F63" s="14"/>
      <c r="G63" s="14"/>
      <c r="H63" s="28"/>
      <c r="I63" s="33"/>
      <c r="J63" s="68"/>
      <c r="K63" s="65"/>
      <c r="L63" s="66"/>
      <c r="M63" s="14"/>
      <c r="N63" s="69"/>
      <c r="O63" s="54"/>
      <c r="P63" s="5"/>
      <c r="Q63" s="1"/>
      <c r="R63" s="9"/>
      <c r="S63" s="3"/>
      <c r="Y63" s="3"/>
      <c r="Z63" s="3"/>
    </row>
    <row r="64" spans="1:34" s="6" customFormat="1" ht="15">
      <c r="A64" s="40" t="s">
        <v>571</v>
      </c>
      <c r="B64" s="40"/>
      <c r="C64" s="40"/>
      <c r="D64" s="40"/>
      <c r="E64" s="29"/>
      <c r="F64" s="14"/>
      <c r="G64" s="9"/>
      <c r="H64" s="14"/>
      <c r="I64" s="9"/>
      <c r="J64" s="85"/>
      <c r="K64" s="9"/>
      <c r="L64" s="9"/>
      <c r="M64" s="9"/>
      <c r="N64" s="9"/>
      <c r="O64" s="86"/>
      <c r="P64"/>
      <c r="Q64" s="1"/>
      <c r="R64" s="9"/>
      <c r="S64" s="3"/>
      <c r="Y64" s="3"/>
      <c r="Z64" s="3"/>
    </row>
    <row r="65" spans="1:26" s="6" customFormat="1" ht="38.25">
      <c r="A65" s="18" t="s">
        <v>16</v>
      </c>
      <c r="B65" s="18" t="s">
        <v>534</v>
      </c>
      <c r="C65" s="18"/>
      <c r="D65" s="19" t="s">
        <v>545</v>
      </c>
      <c r="E65" s="18" t="s">
        <v>546</v>
      </c>
      <c r="F65" s="18" t="s">
        <v>547</v>
      </c>
      <c r="G65" s="18" t="s">
        <v>566</v>
      </c>
      <c r="H65" s="18" t="s">
        <v>549</v>
      </c>
      <c r="I65" s="18" t="s">
        <v>550</v>
      </c>
      <c r="J65" s="17" t="s">
        <v>551</v>
      </c>
      <c r="K65" s="74" t="s">
        <v>572</v>
      </c>
      <c r="L65" s="60" t="s">
        <v>819</v>
      </c>
      <c r="M65" s="74" t="s">
        <v>568</v>
      </c>
      <c r="N65" s="18" t="s">
        <v>569</v>
      </c>
      <c r="O65" s="17" t="s">
        <v>554</v>
      </c>
      <c r="P65" s="87" t="s">
        <v>555</v>
      </c>
      <c r="Q65" s="1"/>
      <c r="R65" s="14"/>
      <c r="S65" s="3"/>
      <c r="Y65" s="3"/>
      <c r="Z65" s="3"/>
    </row>
    <row r="66" spans="1:26" s="369" customFormat="1" ht="13.9" customHeight="1">
      <c r="A66" s="518">
        <v>1</v>
      </c>
      <c r="B66" s="467">
        <v>44287</v>
      </c>
      <c r="C66" s="519"/>
      <c r="D66" s="446" t="s">
        <v>858</v>
      </c>
      <c r="E66" s="520" t="s">
        <v>557</v>
      </c>
      <c r="F66" s="444">
        <v>2250</v>
      </c>
      <c r="G66" s="444">
        <v>2198</v>
      </c>
      <c r="H66" s="444">
        <v>2295</v>
      </c>
      <c r="I66" s="445" t="s">
        <v>859</v>
      </c>
      <c r="J66" s="445" t="s">
        <v>890</v>
      </c>
      <c r="K66" s="521">
        <f t="shared" ref="K66" si="36">H66-F66</f>
        <v>45</v>
      </c>
      <c r="L66" s="524">
        <f t="shared" ref="L66" si="37">(H66*N66)*0.035%</f>
        <v>200.81250000000003</v>
      </c>
      <c r="M66" s="522">
        <f t="shared" ref="M66" si="38">(K66*N66)-L66</f>
        <v>11049.1875</v>
      </c>
      <c r="N66" s="445">
        <v>250</v>
      </c>
      <c r="O66" s="523" t="s">
        <v>556</v>
      </c>
      <c r="P66" s="443">
        <v>44292</v>
      </c>
      <c r="Q66" s="363"/>
      <c r="R66" s="324" t="s">
        <v>559</v>
      </c>
      <c r="S66" s="37"/>
      <c r="Y66" s="37"/>
      <c r="Z66" s="37"/>
    </row>
    <row r="67" spans="1:26" s="369" customFormat="1" ht="13.9" customHeight="1">
      <c r="A67" s="518">
        <v>2</v>
      </c>
      <c r="B67" s="467">
        <v>44287</v>
      </c>
      <c r="C67" s="519"/>
      <c r="D67" s="446" t="s">
        <v>870</v>
      </c>
      <c r="E67" s="520" t="s">
        <v>557</v>
      </c>
      <c r="F67" s="444">
        <v>524.5</v>
      </c>
      <c r="G67" s="444">
        <v>517</v>
      </c>
      <c r="H67" s="444">
        <v>527</v>
      </c>
      <c r="I67" s="445" t="s">
        <v>871</v>
      </c>
      <c r="J67" s="445" t="s">
        <v>881</v>
      </c>
      <c r="K67" s="521">
        <f t="shared" ref="K67" si="39">H67-F67</f>
        <v>2.5</v>
      </c>
      <c r="L67" s="524">
        <f t="shared" ref="L67" si="40">(H67*N67)*0.035%</f>
        <v>341.41695000000004</v>
      </c>
      <c r="M67" s="522">
        <f t="shared" ref="M67" si="41">(K67*N67)-L67</f>
        <v>4286.0830500000002</v>
      </c>
      <c r="N67" s="445">
        <v>1851</v>
      </c>
      <c r="O67" s="523" t="s">
        <v>556</v>
      </c>
      <c r="P67" s="443">
        <v>44291</v>
      </c>
      <c r="Q67" s="363"/>
      <c r="R67" s="324" t="s">
        <v>559</v>
      </c>
      <c r="S67" s="37"/>
      <c r="Y67" s="37"/>
      <c r="Z67" s="37"/>
    </row>
    <row r="68" spans="1:26" s="369" customFormat="1" ht="13.9" customHeight="1">
      <c r="A68" s="518">
        <v>3</v>
      </c>
      <c r="B68" s="467">
        <v>44293</v>
      </c>
      <c r="C68" s="519"/>
      <c r="D68" s="446" t="s">
        <v>898</v>
      </c>
      <c r="E68" s="520" t="s">
        <v>557</v>
      </c>
      <c r="F68" s="444">
        <v>1352</v>
      </c>
      <c r="G68" s="444">
        <v>1320</v>
      </c>
      <c r="H68" s="444">
        <v>1383.5</v>
      </c>
      <c r="I68" s="445" t="s">
        <v>899</v>
      </c>
      <c r="J68" s="445" t="s">
        <v>895</v>
      </c>
      <c r="K68" s="521">
        <f t="shared" ref="K68" si="42">H68-F68</f>
        <v>31.5</v>
      </c>
      <c r="L68" s="524">
        <f t="shared" ref="L68" si="43">(H68*N68)*0.035%</f>
        <v>193.69000000000003</v>
      </c>
      <c r="M68" s="522">
        <f t="shared" ref="M68" si="44">(K68*N68)-L68</f>
        <v>12406.31</v>
      </c>
      <c r="N68" s="445">
        <v>400</v>
      </c>
      <c r="O68" s="523" t="s">
        <v>556</v>
      </c>
      <c r="P68" s="443">
        <v>44293</v>
      </c>
      <c r="Q68" s="363"/>
      <c r="R68" s="324" t="s">
        <v>792</v>
      </c>
      <c r="S68" s="37"/>
      <c r="Y68" s="37"/>
      <c r="Z68" s="37"/>
    </row>
    <row r="69" spans="1:26" s="369" customFormat="1" ht="13.9" customHeight="1">
      <c r="A69" s="518">
        <v>4</v>
      </c>
      <c r="B69" s="467">
        <v>44293</v>
      </c>
      <c r="C69" s="519"/>
      <c r="D69" s="446" t="s">
        <v>909</v>
      </c>
      <c r="E69" s="520" t="s">
        <v>557</v>
      </c>
      <c r="F69" s="444">
        <v>3292.5</v>
      </c>
      <c r="G69" s="444">
        <v>3245</v>
      </c>
      <c r="H69" s="444">
        <v>3321</v>
      </c>
      <c r="I69" s="445" t="s">
        <v>910</v>
      </c>
      <c r="J69" s="445" t="s">
        <v>928</v>
      </c>
      <c r="K69" s="521">
        <f t="shared" ref="K69:K70" si="45">H69-F69</f>
        <v>28.5</v>
      </c>
      <c r="L69" s="524">
        <f t="shared" ref="L69" si="46">(H69*N69)*0.035%</f>
        <v>348.70500000000004</v>
      </c>
      <c r="M69" s="522">
        <f t="shared" ref="M69" si="47">(K69*N69)-L69</f>
        <v>8201.2950000000001</v>
      </c>
      <c r="N69" s="445">
        <v>300</v>
      </c>
      <c r="O69" s="523" t="s">
        <v>556</v>
      </c>
      <c r="P69" s="443">
        <v>44294</v>
      </c>
      <c r="Q69" s="363"/>
      <c r="R69" s="324" t="s">
        <v>792</v>
      </c>
      <c r="S69" s="37"/>
      <c r="Y69" s="37"/>
      <c r="Z69" s="37"/>
    </row>
    <row r="70" spans="1:26" s="369" customFormat="1" ht="13.9" customHeight="1">
      <c r="A70" s="578">
        <v>5</v>
      </c>
      <c r="B70" s="580">
        <v>44293</v>
      </c>
      <c r="C70" s="479"/>
      <c r="D70" s="459" t="s">
        <v>911</v>
      </c>
      <c r="E70" s="480" t="s">
        <v>557</v>
      </c>
      <c r="F70" s="460">
        <v>2943</v>
      </c>
      <c r="G70" s="460">
        <v>2870</v>
      </c>
      <c r="H70" s="460">
        <v>2870</v>
      </c>
      <c r="I70" s="461">
        <v>3100</v>
      </c>
      <c r="J70" s="582" t="s">
        <v>947</v>
      </c>
      <c r="K70" s="526">
        <f t="shared" si="45"/>
        <v>-73</v>
      </c>
      <c r="L70" s="526">
        <v>200.81250000000003</v>
      </c>
      <c r="M70" s="582">
        <f>(-46*300)-300.81</f>
        <v>-14100.81</v>
      </c>
      <c r="N70" s="582">
        <v>300</v>
      </c>
      <c r="O70" s="574" t="s">
        <v>620</v>
      </c>
      <c r="P70" s="584">
        <v>44267</v>
      </c>
      <c r="Q70" s="363"/>
      <c r="R70" s="324" t="s">
        <v>559</v>
      </c>
      <c r="S70" s="37"/>
      <c r="Y70" s="37"/>
      <c r="Z70" s="37"/>
    </row>
    <row r="71" spans="1:26" s="369" customFormat="1" ht="13.9" customHeight="1">
      <c r="A71" s="579"/>
      <c r="B71" s="581"/>
      <c r="C71" s="479"/>
      <c r="D71" s="459" t="s">
        <v>915</v>
      </c>
      <c r="E71" s="480" t="s">
        <v>891</v>
      </c>
      <c r="F71" s="460">
        <v>48.5</v>
      </c>
      <c r="G71" s="460"/>
      <c r="H71" s="460">
        <v>21.5</v>
      </c>
      <c r="I71" s="461"/>
      <c r="J71" s="583"/>
      <c r="K71" s="527">
        <f>F71-H71</f>
        <v>27</v>
      </c>
      <c r="L71" s="526">
        <v>100</v>
      </c>
      <c r="M71" s="583"/>
      <c r="N71" s="583"/>
      <c r="O71" s="575"/>
      <c r="P71" s="585"/>
      <c r="Q71" s="363"/>
      <c r="R71" s="324" t="s">
        <v>559</v>
      </c>
      <c r="S71" s="37"/>
      <c r="Y71" s="37"/>
      <c r="Z71" s="37"/>
    </row>
    <row r="72" spans="1:26" s="369" customFormat="1" ht="13.9" customHeight="1">
      <c r="A72" s="578">
        <v>6</v>
      </c>
      <c r="B72" s="580">
        <v>44293</v>
      </c>
      <c r="C72" s="479"/>
      <c r="D72" s="459" t="s">
        <v>912</v>
      </c>
      <c r="E72" s="480" t="s">
        <v>557</v>
      </c>
      <c r="F72" s="460">
        <v>1048</v>
      </c>
      <c r="G72" s="460">
        <v>1018</v>
      </c>
      <c r="H72" s="460">
        <v>1018</v>
      </c>
      <c r="I72" s="461">
        <v>1100</v>
      </c>
      <c r="J72" s="582" t="s">
        <v>948</v>
      </c>
      <c r="K72" s="526">
        <f>H72-F72</f>
        <v>-30</v>
      </c>
      <c r="L72" s="526">
        <v>200.81250000000003</v>
      </c>
      <c r="M72" s="582">
        <f>(-22*700)-300.81</f>
        <v>-15700.81</v>
      </c>
      <c r="N72" s="582">
        <v>700</v>
      </c>
      <c r="O72" s="574" t="s">
        <v>620</v>
      </c>
      <c r="P72" s="584">
        <v>44267</v>
      </c>
      <c r="Q72" s="363"/>
      <c r="R72" s="324" t="s">
        <v>559</v>
      </c>
      <c r="S72" s="37"/>
      <c r="Y72" s="37"/>
      <c r="Z72" s="37"/>
    </row>
    <row r="73" spans="1:26" s="369" customFormat="1" ht="13.9" customHeight="1">
      <c r="A73" s="579"/>
      <c r="B73" s="581"/>
      <c r="C73" s="479"/>
      <c r="D73" s="459" t="s">
        <v>913</v>
      </c>
      <c r="E73" s="480" t="s">
        <v>891</v>
      </c>
      <c r="F73" s="460">
        <v>21</v>
      </c>
      <c r="G73" s="460"/>
      <c r="H73" s="460">
        <v>13</v>
      </c>
      <c r="I73" s="461"/>
      <c r="J73" s="583"/>
      <c r="K73" s="527">
        <v>8</v>
      </c>
      <c r="L73" s="526">
        <v>100</v>
      </c>
      <c r="M73" s="583"/>
      <c r="N73" s="583"/>
      <c r="O73" s="575"/>
      <c r="P73" s="585"/>
      <c r="Q73" s="363"/>
      <c r="R73" s="324" t="s">
        <v>559</v>
      </c>
      <c r="S73" s="37"/>
      <c r="Y73" s="37"/>
      <c r="Z73" s="37"/>
    </row>
    <row r="74" spans="1:26" s="369" customFormat="1" ht="13.9" customHeight="1">
      <c r="A74" s="578">
        <v>7</v>
      </c>
      <c r="B74" s="580">
        <v>44294</v>
      </c>
      <c r="C74" s="479"/>
      <c r="D74" s="459" t="s">
        <v>919</v>
      </c>
      <c r="E74" s="480" t="s">
        <v>557</v>
      </c>
      <c r="F74" s="460">
        <v>1049</v>
      </c>
      <c r="G74" s="460">
        <v>1018</v>
      </c>
      <c r="H74" s="460">
        <v>1034</v>
      </c>
      <c r="I74" s="461">
        <v>1100</v>
      </c>
      <c r="J74" s="582" t="s">
        <v>921</v>
      </c>
      <c r="K74" s="526">
        <v>-15</v>
      </c>
      <c r="L74" s="526">
        <f t="shared" ref="L74" si="48">(H74*N74)*0.035%</f>
        <v>434.28000000000009</v>
      </c>
      <c r="M74" s="582">
        <v>-12000</v>
      </c>
      <c r="N74" s="582">
        <v>1200</v>
      </c>
      <c r="O74" s="574" t="s">
        <v>620</v>
      </c>
      <c r="P74" s="576">
        <v>44294</v>
      </c>
      <c r="Q74" s="363"/>
      <c r="R74" s="324" t="s">
        <v>559</v>
      </c>
      <c r="S74" s="37"/>
      <c r="Y74" s="37"/>
      <c r="Z74" s="37"/>
    </row>
    <row r="75" spans="1:26" s="369" customFormat="1" ht="13.9" customHeight="1">
      <c r="A75" s="579"/>
      <c r="B75" s="581"/>
      <c r="C75" s="479"/>
      <c r="D75" s="459" t="s">
        <v>920</v>
      </c>
      <c r="E75" s="480" t="s">
        <v>891</v>
      </c>
      <c r="F75" s="460">
        <v>21</v>
      </c>
      <c r="G75" s="460"/>
      <c r="H75" s="460">
        <v>16</v>
      </c>
      <c r="I75" s="461"/>
      <c r="J75" s="583"/>
      <c r="K75" s="527">
        <v>5</v>
      </c>
      <c r="L75" s="526">
        <v>100</v>
      </c>
      <c r="M75" s="583"/>
      <c r="N75" s="583"/>
      <c r="O75" s="575"/>
      <c r="P75" s="577"/>
      <c r="Q75" s="363"/>
      <c r="R75" s="324" t="s">
        <v>559</v>
      </c>
      <c r="S75" s="37"/>
      <c r="Y75" s="37"/>
      <c r="Z75" s="37"/>
    </row>
    <row r="76" spans="1:26" s="369" customFormat="1" ht="13.9" customHeight="1">
      <c r="A76" s="510">
        <v>8</v>
      </c>
      <c r="B76" s="418">
        <v>44302</v>
      </c>
      <c r="C76" s="419"/>
      <c r="D76" s="412" t="s">
        <v>1006</v>
      </c>
      <c r="E76" s="413" t="s">
        <v>557</v>
      </c>
      <c r="F76" s="387" t="s">
        <v>1007</v>
      </c>
      <c r="G76" s="387">
        <v>318</v>
      </c>
      <c r="H76" s="387"/>
      <c r="I76" s="352">
        <v>345</v>
      </c>
      <c r="J76" s="352" t="s">
        <v>558</v>
      </c>
      <c r="K76" s="511"/>
      <c r="L76" s="406"/>
      <c r="M76" s="496"/>
      <c r="N76" s="352"/>
      <c r="O76" s="380"/>
      <c r="P76" s="393"/>
      <c r="Q76" s="363"/>
      <c r="R76" s="324" t="s">
        <v>559</v>
      </c>
      <c r="S76" s="37"/>
      <c r="Y76" s="37"/>
      <c r="Z76" s="37"/>
    </row>
    <row r="77" spans="1:26" s="369" customFormat="1" ht="13.9" customHeight="1">
      <c r="A77" s="510"/>
      <c r="B77" s="418"/>
      <c r="C77" s="419"/>
      <c r="D77" s="412"/>
      <c r="E77" s="413"/>
      <c r="F77" s="387"/>
      <c r="G77" s="387"/>
      <c r="H77" s="387"/>
      <c r="I77" s="352"/>
      <c r="J77" s="352"/>
      <c r="K77" s="511"/>
      <c r="L77" s="406"/>
      <c r="M77" s="496"/>
      <c r="N77" s="352"/>
      <c r="O77" s="380"/>
      <c r="P77" s="393"/>
      <c r="Q77" s="363"/>
      <c r="R77" s="324"/>
      <c r="S77" s="37"/>
      <c r="Y77" s="37"/>
      <c r="Z77" s="37"/>
    </row>
    <row r="78" spans="1:26" s="369" customFormat="1" ht="13.9" customHeight="1">
      <c r="A78" s="510"/>
      <c r="B78" s="418"/>
      <c r="C78" s="419"/>
      <c r="D78" s="412"/>
      <c r="E78" s="413"/>
      <c r="F78" s="387"/>
      <c r="G78" s="387"/>
      <c r="H78" s="387"/>
      <c r="I78" s="352"/>
      <c r="J78" s="352"/>
      <c r="K78" s="511"/>
      <c r="L78" s="406"/>
      <c r="M78" s="496"/>
      <c r="N78" s="352"/>
      <c r="O78" s="380"/>
      <c r="P78" s="393"/>
      <c r="Q78" s="363"/>
      <c r="R78" s="324"/>
      <c r="S78" s="37"/>
      <c r="Y78" s="37"/>
      <c r="Z78" s="37"/>
    </row>
    <row r="79" spans="1:26" s="369" customFormat="1" ht="13.9" customHeight="1">
      <c r="A79" s="510"/>
      <c r="B79" s="418"/>
      <c r="C79" s="419"/>
      <c r="D79" s="412"/>
      <c r="E79" s="413"/>
      <c r="F79" s="387"/>
      <c r="G79" s="387"/>
      <c r="H79" s="387"/>
      <c r="I79" s="352"/>
      <c r="J79" s="352"/>
      <c r="K79" s="511"/>
      <c r="L79" s="406"/>
      <c r="M79" s="496"/>
      <c r="N79" s="352"/>
      <c r="O79" s="380"/>
      <c r="P79" s="393"/>
      <c r="Q79" s="363"/>
      <c r="R79" s="324"/>
      <c r="S79" s="37"/>
      <c r="Y79" s="37"/>
      <c r="Z79" s="37"/>
    </row>
    <row r="80" spans="1:26" s="369" customFormat="1" ht="13.9" customHeight="1">
      <c r="A80" s="420"/>
      <c r="B80" s="418"/>
      <c r="C80" s="419"/>
      <c r="D80" s="412"/>
      <c r="E80" s="413"/>
      <c r="F80" s="387"/>
      <c r="G80" s="387"/>
      <c r="H80" s="387"/>
      <c r="I80" s="352"/>
      <c r="J80" s="352"/>
      <c r="K80" s="352"/>
      <c r="L80" s="352"/>
      <c r="M80" s="352"/>
      <c r="N80" s="352"/>
      <c r="O80" s="352"/>
      <c r="P80" s="352"/>
      <c r="Q80" s="363"/>
      <c r="R80" s="324"/>
      <c r="S80" s="37"/>
      <c r="Y80" s="37"/>
      <c r="Z80" s="37"/>
    </row>
    <row r="81" spans="1:34" s="369" customFormat="1" ht="13.9" customHeight="1">
      <c r="A81" s="430"/>
      <c r="B81" s="424"/>
      <c r="C81" s="431"/>
      <c r="D81" s="432"/>
      <c r="E81" s="353"/>
      <c r="F81" s="399"/>
      <c r="G81" s="399"/>
      <c r="H81" s="399"/>
      <c r="I81" s="395"/>
      <c r="J81" s="395"/>
      <c r="K81" s="395"/>
      <c r="L81" s="395"/>
      <c r="M81" s="395"/>
      <c r="N81" s="395"/>
      <c r="O81" s="395"/>
      <c r="P81" s="395"/>
      <c r="Q81" s="363"/>
      <c r="R81" s="324"/>
      <c r="S81" s="37"/>
      <c r="Y81" s="37"/>
      <c r="Z81" s="37"/>
    </row>
    <row r="82" spans="1:34" s="3" customFormat="1">
      <c r="A82" s="41"/>
      <c r="B82" s="42"/>
      <c r="C82" s="43"/>
      <c r="D82" s="44"/>
      <c r="E82" s="45"/>
      <c r="F82" s="46"/>
      <c r="G82" s="46"/>
      <c r="H82" s="46"/>
      <c r="I82" s="46"/>
      <c r="J82" s="14"/>
      <c r="K82" s="88"/>
      <c r="L82" s="88"/>
      <c r="M82" s="14"/>
      <c r="N82" s="13"/>
      <c r="O82" s="89"/>
      <c r="P82" s="2"/>
      <c r="Q82" s="1"/>
      <c r="R82" s="14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3" customFormat="1" ht="15">
      <c r="A83" s="47" t="s">
        <v>573</v>
      </c>
      <c r="B83" s="47"/>
      <c r="C83" s="47"/>
      <c r="D83" s="47"/>
      <c r="E83" s="48"/>
      <c r="F83" s="46"/>
      <c r="G83" s="46"/>
      <c r="H83" s="46"/>
      <c r="I83" s="46"/>
      <c r="J83" s="50"/>
      <c r="K83" s="9"/>
      <c r="L83" s="9"/>
      <c r="M83" s="9"/>
      <c r="N83" s="8"/>
      <c r="O83" s="50"/>
      <c r="P83" s="2"/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" customFormat="1" ht="38.25">
      <c r="A84" s="18" t="s">
        <v>16</v>
      </c>
      <c r="B84" s="18" t="s">
        <v>534</v>
      </c>
      <c r="C84" s="18"/>
      <c r="D84" s="19" t="s">
        <v>545</v>
      </c>
      <c r="E84" s="18" t="s">
        <v>546</v>
      </c>
      <c r="F84" s="18" t="s">
        <v>547</v>
      </c>
      <c r="G84" s="49" t="s">
        <v>566</v>
      </c>
      <c r="H84" s="18" t="s">
        <v>549</v>
      </c>
      <c r="I84" s="18" t="s">
        <v>550</v>
      </c>
      <c r="J84" s="17" t="s">
        <v>551</v>
      </c>
      <c r="K84" s="17" t="s">
        <v>574</v>
      </c>
      <c r="L84" s="60" t="s">
        <v>819</v>
      </c>
      <c r="M84" s="74" t="s">
        <v>568</v>
      </c>
      <c r="N84" s="18" t="s">
        <v>569</v>
      </c>
      <c r="O84" s="18" t="s">
        <v>554</v>
      </c>
      <c r="P84" s="19" t="s">
        <v>555</v>
      </c>
      <c r="Q84" s="1"/>
      <c r="R84" s="14"/>
      <c r="Z84" s="6"/>
      <c r="AA84" s="6"/>
      <c r="AB84" s="6"/>
      <c r="AC84" s="6"/>
      <c r="AD84" s="6"/>
      <c r="AE84" s="6"/>
      <c r="AF84" s="6"/>
      <c r="AG84" s="6"/>
      <c r="AH84" s="6"/>
    </row>
    <row r="85" spans="1:34" s="369" customFormat="1" ht="13.9" customHeight="1">
      <c r="A85" s="509">
        <v>1</v>
      </c>
      <c r="B85" s="472">
        <v>44287</v>
      </c>
      <c r="C85" s="479"/>
      <c r="D85" s="459" t="s">
        <v>866</v>
      </c>
      <c r="E85" s="480" t="s">
        <v>557</v>
      </c>
      <c r="F85" s="460">
        <v>94</v>
      </c>
      <c r="G85" s="460">
        <v>58</v>
      </c>
      <c r="H85" s="460">
        <v>58</v>
      </c>
      <c r="I85" s="508" t="s">
        <v>867</v>
      </c>
      <c r="J85" s="461" t="s">
        <v>868</v>
      </c>
      <c r="K85" s="507">
        <f>H85-F85</f>
        <v>-36</v>
      </c>
      <c r="L85" s="461">
        <v>100</v>
      </c>
      <c r="M85" s="498">
        <f>++++++++-M118</f>
        <v>0</v>
      </c>
      <c r="N85" s="461">
        <v>75</v>
      </c>
      <c r="O85" s="499" t="s">
        <v>620</v>
      </c>
      <c r="P85" s="504">
        <v>44287</v>
      </c>
      <c r="Q85" s="363"/>
      <c r="R85" s="324" t="s">
        <v>559</v>
      </c>
      <c r="S85" s="37"/>
      <c r="Y85" s="37"/>
      <c r="Z85" s="37"/>
    </row>
    <row r="86" spans="1:34" s="369" customFormat="1" ht="13.9" customHeight="1">
      <c r="A86" s="518">
        <v>2</v>
      </c>
      <c r="B86" s="467">
        <v>44287</v>
      </c>
      <c r="C86" s="519"/>
      <c r="D86" s="446" t="s">
        <v>869</v>
      </c>
      <c r="E86" s="520" t="s">
        <v>557</v>
      </c>
      <c r="F86" s="444">
        <v>295</v>
      </c>
      <c r="G86" s="444">
        <v>95</v>
      </c>
      <c r="H86" s="444">
        <v>395</v>
      </c>
      <c r="I86" s="445">
        <v>600</v>
      </c>
      <c r="J86" s="445" t="s">
        <v>875</v>
      </c>
      <c r="K86" s="521">
        <f>H86-F86</f>
        <v>100</v>
      </c>
      <c r="L86" s="445">
        <v>100</v>
      </c>
      <c r="M86" s="522">
        <f t="shared" ref="M86" si="49">(K86*N86)-L86</f>
        <v>2400</v>
      </c>
      <c r="N86" s="445">
        <v>25</v>
      </c>
      <c r="O86" s="523" t="s">
        <v>556</v>
      </c>
      <c r="P86" s="443">
        <v>44291</v>
      </c>
      <c r="Q86" s="363"/>
      <c r="R86" s="324" t="s">
        <v>559</v>
      </c>
      <c r="S86" s="37"/>
      <c r="Y86" s="37"/>
      <c r="Z86" s="37"/>
    </row>
    <row r="87" spans="1:34" s="369" customFormat="1" ht="13.9" customHeight="1">
      <c r="A87" s="518">
        <v>3</v>
      </c>
      <c r="B87" s="467">
        <v>44291</v>
      </c>
      <c r="C87" s="519"/>
      <c r="D87" s="446" t="s">
        <v>876</v>
      </c>
      <c r="E87" s="520" t="s">
        <v>557</v>
      </c>
      <c r="F87" s="444">
        <v>62.5</v>
      </c>
      <c r="G87" s="444">
        <v>30</v>
      </c>
      <c r="H87" s="444">
        <v>77.5</v>
      </c>
      <c r="I87" s="445">
        <v>140</v>
      </c>
      <c r="J87" s="445" t="s">
        <v>888</v>
      </c>
      <c r="K87" s="521">
        <f>H87-F87</f>
        <v>15</v>
      </c>
      <c r="L87" s="445">
        <v>100</v>
      </c>
      <c r="M87" s="522">
        <f t="shared" ref="M87" si="50">(K87*N87)-L87</f>
        <v>1025</v>
      </c>
      <c r="N87" s="445">
        <v>75</v>
      </c>
      <c r="O87" s="523" t="s">
        <v>556</v>
      </c>
      <c r="P87" s="443">
        <v>44292</v>
      </c>
      <c r="Q87" s="363"/>
      <c r="R87" s="324" t="s">
        <v>792</v>
      </c>
      <c r="S87" s="37"/>
      <c r="Y87" s="37"/>
      <c r="Z87" s="37"/>
    </row>
    <row r="88" spans="1:34" s="369" customFormat="1" ht="13.9" customHeight="1">
      <c r="A88" s="518">
        <v>4</v>
      </c>
      <c r="B88" s="467">
        <v>44292</v>
      </c>
      <c r="C88" s="519"/>
      <c r="D88" s="446" t="s">
        <v>866</v>
      </c>
      <c r="E88" s="520" t="s">
        <v>557</v>
      </c>
      <c r="F88" s="444">
        <v>72</v>
      </c>
      <c r="G88" s="444">
        <v>30</v>
      </c>
      <c r="H88" s="444">
        <v>89</v>
      </c>
      <c r="I88" s="445">
        <v>140</v>
      </c>
      <c r="J88" s="445" t="s">
        <v>889</v>
      </c>
      <c r="K88" s="521">
        <f t="shared" ref="K88:K91" si="51">H88-F88</f>
        <v>17</v>
      </c>
      <c r="L88" s="445">
        <v>100</v>
      </c>
      <c r="M88" s="522">
        <f t="shared" ref="M88:M93" si="52">(K88*N88)-L88</f>
        <v>1175</v>
      </c>
      <c r="N88" s="445">
        <v>75</v>
      </c>
      <c r="O88" s="523" t="s">
        <v>556</v>
      </c>
      <c r="P88" s="525">
        <v>44292</v>
      </c>
      <c r="Q88" s="363"/>
      <c r="R88" s="324" t="s">
        <v>792</v>
      </c>
      <c r="S88" s="37"/>
      <c r="Y88" s="37"/>
      <c r="Z88" s="37"/>
    </row>
    <row r="89" spans="1:34" s="369" customFormat="1" ht="13.9" customHeight="1">
      <c r="A89" s="518">
        <v>5</v>
      </c>
      <c r="B89" s="467">
        <v>44292</v>
      </c>
      <c r="C89" s="519"/>
      <c r="D89" s="446" t="s">
        <v>885</v>
      </c>
      <c r="E89" s="520" t="s">
        <v>557</v>
      </c>
      <c r="F89" s="444">
        <v>8.15</v>
      </c>
      <c r="G89" s="444">
        <v>5</v>
      </c>
      <c r="H89" s="444">
        <v>9.1999999999999993</v>
      </c>
      <c r="I89" s="445">
        <v>14</v>
      </c>
      <c r="J89" s="445" t="s">
        <v>893</v>
      </c>
      <c r="K89" s="521">
        <f t="shared" si="51"/>
        <v>1.0499999999999989</v>
      </c>
      <c r="L89" s="445">
        <v>100</v>
      </c>
      <c r="M89" s="522">
        <f t="shared" si="52"/>
        <v>1789.9999999999982</v>
      </c>
      <c r="N89" s="445">
        <v>1800</v>
      </c>
      <c r="O89" s="523" t="s">
        <v>556</v>
      </c>
      <c r="P89" s="525">
        <v>44292</v>
      </c>
      <c r="Q89" s="363"/>
      <c r="R89" s="324" t="s">
        <v>792</v>
      </c>
      <c r="S89" s="37"/>
      <c r="Y89" s="37"/>
      <c r="Z89" s="37"/>
    </row>
    <row r="90" spans="1:34" s="369" customFormat="1" ht="13.9" customHeight="1">
      <c r="A90" s="518">
        <v>6</v>
      </c>
      <c r="B90" s="467">
        <v>44292</v>
      </c>
      <c r="C90" s="519"/>
      <c r="D90" s="446" t="s">
        <v>866</v>
      </c>
      <c r="E90" s="520" t="s">
        <v>557</v>
      </c>
      <c r="F90" s="444">
        <v>65</v>
      </c>
      <c r="G90" s="444">
        <v>28</v>
      </c>
      <c r="H90" s="444">
        <v>82</v>
      </c>
      <c r="I90" s="445">
        <v>140</v>
      </c>
      <c r="J90" s="445" t="s">
        <v>889</v>
      </c>
      <c r="K90" s="521">
        <f t="shared" si="51"/>
        <v>17</v>
      </c>
      <c r="L90" s="445">
        <v>100</v>
      </c>
      <c r="M90" s="522">
        <f t="shared" si="52"/>
        <v>1175</v>
      </c>
      <c r="N90" s="445">
        <v>75</v>
      </c>
      <c r="O90" s="523" t="s">
        <v>556</v>
      </c>
      <c r="P90" s="525">
        <v>44292</v>
      </c>
      <c r="Q90" s="363"/>
      <c r="R90" s="324" t="s">
        <v>792</v>
      </c>
      <c r="S90" s="37"/>
      <c r="Y90" s="37"/>
      <c r="Z90" s="37"/>
    </row>
    <row r="91" spans="1:34" s="369" customFormat="1" ht="13.9" customHeight="1">
      <c r="A91" s="518">
        <v>7</v>
      </c>
      <c r="B91" s="467">
        <v>44292</v>
      </c>
      <c r="C91" s="519"/>
      <c r="D91" s="446" t="s">
        <v>886</v>
      </c>
      <c r="E91" s="520" t="s">
        <v>557</v>
      </c>
      <c r="F91" s="444">
        <v>85</v>
      </c>
      <c r="G91" s="444">
        <v>40</v>
      </c>
      <c r="H91" s="444">
        <v>100</v>
      </c>
      <c r="I91" s="445" t="s">
        <v>887</v>
      </c>
      <c r="J91" s="445" t="s">
        <v>888</v>
      </c>
      <c r="K91" s="521">
        <f t="shared" si="51"/>
        <v>15</v>
      </c>
      <c r="L91" s="445">
        <v>100</v>
      </c>
      <c r="M91" s="522">
        <f t="shared" si="52"/>
        <v>1025</v>
      </c>
      <c r="N91" s="445">
        <v>75</v>
      </c>
      <c r="O91" s="523" t="s">
        <v>556</v>
      </c>
      <c r="P91" s="525">
        <v>44292</v>
      </c>
      <c r="Q91" s="363"/>
      <c r="R91" s="324" t="s">
        <v>792</v>
      </c>
      <c r="S91" s="37"/>
      <c r="Y91" s="37"/>
      <c r="Z91" s="37"/>
    </row>
    <row r="92" spans="1:34" s="369" customFormat="1" ht="13.9" customHeight="1">
      <c r="A92" s="509">
        <v>8</v>
      </c>
      <c r="B92" s="472">
        <v>44293</v>
      </c>
      <c r="C92" s="479"/>
      <c r="D92" s="459" t="s">
        <v>903</v>
      </c>
      <c r="E92" s="480" t="s">
        <v>557</v>
      </c>
      <c r="F92" s="460">
        <v>72</v>
      </c>
      <c r="G92" s="460">
        <v>30</v>
      </c>
      <c r="H92" s="460">
        <v>30</v>
      </c>
      <c r="I92" s="461" t="s">
        <v>887</v>
      </c>
      <c r="J92" s="461" t="s">
        <v>904</v>
      </c>
      <c r="K92" s="507">
        <f>H92-F92</f>
        <v>-42</v>
      </c>
      <c r="L92" s="461">
        <v>100</v>
      </c>
      <c r="M92" s="498">
        <f t="shared" si="52"/>
        <v>-3250</v>
      </c>
      <c r="N92" s="461">
        <v>75</v>
      </c>
      <c r="O92" s="499" t="s">
        <v>620</v>
      </c>
      <c r="P92" s="504">
        <v>44293</v>
      </c>
      <c r="Q92" s="363"/>
      <c r="R92" s="324" t="s">
        <v>792</v>
      </c>
      <c r="S92" s="37"/>
      <c r="Y92" s="37"/>
      <c r="Z92" s="37"/>
    </row>
    <row r="93" spans="1:34" s="369" customFormat="1" ht="13.9" customHeight="1">
      <c r="A93" s="518">
        <v>9</v>
      </c>
      <c r="B93" s="467">
        <v>44293</v>
      </c>
      <c r="C93" s="519"/>
      <c r="D93" s="446" t="s">
        <v>905</v>
      </c>
      <c r="E93" s="520" t="s">
        <v>557</v>
      </c>
      <c r="F93" s="444">
        <v>330</v>
      </c>
      <c r="G93" s="444">
        <v>70</v>
      </c>
      <c r="H93" s="444">
        <v>390</v>
      </c>
      <c r="I93" s="445">
        <v>600</v>
      </c>
      <c r="J93" s="445" t="s">
        <v>787</v>
      </c>
      <c r="K93" s="521">
        <f>H93-F93</f>
        <v>60</v>
      </c>
      <c r="L93" s="445">
        <v>100</v>
      </c>
      <c r="M93" s="522">
        <f t="shared" si="52"/>
        <v>1400</v>
      </c>
      <c r="N93" s="445">
        <v>25</v>
      </c>
      <c r="O93" s="523" t="s">
        <v>556</v>
      </c>
      <c r="P93" s="525">
        <v>44293</v>
      </c>
      <c r="Q93" s="363"/>
      <c r="R93" s="324" t="s">
        <v>559</v>
      </c>
      <c r="S93" s="37"/>
      <c r="Y93" s="37"/>
      <c r="Z93" s="37"/>
    </row>
    <row r="94" spans="1:34" s="369" customFormat="1" ht="13.9" customHeight="1">
      <c r="A94" s="509">
        <v>10</v>
      </c>
      <c r="B94" s="472">
        <v>44293</v>
      </c>
      <c r="C94" s="479"/>
      <c r="D94" s="459" t="s">
        <v>905</v>
      </c>
      <c r="E94" s="480" t="s">
        <v>557</v>
      </c>
      <c r="F94" s="460">
        <v>330</v>
      </c>
      <c r="G94" s="460">
        <v>70</v>
      </c>
      <c r="H94" s="460">
        <v>130</v>
      </c>
      <c r="I94" s="461">
        <v>600</v>
      </c>
      <c r="J94" s="461" t="s">
        <v>906</v>
      </c>
      <c r="K94" s="507">
        <f>H94-F94</f>
        <v>-200</v>
      </c>
      <c r="L94" s="461">
        <v>100</v>
      </c>
      <c r="M94" s="498">
        <f t="shared" ref="M94:M96" si="53">(K94*N94)-L94</f>
        <v>-5100</v>
      </c>
      <c r="N94" s="461">
        <v>25</v>
      </c>
      <c r="O94" s="499" t="s">
        <v>620</v>
      </c>
      <c r="P94" s="504">
        <v>44293</v>
      </c>
      <c r="Q94" s="363"/>
      <c r="R94" s="324" t="s">
        <v>559</v>
      </c>
      <c r="S94" s="37"/>
      <c r="Y94" s="37"/>
      <c r="Z94" s="37"/>
    </row>
    <row r="95" spans="1:34" s="369" customFormat="1" ht="13.9" customHeight="1">
      <c r="A95" s="518">
        <v>11</v>
      </c>
      <c r="B95" s="467">
        <v>44293</v>
      </c>
      <c r="C95" s="519"/>
      <c r="D95" s="446" t="s">
        <v>885</v>
      </c>
      <c r="E95" s="520" t="s">
        <v>557</v>
      </c>
      <c r="F95" s="444">
        <v>7.15</v>
      </c>
      <c r="G95" s="444">
        <v>4</v>
      </c>
      <c r="H95" s="444">
        <v>8.15</v>
      </c>
      <c r="I95" s="445">
        <v>12</v>
      </c>
      <c r="J95" s="445" t="s">
        <v>914</v>
      </c>
      <c r="K95" s="521">
        <f t="shared" ref="K95:K97" si="54">H95-F95</f>
        <v>1</v>
      </c>
      <c r="L95" s="445">
        <v>100</v>
      </c>
      <c r="M95" s="522">
        <f t="shared" si="53"/>
        <v>1700</v>
      </c>
      <c r="N95" s="445">
        <v>1800</v>
      </c>
      <c r="O95" s="523" t="s">
        <v>556</v>
      </c>
      <c r="P95" s="525">
        <v>44294</v>
      </c>
      <c r="Q95" s="363"/>
      <c r="R95" s="324" t="s">
        <v>792</v>
      </c>
      <c r="S95" s="37"/>
      <c r="Y95" s="37"/>
      <c r="Z95" s="37"/>
    </row>
    <row r="96" spans="1:34" s="369" customFormat="1" ht="13.9" customHeight="1">
      <c r="A96" s="518">
        <v>12</v>
      </c>
      <c r="B96" s="467">
        <v>44294</v>
      </c>
      <c r="C96" s="519"/>
      <c r="D96" s="446" t="s">
        <v>924</v>
      </c>
      <c r="E96" s="520" t="s">
        <v>557</v>
      </c>
      <c r="F96" s="444">
        <v>28</v>
      </c>
      <c r="G96" s="444"/>
      <c r="H96" s="444">
        <v>44</v>
      </c>
      <c r="I96" s="445">
        <v>70</v>
      </c>
      <c r="J96" s="445" t="s">
        <v>925</v>
      </c>
      <c r="K96" s="521">
        <f t="shared" si="54"/>
        <v>16</v>
      </c>
      <c r="L96" s="445">
        <v>100</v>
      </c>
      <c r="M96" s="522">
        <f t="shared" si="53"/>
        <v>1100</v>
      </c>
      <c r="N96" s="445">
        <v>75</v>
      </c>
      <c r="O96" s="523" t="s">
        <v>556</v>
      </c>
      <c r="P96" s="525">
        <v>44294</v>
      </c>
      <c r="Q96" s="363"/>
      <c r="R96" s="324" t="s">
        <v>792</v>
      </c>
      <c r="S96" s="37"/>
      <c r="Y96" s="37"/>
      <c r="Z96" s="37"/>
    </row>
    <row r="97" spans="1:26" s="369" customFormat="1" ht="13.9" customHeight="1">
      <c r="A97" s="518">
        <v>13</v>
      </c>
      <c r="B97" s="467">
        <v>44294</v>
      </c>
      <c r="C97" s="519"/>
      <c r="D97" s="446" t="s">
        <v>924</v>
      </c>
      <c r="E97" s="520" t="s">
        <v>557</v>
      </c>
      <c r="F97" s="444">
        <v>17</v>
      </c>
      <c r="G97" s="444"/>
      <c r="H97" s="444">
        <v>33</v>
      </c>
      <c r="I97" s="445">
        <v>50</v>
      </c>
      <c r="J97" s="445" t="s">
        <v>925</v>
      </c>
      <c r="K97" s="521">
        <f t="shared" si="54"/>
        <v>16</v>
      </c>
      <c r="L97" s="445">
        <v>100</v>
      </c>
      <c r="M97" s="522">
        <f t="shared" ref="M97:M99" si="55">(K97*N97)-L97</f>
        <v>1100</v>
      </c>
      <c r="N97" s="445">
        <v>75</v>
      </c>
      <c r="O97" s="523" t="s">
        <v>556</v>
      </c>
      <c r="P97" s="525">
        <v>44294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18">
        <v>14</v>
      </c>
      <c r="B98" s="467">
        <v>44294</v>
      </c>
      <c r="C98" s="519"/>
      <c r="D98" s="446" t="s">
        <v>926</v>
      </c>
      <c r="E98" s="520" t="s">
        <v>557</v>
      </c>
      <c r="F98" s="444">
        <v>7.1</v>
      </c>
      <c r="G98" s="444">
        <v>5.5</v>
      </c>
      <c r="H98" s="444">
        <v>7.85</v>
      </c>
      <c r="I98" s="445" t="s">
        <v>927</v>
      </c>
      <c r="J98" s="445" t="s">
        <v>931</v>
      </c>
      <c r="K98" s="521">
        <f t="shared" ref="K98:K99" si="56">H98-F98</f>
        <v>0.75</v>
      </c>
      <c r="L98" s="445">
        <v>100</v>
      </c>
      <c r="M98" s="522">
        <f t="shared" si="55"/>
        <v>2150</v>
      </c>
      <c r="N98" s="445">
        <v>3000</v>
      </c>
      <c r="O98" s="523" t="s">
        <v>556</v>
      </c>
      <c r="P98" s="443">
        <v>44295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8">
        <v>15</v>
      </c>
      <c r="B99" s="467">
        <v>44295</v>
      </c>
      <c r="C99" s="519"/>
      <c r="D99" s="446" t="s">
        <v>926</v>
      </c>
      <c r="E99" s="520" t="s">
        <v>557</v>
      </c>
      <c r="F99" s="444">
        <v>7.1</v>
      </c>
      <c r="G99" s="444">
        <v>5.5</v>
      </c>
      <c r="H99" s="444">
        <v>8.0500000000000007</v>
      </c>
      <c r="I99" s="445" t="s">
        <v>927</v>
      </c>
      <c r="J99" s="445" t="s">
        <v>943</v>
      </c>
      <c r="K99" s="521">
        <f t="shared" si="56"/>
        <v>0.95000000000000107</v>
      </c>
      <c r="L99" s="445">
        <v>100</v>
      </c>
      <c r="M99" s="522">
        <f t="shared" si="55"/>
        <v>2750.0000000000032</v>
      </c>
      <c r="N99" s="445">
        <v>3000</v>
      </c>
      <c r="O99" s="523" t="s">
        <v>556</v>
      </c>
      <c r="P99" s="525">
        <v>44295</v>
      </c>
      <c r="Q99" s="363"/>
      <c r="R99" s="324" t="s">
        <v>559</v>
      </c>
      <c r="S99" s="37"/>
      <c r="Y99" s="37"/>
      <c r="Z99" s="37"/>
    </row>
    <row r="100" spans="1:26" s="369" customFormat="1" ht="13.9" customHeight="1">
      <c r="A100" s="539">
        <v>16</v>
      </c>
      <c r="B100" s="472">
        <v>44295</v>
      </c>
      <c r="C100" s="479"/>
      <c r="D100" s="459" t="s">
        <v>932</v>
      </c>
      <c r="E100" s="480" t="s">
        <v>557</v>
      </c>
      <c r="F100" s="460">
        <v>35.5</v>
      </c>
      <c r="G100" s="460">
        <v>25.5</v>
      </c>
      <c r="H100" s="460">
        <v>20</v>
      </c>
      <c r="I100" s="508" t="s">
        <v>933</v>
      </c>
      <c r="J100" s="461" t="s">
        <v>949</v>
      </c>
      <c r="K100" s="530">
        <f t="shared" ref="K100" si="57">H100-F100</f>
        <v>-15.5</v>
      </c>
      <c r="L100" s="461">
        <v>100</v>
      </c>
      <c r="M100" s="498">
        <f t="shared" ref="M100:M101" si="58">(K100*N100)-L100</f>
        <v>-8625</v>
      </c>
      <c r="N100" s="461">
        <v>550</v>
      </c>
      <c r="O100" s="499" t="s">
        <v>620</v>
      </c>
      <c r="P100" s="537">
        <v>44298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9">
        <v>17</v>
      </c>
      <c r="B101" s="472">
        <v>44299</v>
      </c>
      <c r="C101" s="479"/>
      <c r="D101" s="459" t="s">
        <v>953</v>
      </c>
      <c r="E101" s="480" t="s">
        <v>557</v>
      </c>
      <c r="F101" s="460">
        <v>54</v>
      </c>
      <c r="G101" s="460">
        <v>5</v>
      </c>
      <c r="H101" s="460">
        <v>12.5</v>
      </c>
      <c r="I101" s="461">
        <v>110</v>
      </c>
      <c r="J101" s="461" t="s">
        <v>970</v>
      </c>
      <c r="K101" s="559">
        <f>H101-F101</f>
        <v>-41.5</v>
      </c>
      <c r="L101" s="461">
        <v>100</v>
      </c>
      <c r="M101" s="498">
        <f t="shared" si="58"/>
        <v>-3212.5</v>
      </c>
      <c r="N101" s="461">
        <v>75</v>
      </c>
      <c r="O101" s="499" t="s">
        <v>620</v>
      </c>
      <c r="P101" s="537">
        <v>44301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9">
        <v>18</v>
      </c>
      <c r="B102" s="472">
        <v>44299</v>
      </c>
      <c r="C102" s="479"/>
      <c r="D102" s="459" t="s">
        <v>954</v>
      </c>
      <c r="E102" s="480" t="s">
        <v>557</v>
      </c>
      <c r="F102" s="460">
        <v>310</v>
      </c>
      <c r="G102" s="460">
        <v>90</v>
      </c>
      <c r="H102" s="460">
        <v>160</v>
      </c>
      <c r="I102" s="508" t="s">
        <v>955</v>
      </c>
      <c r="J102" s="461" t="s">
        <v>956</v>
      </c>
      <c r="K102" s="545">
        <f>H102-F102</f>
        <v>-150</v>
      </c>
      <c r="L102" s="461">
        <v>100</v>
      </c>
      <c r="M102" s="498">
        <f t="shared" ref="M102:M103" si="59">(K102*N102)-L102</f>
        <v>-3850</v>
      </c>
      <c r="N102" s="461">
        <v>25</v>
      </c>
      <c r="O102" s="499" t="s">
        <v>620</v>
      </c>
      <c r="P102" s="504">
        <v>44299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46">
        <v>19</v>
      </c>
      <c r="B103" s="467">
        <v>44299</v>
      </c>
      <c r="C103" s="519"/>
      <c r="D103" s="446" t="s">
        <v>957</v>
      </c>
      <c r="E103" s="520" t="s">
        <v>557</v>
      </c>
      <c r="F103" s="444">
        <v>30</v>
      </c>
      <c r="G103" s="444">
        <v>22</v>
      </c>
      <c r="H103" s="444">
        <v>34.5</v>
      </c>
      <c r="I103" s="445" t="s">
        <v>958</v>
      </c>
      <c r="J103" s="445" t="s">
        <v>961</v>
      </c>
      <c r="K103" s="521">
        <f t="shared" ref="K103" si="60">H103-F103</f>
        <v>4.5</v>
      </c>
      <c r="L103" s="445">
        <v>100</v>
      </c>
      <c r="M103" s="522">
        <f t="shared" si="59"/>
        <v>2600</v>
      </c>
      <c r="N103" s="445">
        <v>600</v>
      </c>
      <c r="O103" s="523" t="s">
        <v>556</v>
      </c>
      <c r="P103" s="525">
        <v>44299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46">
        <v>20</v>
      </c>
      <c r="B104" s="467">
        <v>44299</v>
      </c>
      <c r="C104" s="519"/>
      <c r="D104" s="446" t="s">
        <v>957</v>
      </c>
      <c r="E104" s="520" t="s">
        <v>557</v>
      </c>
      <c r="F104" s="444">
        <v>29.5</v>
      </c>
      <c r="G104" s="444">
        <v>22</v>
      </c>
      <c r="H104" s="444">
        <v>34.5</v>
      </c>
      <c r="I104" s="445" t="s">
        <v>958</v>
      </c>
      <c r="J104" s="445" t="s">
        <v>962</v>
      </c>
      <c r="K104" s="521">
        <f t="shared" ref="K104" si="61">H104-F104</f>
        <v>5</v>
      </c>
      <c r="L104" s="445">
        <v>100</v>
      </c>
      <c r="M104" s="522">
        <f t="shared" ref="M104" si="62">(K104*N104)-L104</f>
        <v>2900</v>
      </c>
      <c r="N104" s="445">
        <v>600</v>
      </c>
      <c r="O104" s="523" t="s">
        <v>556</v>
      </c>
      <c r="P104" s="525">
        <v>44299</v>
      </c>
      <c r="Q104" s="363"/>
      <c r="R104" s="324" t="s">
        <v>559</v>
      </c>
      <c r="S104" s="37"/>
      <c r="Y104" s="37"/>
      <c r="Z104" s="37"/>
    </row>
    <row r="105" spans="1:26" s="369" customFormat="1" ht="13.9" customHeight="1">
      <c r="A105" s="546">
        <v>21</v>
      </c>
      <c r="B105" s="467">
        <v>44299</v>
      </c>
      <c r="C105" s="519"/>
      <c r="D105" s="446" t="s">
        <v>959</v>
      </c>
      <c r="E105" s="520" t="s">
        <v>557</v>
      </c>
      <c r="F105" s="444">
        <v>34</v>
      </c>
      <c r="G105" s="444">
        <v>20</v>
      </c>
      <c r="H105" s="444">
        <v>41</v>
      </c>
      <c r="I105" s="445">
        <v>60</v>
      </c>
      <c r="J105" s="445" t="s">
        <v>960</v>
      </c>
      <c r="K105" s="521">
        <f t="shared" ref="K105" si="63">H105-F105</f>
        <v>7</v>
      </c>
      <c r="L105" s="445">
        <v>100</v>
      </c>
      <c r="M105" s="522">
        <f t="shared" ref="M105" si="64">(K105*N105)-L105</f>
        <v>2000</v>
      </c>
      <c r="N105" s="445">
        <v>300</v>
      </c>
      <c r="O105" s="523" t="s">
        <v>556</v>
      </c>
      <c r="P105" s="525">
        <v>44299</v>
      </c>
      <c r="Q105" s="363"/>
      <c r="R105" s="324" t="s">
        <v>792</v>
      </c>
      <c r="S105" s="37"/>
      <c r="Y105" s="37"/>
      <c r="Z105" s="37"/>
    </row>
    <row r="106" spans="1:26" s="369" customFormat="1" ht="13.9" customHeight="1">
      <c r="A106" s="546">
        <v>22</v>
      </c>
      <c r="B106" s="467">
        <v>44301</v>
      </c>
      <c r="C106" s="519"/>
      <c r="D106" s="446" t="s">
        <v>959</v>
      </c>
      <c r="E106" s="520" t="s">
        <v>557</v>
      </c>
      <c r="F106" s="444">
        <v>39</v>
      </c>
      <c r="G106" s="444">
        <v>25</v>
      </c>
      <c r="H106" s="444">
        <v>46</v>
      </c>
      <c r="I106" s="445">
        <v>60</v>
      </c>
      <c r="J106" s="445" t="s">
        <v>960</v>
      </c>
      <c r="K106" s="521">
        <f t="shared" ref="K106" si="65">H106-F106</f>
        <v>7</v>
      </c>
      <c r="L106" s="445">
        <v>100</v>
      </c>
      <c r="M106" s="522">
        <f t="shared" ref="M106" si="66">(K106*N106)-L106</f>
        <v>2000</v>
      </c>
      <c r="N106" s="445">
        <v>300</v>
      </c>
      <c r="O106" s="523" t="s">
        <v>556</v>
      </c>
      <c r="P106" s="443">
        <v>44302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46">
        <v>23</v>
      </c>
      <c r="B107" s="467">
        <v>44301</v>
      </c>
      <c r="C107" s="519"/>
      <c r="D107" s="446" t="s">
        <v>932</v>
      </c>
      <c r="E107" s="520" t="s">
        <v>557</v>
      </c>
      <c r="F107" s="444">
        <v>17.5</v>
      </c>
      <c r="G107" s="444">
        <v>9</v>
      </c>
      <c r="H107" s="444">
        <v>21</v>
      </c>
      <c r="I107" s="445" t="s">
        <v>973</v>
      </c>
      <c r="J107" s="445" t="s">
        <v>974</v>
      </c>
      <c r="K107" s="521">
        <f t="shared" ref="K107" si="67">H107-F107</f>
        <v>3.5</v>
      </c>
      <c r="L107" s="445">
        <v>100</v>
      </c>
      <c r="M107" s="522">
        <f t="shared" ref="M107:M108" si="68">(K107*N107)-L107</f>
        <v>1825</v>
      </c>
      <c r="N107" s="445">
        <v>550</v>
      </c>
      <c r="O107" s="523" t="s">
        <v>556</v>
      </c>
      <c r="P107" s="525">
        <v>44301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24</v>
      </c>
      <c r="B108" s="472">
        <v>44301</v>
      </c>
      <c r="C108" s="479"/>
      <c r="D108" s="459" t="s">
        <v>975</v>
      </c>
      <c r="E108" s="480" t="s">
        <v>557</v>
      </c>
      <c r="F108" s="460">
        <v>27</v>
      </c>
      <c r="G108" s="460"/>
      <c r="H108" s="460">
        <v>0</v>
      </c>
      <c r="I108" s="461">
        <v>70</v>
      </c>
      <c r="J108" s="461" t="s">
        <v>976</v>
      </c>
      <c r="K108" s="559">
        <f>H108-F108</f>
        <v>-27</v>
      </c>
      <c r="L108" s="461">
        <v>100</v>
      </c>
      <c r="M108" s="498">
        <f t="shared" si="68"/>
        <v>-2125</v>
      </c>
      <c r="N108" s="461">
        <v>75</v>
      </c>
      <c r="O108" s="499" t="s">
        <v>620</v>
      </c>
      <c r="P108" s="504">
        <v>44301</v>
      </c>
      <c r="Q108" s="363"/>
      <c r="R108" s="324" t="s">
        <v>792</v>
      </c>
      <c r="S108" s="37"/>
      <c r="Y108" s="37"/>
      <c r="Z108" s="37"/>
    </row>
    <row r="109" spans="1:26" s="369" customFormat="1" ht="13.9" customHeight="1">
      <c r="A109" s="546">
        <v>25</v>
      </c>
      <c r="B109" s="467">
        <v>44302</v>
      </c>
      <c r="C109" s="519"/>
      <c r="D109" s="446" t="s">
        <v>991</v>
      </c>
      <c r="E109" s="520" t="s">
        <v>557</v>
      </c>
      <c r="F109" s="444">
        <v>25</v>
      </c>
      <c r="G109" s="444">
        <v>14</v>
      </c>
      <c r="H109" s="444">
        <v>30</v>
      </c>
      <c r="I109" s="445" t="s">
        <v>992</v>
      </c>
      <c r="J109" s="445" t="s">
        <v>962</v>
      </c>
      <c r="K109" s="521">
        <f t="shared" ref="K109" si="69">H109-F109</f>
        <v>5</v>
      </c>
      <c r="L109" s="445">
        <v>100</v>
      </c>
      <c r="M109" s="522">
        <f t="shared" ref="M109" si="70">(K109*N109)-L109</f>
        <v>2650</v>
      </c>
      <c r="N109" s="445">
        <v>550</v>
      </c>
      <c r="O109" s="523" t="s">
        <v>556</v>
      </c>
      <c r="P109" s="525">
        <v>44302</v>
      </c>
      <c r="Q109" s="363"/>
      <c r="R109" s="324" t="s">
        <v>559</v>
      </c>
      <c r="S109" s="37"/>
      <c r="Y109" s="37"/>
      <c r="Z109" s="37"/>
    </row>
    <row r="110" spans="1:26" s="369" customFormat="1" ht="13.9" customHeight="1">
      <c r="A110" s="546">
        <v>26</v>
      </c>
      <c r="B110" s="467">
        <v>44302</v>
      </c>
      <c r="C110" s="519"/>
      <c r="D110" s="446" t="s">
        <v>993</v>
      </c>
      <c r="E110" s="520" t="s">
        <v>557</v>
      </c>
      <c r="F110" s="444">
        <v>61</v>
      </c>
      <c r="G110" s="444">
        <v>40</v>
      </c>
      <c r="H110" s="444">
        <v>72</v>
      </c>
      <c r="I110" s="445">
        <v>100</v>
      </c>
      <c r="J110" s="445" t="s">
        <v>1000</v>
      </c>
      <c r="K110" s="521">
        <f t="shared" ref="K110" si="71">H110-F110</f>
        <v>11</v>
      </c>
      <c r="L110" s="445">
        <v>100</v>
      </c>
      <c r="M110" s="522">
        <f t="shared" ref="M110" si="72">(K110*N110)-L110</f>
        <v>2650</v>
      </c>
      <c r="N110" s="445">
        <v>250</v>
      </c>
      <c r="O110" s="523" t="s">
        <v>556</v>
      </c>
      <c r="P110" s="525">
        <v>44302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420">
        <v>27</v>
      </c>
      <c r="B111" s="418">
        <v>44302</v>
      </c>
      <c r="C111" s="419"/>
      <c r="D111" s="412" t="s">
        <v>994</v>
      </c>
      <c r="E111" s="413" t="s">
        <v>557</v>
      </c>
      <c r="F111" s="387">
        <v>6.75</v>
      </c>
      <c r="G111" s="387">
        <v>4.5</v>
      </c>
      <c r="H111" s="387"/>
      <c r="I111" s="352">
        <v>12</v>
      </c>
      <c r="J111" s="352" t="s">
        <v>558</v>
      </c>
      <c r="K111" s="352"/>
      <c r="L111" s="352"/>
      <c r="M111" s="496"/>
      <c r="N111" s="352"/>
      <c r="O111" s="380"/>
      <c r="P111" s="393"/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420">
        <v>28</v>
      </c>
      <c r="B112" s="418">
        <v>44302</v>
      </c>
      <c r="C112" s="419"/>
      <c r="D112" s="412" t="s">
        <v>995</v>
      </c>
      <c r="E112" s="413" t="s">
        <v>557</v>
      </c>
      <c r="F112" s="387" t="s">
        <v>996</v>
      </c>
      <c r="G112" s="387">
        <v>23</v>
      </c>
      <c r="H112" s="387"/>
      <c r="I112" s="352" t="s">
        <v>997</v>
      </c>
      <c r="J112" s="352" t="s">
        <v>558</v>
      </c>
      <c r="K112" s="352"/>
      <c r="L112" s="352"/>
      <c r="M112" s="496"/>
      <c r="N112" s="352"/>
      <c r="O112" s="380"/>
      <c r="P112" s="393"/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420">
        <v>29</v>
      </c>
      <c r="B113" s="418">
        <v>44302</v>
      </c>
      <c r="C113" s="419"/>
      <c r="D113" s="412" t="s">
        <v>998</v>
      </c>
      <c r="E113" s="413" t="s">
        <v>557</v>
      </c>
      <c r="F113" s="387" t="s">
        <v>999</v>
      </c>
      <c r="G113" s="387">
        <v>10</v>
      </c>
      <c r="H113" s="387"/>
      <c r="I113" s="352">
        <v>25</v>
      </c>
      <c r="J113" s="352" t="s">
        <v>558</v>
      </c>
      <c r="K113" s="352"/>
      <c r="L113" s="352"/>
      <c r="M113" s="496"/>
      <c r="N113" s="352"/>
      <c r="O113" s="380"/>
      <c r="P113" s="393"/>
      <c r="Q113" s="363"/>
      <c r="R113" s="324" t="s">
        <v>792</v>
      </c>
      <c r="S113" s="37"/>
      <c r="Y113" s="37"/>
      <c r="Z113" s="37"/>
    </row>
    <row r="114" spans="1:34" s="37" customFormat="1" ht="14.25">
      <c r="A114" s="396"/>
      <c r="B114" s="528"/>
      <c r="C114" s="528"/>
      <c r="D114" s="529"/>
      <c r="E114" s="387"/>
      <c r="F114" s="387"/>
      <c r="G114" s="383"/>
      <c r="H114" s="383"/>
      <c r="I114" s="352"/>
      <c r="J114" s="352"/>
      <c r="K114" s="352"/>
      <c r="L114" s="352"/>
      <c r="M114" s="352"/>
      <c r="N114" s="352"/>
      <c r="O114" s="352"/>
      <c r="P114" s="352"/>
      <c r="Q114" s="363"/>
      <c r="R114" s="324"/>
      <c r="Z114" s="369"/>
      <c r="AA114" s="369"/>
      <c r="AB114" s="369"/>
      <c r="AC114" s="369"/>
      <c r="AD114" s="369"/>
      <c r="AE114" s="369"/>
      <c r="AF114" s="369"/>
      <c r="AG114" s="369"/>
      <c r="AH114" s="369"/>
    </row>
    <row r="115" spans="1:34" s="37" customFormat="1" ht="14.25">
      <c r="A115" s="396"/>
      <c r="B115" s="528"/>
      <c r="C115" s="528"/>
      <c r="D115" s="529"/>
      <c r="E115" s="387"/>
      <c r="F115" s="387"/>
      <c r="G115" s="383"/>
      <c r="H115" s="383"/>
      <c r="I115" s="387"/>
      <c r="J115" s="352"/>
      <c r="K115" s="352"/>
      <c r="L115" s="352"/>
      <c r="M115" s="352"/>
      <c r="N115" s="352"/>
      <c r="O115" s="352"/>
      <c r="P115" s="352"/>
      <c r="Q115" s="363"/>
      <c r="R115" s="324"/>
      <c r="Z115" s="369"/>
      <c r="AA115" s="369"/>
      <c r="AB115" s="369"/>
      <c r="AC115" s="369"/>
      <c r="AD115" s="369"/>
      <c r="AE115" s="369"/>
      <c r="AF115" s="369"/>
      <c r="AG115" s="369"/>
      <c r="AH115" s="369"/>
    </row>
    <row r="116" spans="1:34" s="37" customFormat="1" ht="14.25">
      <c r="A116" s="33"/>
      <c r="B116" s="397"/>
      <c r="C116" s="397"/>
      <c r="D116" s="398"/>
      <c r="E116" s="399"/>
      <c r="F116" s="399"/>
      <c r="G116" s="400"/>
      <c r="H116" s="400"/>
      <c r="I116" s="399"/>
      <c r="J116" s="395"/>
      <c r="K116" s="395"/>
      <c r="L116" s="395"/>
      <c r="M116" s="395"/>
      <c r="N116" s="395"/>
      <c r="O116" s="395"/>
      <c r="P116" s="395"/>
      <c r="Q116" s="363"/>
      <c r="R116" s="324"/>
      <c r="Z116" s="369"/>
      <c r="AA116" s="369"/>
      <c r="AB116" s="369"/>
      <c r="AC116" s="369"/>
      <c r="AD116" s="369"/>
      <c r="AE116" s="369"/>
      <c r="AF116" s="369"/>
      <c r="AG116" s="369"/>
      <c r="AH116" s="369"/>
    </row>
    <row r="117" spans="1:34" s="37" customFormat="1" ht="14.25">
      <c r="A117" s="33"/>
      <c r="B117" s="397"/>
      <c r="C117" s="397"/>
      <c r="D117" s="398"/>
      <c r="E117" s="399"/>
      <c r="F117" s="399"/>
      <c r="G117" s="400"/>
      <c r="H117" s="400"/>
      <c r="I117" s="399"/>
      <c r="J117" s="395"/>
      <c r="K117" s="395"/>
      <c r="L117" s="395"/>
      <c r="M117" s="395"/>
      <c r="N117" s="395"/>
      <c r="O117" s="395"/>
      <c r="P117" s="395"/>
      <c r="Q117" s="363"/>
      <c r="R117" s="324"/>
      <c r="Z117" s="369"/>
      <c r="AA117" s="369"/>
      <c r="AB117" s="369"/>
      <c r="AC117" s="369"/>
      <c r="AD117" s="369"/>
      <c r="AE117" s="369"/>
      <c r="AF117" s="369"/>
      <c r="AG117" s="369"/>
      <c r="AH117" s="369"/>
    </row>
    <row r="118" spans="1:34" s="37" customFormat="1" ht="14.25">
      <c r="A118" s="33"/>
      <c r="B118" s="397"/>
      <c r="C118" s="397"/>
      <c r="D118" s="398"/>
      <c r="E118" s="399"/>
      <c r="F118" s="399"/>
      <c r="G118" s="400"/>
      <c r="H118" s="400"/>
      <c r="I118" s="399"/>
      <c r="J118" s="395"/>
      <c r="K118" s="395"/>
      <c r="L118" s="395"/>
      <c r="M118" s="395"/>
      <c r="N118" s="395"/>
      <c r="O118" s="401"/>
      <c r="P118" s="395"/>
      <c r="Q118" s="363"/>
      <c r="R118" s="324"/>
      <c r="Z118" s="369"/>
      <c r="AA118" s="369"/>
      <c r="AB118" s="369"/>
      <c r="AC118" s="369"/>
      <c r="AD118" s="369"/>
      <c r="AE118" s="369"/>
      <c r="AF118" s="369"/>
      <c r="AG118" s="369"/>
      <c r="AH118" s="369"/>
    </row>
    <row r="119" spans="1:34" s="37" customFormat="1" ht="14.25">
      <c r="A119" s="353"/>
      <c r="B119" s="354"/>
      <c r="C119" s="354"/>
      <c r="D119" s="355"/>
      <c r="E119" s="353"/>
      <c r="F119" s="370"/>
      <c r="G119" s="353"/>
      <c r="H119" s="353"/>
      <c r="I119" s="353"/>
      <c r="J119" s="354"/>
      <c r="K119" s="371"/>
      <c r="L119" s="353"/>
      <c r="M119" s="353"/>
      <c r="N119" s="353"/>
      <c r="O119" s="372"/>
      <c r="P119" s="363"/>
      <c r="Q119" s="363"/>
      <c r="R119" s="324"/>
      <c r="Z119" s="369"/>
      <c r="AA119" s="369"/>
      <c r="AB119" s="369"/>
      <c r="AC119" s="369"/>
      <c r="AD119" s="369"/>
      <c r="AE119" s="369"/>
      <c r="AF119" s="369"/>
      <c r="AG119" s="369"/>
      <c r="AH119" s="369"/>
    </row>
    <row r="120" spans="1:34" ht="15">
      <c r="A120" s="96" t="s">
        <v>575</v>
      </c>
      <c r="B120" s="97"/>
      <c r="C120" s="97"/>
      <c r="D120" s="98"/>
      <c r="E120" s="31"/>
      <c r="F120" s="29"/>
      <c r="G120" s="29"/>
      <c r="H120" s="70"/>
      <c r="I120" s="116"/>
      <c r="J120" s="117"/>
      <c r="K120" s="14"/>
      <c r="L120" s="14"/>
      <c r="M120" s="14"/>
      <c r="N120" s="8"/>
      <c r="O120" s="50"/>
      <c r="Q120" s="92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34" ht="38.25">
      <c r="A121" s="17" t="s">
        <v>16</v>
      </c>
      <c r="B121" s="18" t="s">
        <v>534</v>
      </c>
      <c r="C121" s="18"/>
      <c r="D121" s="19" t="s">
        <v>545</v>
      </c>
      <c r="E121" s="18" t="s">
        <v>546</v>
      </c>
      <c r="F121" s="18" t="s">
        <v>547</v>
      </c>
      <c r="G121" s="18" t="s">
        <v>548</v>
      </c>
      <c r="H121" s="18" t="s">
        <v>549</v>
      </c>
      <c r="I121" s="18" t="s">
        <v>550</v>
      </c>
      <c r="J121" s="17" t="s">
        <v>551</v>
      </c>
      <c r="K121" s="59" t="s">
        <v>567</v>
      </c>
      <c r="L121" s="392" t="s">
        <v>819</v>
      </c>
      <c r="M121" s="60" t="s">
        <v>818</v>
      </c>
      <c r="N121" s="18" t="s">
        <v>554</v>
      </c>
      <c r="O121" s="75" t="s">
        <v>555</v>
      </c>
      <c r="P121" s="94"/>
      <c r="Q121" s="8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34" s="369" customFormat="1" ht="14.25">
      <c r="A122" s="547">
        <v>1</v>
      </c>
      <c r="B122" s="548">
        <v>44203</v>
      </c>
      <c r="C122" s="549"/>
      <c r="D122" s="550" t="s">
        <v>480</v>
      </c>
      <c r="E122" s="551" t="s">
        <v>856</v>
      </c>
      <c r="F122" s="552">
        <v>422</v>
      </c>
      <c r="G122" s="553">
        <v>385</v>
      </c>
      <c r="H122" s="552">
        <v>422</v>
      </c>
      <c r="I122" s="554" t="s">
        <v>829</v>
      </c>
      <c r="J122" s="555" t="s">
        <v>964</v>
      </c>
      <c r="K122" s="555">
        <f t="shared" ref="K122" si="73">H122-F122</f>
        <v>0</v>
      </c>
      <c r="L122" s="556">
        <f>(F122*-0.8)/100</f>
        <v>-3.3760000000000003</v>
      </c>
      <c r="M122" s="557">
        <f t="shared" ref="M122" si="74">(K122+L122)/F122</f>
        <v>-8.0000000000000002E-3</v>
      </c>
      <c r="N122" s="555" t="s">
        <v>665</v>
      </c>
      <c r="O122" s="558">
        <v>44298</v>
      </c>
      <c r="P122" s="95"/>
      <c r="Q122" s="416"/>
      <c r="R122" s="453" t="s">
        <v>559</v>
      </c>
      <c r="S122" s="410"/>
      <c r="T122" s="410"/>
      <c r="U122" s="410"/>
      <c r="V122" s="410"/>
      <c r="W122" s="410"/>
      <c r="X122" s="410"/>
      <c r="Y122" s="410"/>
      <c r="Z122" s="410"/>
    </row>
    <row r="123" spans="1:34" s="369" customFormat="1" ht="14.25">
      <c r="A123" s="481">
        <v>2</v>
      </c>
      <c r="B123" s="482">
        <v>44238</v>
      </c>
      <c r="C123" s="483"/>
      <c r="D123" s="484" t="s">
        <v>445</v>
      </c>
      <c r="E123" s="485" t="s">
        <v>557</v>
      </c>
      <c r="F123" s="486">
        <v>1515</v>
      </c>
      <c r="G123" s="487">
        <v>1390</v>
      </c>
      <c r="H123" s="486">
        <v>1595</v>
      </c>
      <c r="I123" s="488" t="s">
        <v>838</v>
      </c>
      <c r="J123" s="489" t="s">
        <v>845</v>
      </c>
      <c r="K123" s="489">
        <f t="shared" ref="K123" si="75">H123-F123</f>
        <v>80</v>
      </c>
      <c r="L123" s="490">
        <f>(F123*-0.8)/100</f>
        <v>-12.12</v>
      </c>
      <c r="M123" s="491">
        <f t="shared" ref="M123" si="76">(K123+L123)/F123</f>
        <v>4.4805280528052799E-2</v>
      </c>
      <c r="N123" s="492" t="s">
        <v>556</v>
      </c>
      <c r="O123" s="493">
        <v>44271</v>
      </c>
      <c r="P123" s="95"/>
      <c r="Q123" s="416"/>
      <c r="R123" s="453" t="s">
        <v>559</v>
      </c>
      <c r="S123" s="410"/>
      <c r="T123" s="410"/>
      <c r="U123" s="410"/>
      <c r="V123" s="410"/>
      <c r="W123" s="410"/>
      <c r="X123" s="410"/>
      <c r="Y123" s="410"/>
      <c r="Z123" s="410"/>
    </row>
    <row r="124" spans="1:34" s="369" customFormat="1" ht="14.25">
      <c r="A124" s="512">
        <v>3</v>
      </c>
      <c r="B124" s="474">
        <v>44274</v>
      </c>
      <c r="C124" s="513"/>
      <c r="D124" s="514" t="s">
        <v>744</v>
      </c>
      <c r="E124" s="476" t="s">
        <v>557</v>
      </c>
      <c r="F124" s="444">
        <v>4070</v>
      </c>
      <c r="G124" s="477">
        <v>3750</v>
      </c>
      <c r="H124" s="444">
        <v>4530</v>
      </c>
      <c r="I124" s="478">
        <v>4800</v>
      </c>
      <c r="J124" s="515" t="s">
        <v>865</v>
      </c>
      <c r="K124" s="515">
        <f t="shared" ref="K124" si="77">H124-F124</f>
        <v>460</v>
      </c>
      <c r="L124" s="516">
        <f>(F124*-0.8)/100</f>
        <v>-32.56</v>
      </c>
      <c r="M124" s="442">
        <f t="shared" ref="M124" si="78">(K124+L124)/F124</f>
        <v>0.10502211302211302</v>
      </c>
      <c r="N124" s="517" t="s">
        <v>556</v>
      </c>
      <c r="O124" s="443">
        <v>44287</v>
      </c>
      <c r="P124" s="95"/>
      <c r="Q124" s="416"/>
      <c r="R124" s="453" t="s">
        <v>559</v>
      </c>
      <c r="S124" s="410"/>
      <c r="T124" s="410"/>
      <c r="U124" s="410"/>
      <c r="V124" s="410"/>
      <c r="W124" s="410"/>
      <c r="X124" s="410"/>
      <c r="Y124" s="410"/>
      <c r="Z124" s="410"/>
    </row>
    <row r="125" spans="1:34" s="369" customFormat="1" ht="14.25">
      <c r="A125" s="433"/>
      <c r="B125" s="373"/>
      <c r="C125" s="435"/>
      <c r="D125" s="385"/>
      <c r="E125" s="378"/>
      <c r="F125" s="387"/>
      <c r="G125" s="383"/>
      <c r="H125" s="387"/>
      <c r="I125" s="375"/>
      <c r="J125" s="414"/>
      <c r="K125" s="414"/>
      <c r="L125" s="415"/>
      <c r="M125" s="402"/>
      <c r="N125" s="379"/>
      <c r="O125" s="409"/>
      <c r="P125" s="95"/>
      <c r="Q125" s="416"/>
      <c r="R125" s="453"/>
      <c r="S125" s="410"/>
      <c r="T125" s="410"/>
      <c r="U125" s="410"/>
      <c r="V125" s="410"/>
      <c r="W125" s="410"/>
      <c r="X125" s="410"/>
      <c r="Y125" s="410"/>
      <c r="Z125" s="410"/>
    </row>
    <row r="126" spans="1:34" s="5" customFormat="1">
      <c r="A126" s="364"/>
      <c r="B126" s="365"/>
      <c r="C126" s="366"/>
      <c r="D126" s="367"/>
      <c r="E126" s="396"/>
      <c r="F126" s="396"/>
      <c r="G126" s="451"/>
      <c r="H126" s="451"/>
      <c r="I126" s="396"/>
      <c r="J126" s="452"/>
      <c r="K126" s="447"/>
      <c r="L126" s="448"/>
      <c r="M126" s="449"/>
      <c r="N126" s="450"/>
      <c r="O126" s="368"/>
      <c r="P126" s="120"/>
      <c r="Q126"/>
      <c r="R126" s="91"/>
      <c r="T126" s="54"/>
      <c r="U126" s="54"/>
      <c r="V126" s="54"/>
      <c r="W126" s="54"/>
      <c r="X126" s="54"/>
      <c r="Y126" s="54"/>
      <c r="Z126" s="54"/>
    </row>
    <row r="127" spans="1:34">
      <c r="A127" s="20" t="s">
        <v>560</v>
      </c>
      <c r="B127" s="20"/>
      <c r="C127" s="20"/>
      <c r="D127" s="20"/>
      <c r="E127" s="2"/>
      <c r="F127" s="27" t="s">
        <v>562</v>
      </c>
      <c r="G127" s="79"/>
      <c r="H127" s="79"/>
      <c r="I127" s="35"/>
      <c r="J127" s="82"/>
      <c r="K127" s="80"/>
      <c r="L127" s="81"/>
      <c r="M127" s="82"/>
      <c r="N127" s="83"/>
      <c r="O127" s="121"/>
      <c r="P127" s="8"/>
      <c r="Q127" s="13"/>
      <c r="R127" s="93"/>
      <c r="S127" s="13"/>
      <c r="T127" s="13"/>
      <c r="U127" s="13"/>
      <c r="V127" s="13"/>
      <c r="W127" s="13"/>
      <c r="X127" s="13"/>
      <c r="Y127" s="13"/>
    </row>
    <row r="128" spans="1:34">
      <c r="A128" s="26" t="s">
        <v>561</v>
      </c>
      <c r="B128" s="20"/>
      <c r="C128" s="20"/>
      <c r="D128" s="20"/>
      <c r="E128" s="29"/>
      <c r="F128" s="27" t="s">
        <v>564</v>
      </c>
      <c r="G128" s="9"/>
      <c r="H128" s="9"/>
      <c r="I128" s="9"/>
      <c r="J128" s="50"/>
      <c r="K128" s="9"/>
      <c r="L128" s="9"/>
      <c r="M128" s="9"/>
      <c r="N128" s="8"/>
      <c r="O128" s="50"/>
      <c r="Q128" s="4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9">
      <c r="A129" s="26"/>
      <c r="B129" s="20"/>
      <c r="C129" s="20"/>
      <c r="D129" s="20"/>
      <c r="E129" s="29"/>
      <c r="F129" s="27"/>
      <c r="G129" s="9"/>
      <c r="H129" s="9"/>
      <c r="I129" s="9"/>
      <c r="J129" s="50"/>
      <c r="K129" s="9"/>
      <c r="L129" s="9"/>
      <c r="M129" s="9"/>
      <c r="N129" s="8"/>
      <c r="O129" s="50"/>
      <c r="Q129" s="4"/>
      <c r="R129" s="79"/>
      <c r="S129" s="13"/>
      <c r="T129" s="13"/>
      <c r="U129" s="13"/>
      <c r="V129" s="13"/>
      <c r="W129" s="13"/>
      <c r="X129" s="13"/>
      <c r="Y129" s="13"/>
      <c r="Z129" s="13"/>
    </row>
    <row r="130" spans="1:29" ht="15">
      <c r="A130" s="8"/>
      <c r="B130" s="30" t="s">
        <v>823</v>
      </c>
      <c r="C130" s="30"/>
      <c r="D130" s="30"/>
      <c r="E130" s="30"/>
      <c r="F130" s="31"/>
      <c r="G130" s="29"/>
      <c r="H130" s="29"/>
      <c r="I130" s="70"/>
      <c r="J130" s="71"/>
      <c r="K130" s="72"/>
      <c r="L130" s="391"/>
      <c r="M130" s="9"/>
      <c r="N130" s="8"/>
      <c r="O130" s="50"/>
      <c r="Q130" s="4"/>
      <c r="R130" s="79"/>
      <c r="S130" s="13"/>
      <c r="T130" s="13"/>
      <c r="U130" s="13"/>
      <c r="V130" s="13"/>
      <c r="W130" s="13"/>
      <c r="X130" s="13"/>
      <c r="Y130" s="13"/>
      <c r="Z130" s="13"/>
    </row>
    <row r="131" spans="1:29" ht="38.25">
      <c r="A131" s="17" t="s">
        <v>16</v>
      </c>
      <c r="B131" s="18" t="s">
        <v>534</v>
      </c>
      <c r="C131" s="18"/>
      <c r="D131" s="19" t="s">
        <v>545</v>
      </c>
      <c r="E131" s="18" t="s">
        <v>546</v>
      </c>
      <c r="F131" s="18" t="s">
        <v>547</v>
      </c>
      <c r="G131" s="18" t="s">
        <v>566</v>
      </c>
      <c r="H131" s="18" t="s">
        <v>549</v>
      </c>
      <c r="I131" s="18" t="s">
        <v>550</v>
      </c>
      <c r="J131" s="73" t="s">
        <v>551</v>
      </c>
      <c r="K131" s="59" t="s">
        <v>567</v>
      </c>
      <c r="L131" s="74" t="s">
        <v>568</v>
      </c>
      <c r="M131" s="18" t="s">
        <v>569</v>
      </c>
      <c r="N131" s="392" t="s">
        <v>819</v>
      </c>
      <c r="O131" s="60" t="s">
        <v>818</v>
      </c>
      <c r="P131" s="18" t="s">
        <v>554</v>
      </c>
      <c r="Q131" s="75" t="s">
        <v>555</v>
      </c>
      <c r="R131" s="79"/>
      <c r="S131" s="13"/>
      <c r="T131" s="13"/>
      <c r="U131" s="13"/>
      <c r="V131" s="13"/>
      <c r="W131" s="13"/>
      <c r="X131" s="13"/>
      <c r="Y131" s="13"/>
      <c r="Z131" s="13"/>
    </row>
    <row r="132" spans="1:29" ht="14.25">
      <c r="A132" s="358"/>
      <c r="B132" s="373"/>
      <c r="C132" s="377"/>
      <c r="D132" s="385"/>
      <c r="E132" s="378"/>
      <c r="F132" s="403"/>
      <c r="G132" s="383"/>
      <c r="H132" s="378"/>
      <c r="I132" s="375"/>
      <c r="J132" s="414"/>
      <c r="K132" s="414"/>
      <c r="L132" s="415"/>
      <c r="M132" s="413"/>
      <c r="N132" s="415"/>
      <c r="O132" s="402"/>
      <c r="P132" s="379"/>
      <c r="Q132" s="393"/>
      <c r="R132" s="411"/>
      <c r="S132" s="401"/>
      <c r="T132" s="13"/>
      <c r="U132" s="410"/>
      <c r="V132" s="410"/>
      <c r="W132" s="410"/>
      <c r="X132" s="410"/>
      <c r="Y132" s="410"/>
      <c r="Z132" s="410"/>
      <c r="AA132" s="369"/>
      <c r="AB132" s="369"/>
      <c r="AC132" s="369"/>
    </row>
    <row r="133" spans="1:29" ht="14.25">
      <c r="A133" s="358"/>
      <c r="B133" s="373"/>
      <c r="C133" s="377"/>
      <c r="D133" s="385"/>
      <c r="E133" s="378"/>
      <c r="F133" s="403"/>
      <c r="G133" s="383"/>
      <c r="H133" s="378"/>
      <c r="I133" s="375"/>
      <c r="J133" s="414"/>
      <c r="K133" s="414"/>
      <c r="L133" s="415"/>
      <c r="M133" s="413"/>
      <c r="N133" s="415"/>
      <c r="O133" s="402"/>
      <c r="P133" s="379"/>
      <c r="Q133" s="393"/>
      <c r="R133" s="411"/>
      <c r="S133" s="401"/>
      <c r="T133" s="13"/>
      <c r="U133" s="410"/>
      <c r="V133" s="410"/>
      <c r="W133" s="410"/>
      <c r="X133" s="410"/>
      <c r="Y133" s="410"/>
      <c r="Z133" s="410"/>
      <c r="AA133" s="369"/>
      <c r="AB133" s="369"/>
      <c r="AC133" s="369"/>
    </row>
    <row r="134" spans="1:29" s="369" customFormat="1" ht="14.25">
      <c r="A134" s="358"/>
      <c r="B134" s="373"/>
      <c r="C134" s="377"/>
      <c r="D134" s="385"/>
      <c r="E134" s="378"/>
      <c r="F134" s="403"/>
      <c r="G134" s="383"/>
      <c r="H134" s="378"/>
      <c r="I134" s="375"/>
      <c r="J134" s="414"/>
      <c r="K134" s="414"/>
      <c r="L134" s="415"/>
      <c r="M134" s="413"/>
      <c r="N134" s="415"/>
      <c r="O134" s="402"/>
      <c r="P134" s="379"/>
      <c r="Q134" s="393"/>
      <c r="R134" s="408"/>
      <c r="S134" s="410"/>
      <c r="T134" s="410"/>
      <c r="U134" s="410"/>
      <c r="V134" s="410"/>
      <c r="W134" s="410"/>
      <c r="X134" s="410"/>
      <c r="Y134" s="410"/>
      <c r="Z134" s="410"/>
    </row>
    <row r="135" spans="1:29" s="369" customFormat="1" ht="14.25">
      <c r="A135" s="358"/>
      <c r="B135" s="373"/>
      <c r="C135" s="377"/>
      <c r="D135" s="385"/>
      <c r="E135" s="378"/>
      <c r="F135" s="414"/>
      <c r="G135" s="387"/>
      <c r="H135" s="378"/>
      <c r="I135" s="375"/>
      <c r="J135" s="414"/>
      <c r="K135" s="414"/>
      <c r="L135" s="415"/>
      <c r="M135" s="413"/>
      <c r="N135" s="415"/>
      <c r="O135" s="402"/>
      <c r="P135" s="379"/>
      <c r="Q135" s="393"/>
      <c r="R135" s="408"/>
      <c r="S135" s="410"/>
      <c r="T135" s="410"/>
      <c r="U135" s="410"/>
      <c r="V135" s="410"/>
      <c r="W135" s="410"/>
      <c r="X135" s="410"/>
      <c r="Y135" s="410"/>
      <c r="Z135" s="410"/>
    </row>
    <row r="136" spans="1:29" s="369" customFormat="1" ht="14.25">
      <c r="A136" s="358"/>
      <c r="B136" s="373"/>
      <c r="C136" s="377"/>
      <c r="D136" s="385"/>
      <c r="E136" s="378"/>
      <c r="F136" s="414"/>
      <c r="G136" s="387"/>
      <c r="H136" s="378"/>
      <c r="I136" s="375"/>
      <c r="J136" s="414"/>
      <c r="K136" s="414"/>
      <c r="L136" s="415"/>
      <c r="M136" s="413"/>
      <c r="N136" s="415"/>
      <c r="O136" s="402"/>
      <c r="P136" s="379"/>
      <c r="Q136" s="393"/>
      <c r="R136" s="408"/>
      <c r="S136" s="410"/>
      <c r="T136" s="410"/>
      <c r="U136" s="410"/>
      <c r="V136" s="410"/>
      <c r="W136" s="410"/>
      <c r="X136" s="410"/>
      <c r="Y136" s="410"/>
      <c r="Z136" s="410"/>
    </row>
    <row r="137" spans="1:29" s="369" customFormat="1" ht="14.25">
      <c r="A137" s="358"/>
      <c r="B137" s="373"/>
      <c r="C137" s="377"/>
      <c r="D137" s="385"/>
      <c r="E137" s="378"/>
      <c r="F137" s="403"/>
      <c r="G137" s="383"/>
      <c r="H137" s="378"/>
      <c r="I137" s="375"/>
      <c r="J137" s="414"/>
      <c r="K137" s="405"/>
      <c r="L137" s="415"/>
      <c r="M137" s="413"/>
      <c r="N137" s="415"/>
      <c r="O137" s="402"/>
      <c r="P137" s="407"/>
      <c r="Q137" s="393"/>
      <c r="R137" s="408"/>
      <c r="S137" s="410"/>
      <c r="T137" s="410"/>
      <c r="U137" s="410"/>
      <c r="V137" s="410"/>
      <c r="W137" s="410"/>
      <c r="X137" s="410"/>
      <c r="Y137" s="410"/>
      <c r="Z137" s="410"/>
    </row>
    <row r="138" spans="1:29" s="369" customFormat="1" ht="14.25">
      <c r="A138" s="358"/>
      <c r="B138" s="373"/>
      <c r="C138" s="377"/>
      <c r="D138" s="385"/>
      <c r="E138" s="378"/>
      <c r="F138" s="403"/>
      <c r="G138" s="383"/>
      <c r="H138" s="378"/>
      <c r="I138" s="375"/>
      <c r="J138" s="405"/>
      <c r="K138" s="405"/>
      <c r="L138" s="405"/>
      <c r="M138" s="405"/>
      <c r="N138" s="406"/>
      <c r="O138" s="417"/>
      <c r="P138" s="407"/>
      <c r="Q138" s="393"/>
      <c r="R138" s="408"/>
      <c r="S138" s="410"/>
      <c r="T138" s="410"/>
      <c r="U138" s="410"/>
      <c r="V138" s="410"/>
      <c r="W138" s="410"/>
      <c r="X138" s="410"/>
      <c r="Y138" s="410"/>
      <c r="Z138" s="410"/>
    </row>
    <row r="139" spans="1:29" s="369" customFormat="1" ht="14.25">
      <c r="A139" s="358"/>
      <c r="B139" s="373"/>
      <c r="C139" s="377"/>
      <c r="D139" s="385"/>
      <c r="E139" s="378"/>
      <c r="F139" s="414"/>
      <c r="G139" s="387"/>
      <c r="H139" s="378"/>
      <c r="I139" s="375"/>
      <c r="J139" s="414"/>
      <c r="K139" s="414"/>
      <c r="L139" s="415"/>
      <c r="M139" s="413"/>
      <c r="N139" s="415"/>
      <c r="O139" s="402"/>
      <c r="P139" s="379"/>
      <c r="Q139" s="393"/>
      <c r="R139" s="411"/>
      <c r="S139" s="401"/>
      <c r="T139" s="410"/>
      <c r="U139" s="410"/>
      <c r="V139" s="410"/>
      <c r="W139" s="410"/>
      <c r="X139" s="410"/>
      <c r="Y139" s="410"/>
      <c r="Z139" s="410"/>
    </row>
    <row r="140" spans="1:29" s="369" customFormat="1" ht="14.25">
      <c r="A140" s="358"/>
      <c r="B140" s="373"/>
      <c r="C140" s="377"/>
      <c r="D140" s="385"/>
      <c r="E140" s="378"/>
      <c r="F140" s="403"/>
      <c r="G140" s="383"/>
      <c r="H140" s="378"/>
      <c r="I140" s="375"/>
      <c r="J140" s="352"/>
      <c r="K140" s="352"/>
      <c r="L140" s="352"/>
      <c r="M140" s="352"/>
      <c r="N140" s="404"/>
      <c r="O140" s="402"/>
      <c r="P140" s="380"/>
      <c r="Q140" s="393"/>
      <c r="R140" s="411"/>
      <c r="S140" s="401"/>
      <c r="T140" s="410"/>
      <c r="U140" s="410"/>
      <c r="V140" s="410"/>
      <c r="W140" s="410"/>
      <c r="X140" s="410"/>
      <c r="Y140" s="410"/>
      <c r="Z140" s="410"/>
    </row>
    <row r="141" spans="1:29">
      <c r="A141" s="26"/>
      <c r="B141" s="20"/>
      <c r="C141" s="20"/>
      <c r="D141" s="20"/>
      <c r="E141" s="29"/>
      <c r="F141" s="27"/>
      <c r="G141" s="9"/>
      <c r="H141" s="9"/>
      <c r="I141" s="9"/>
      <c r="J141" s="50"/>
      <c r="K141" s="9"/>
      <c r="L141" s="9"/>
      <c r="M141" s="9"/>
      <c r="N141" s="8"/>
      <c r="O141" s="50"/>
      <c r="P141" s="4"/>
      <c r="Q141" s="8"/>
      <c r="R141" s="138"/>
      <c r="S141" s="13"/>
      <c r="T141" s="13"/>
      <c r="U141" s="13"/>
      <c r="V141" s="13"/>
      <c r="W141" s="13"/>
      <c r="X141" s="13"/>
      <c r="Y141" s="13"/>
      <c r="Z141" s="13"/>
    </row>
    <row r="142" spans="1:29">
      <c r="A142" s="26"/>
      <c r="B142" s="20"/>
      <c r="C142" s="20"/>
      <c r="D142" s="20"/>
      <c r="E142" s="29"/>
      <c r="F142" s="27"/>
      <c r="G142" s="38"/>
      <c r="H142" s="39"/>
      <c r="I142" s="79"/>
      <c r="J142" s="14"/>
      <c r="K142" s="80"/>
      <c r="L142" s="81"/>
      <c r="M142" s="82"/>
      <c r="N142" s="83"/>
      <c r="O142" s="84"/>
      <c r="P142" s="8"/>
      <c r="Q142" s="13"/>
      <c r="R142" s="138"/>
      <c r="S142" s="13"/>
      <c r="T142" s="13"/>
      <c r="U142" s="13"/>
      <c r="V142" s="13"/>
      <c r="W142" s="13"/>
      <c r="X142" s="13"/>
      <c r="Y142" s="13"/>
      <c r="Z142" s="13"/>
    </row>
    <row r="143" spans="1:29">
      <c r="A143" s="34"/>
      <c r="B143" s="42"/>
      <c r="C143" s="99"/>
      <c r="D143" s="3"/>
      <c r="E143" s="35"/>
      <c r="F143" s="79"/>
      <c r="G143" s="38"/>
      <c r="H143" s="39"/>
      <c r="I143" s="79"/>
      <c r="J143" s="14"/>
      <c r="K143" s="80"/>
      <c r="L143" s="81"/>
      <c r="M143" s="82"/>
      <c r="N143" s="83"/>
      <c r="O143" s="84"/>
      <c r="P143" s="8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9" ht="15">
      <c r="A144" s="2"/>
      <c r="B144" s="100" t="s">
        <v>576</v>
      </c>
      <c r="C144" s="100"/>
      <c r="D144" s="100"/>
      <c r="E144" s="100"/>
      <c r="F144" s="14"/>
      <c r="G144" s="14"/>
      <c r="H144" s="101"/>
      <c r="I144" s="14"/>
      <c r="J144" s="71"/>
      <c r="K144" s="72"/>
      <c r="L144" s="14"/>
      <c r="M144" s="14"/>
      <c r="N144" s="13"/>
      <c r="O144" s="95"/>
      <c r="P144" s="8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 ht="38.25">
      <c r="A145" s="17" t="s">
        <v>16</v>
      </c>
      <c r="B145" s="18" t="s">
        <v>534</v>
      </c>
      <c r="C145" s="18"/>
      <c r="D145" s="19" t="s">
        <v>545</v>
      </c>
      <c r="E145" s="18" t="s">
        <v>546</v>
      </c>
      <c r="F145" s="18" t="s">
        <v>547</v>
      </c>
      <c r="G145" s="18" t="s">
        <v>577</v>
      </c>
      <c r="H145" s="18" t="s">
        <v>578</v>
      </c>
      <c r="I145" s="18" t="s">
        <v>550</v>
      </c>
      <c r="J145" s="58" t="s">
        <v>551</v>
      </c>
      <c r="K145" s="18" t="s">
        <v>552</v>
      </c>
      <c r="L145" s="18" t="s">
        <v>553</v>
      </c>
      <c r="M145" s="18" t="s">
        <v>554</v>
      </c>
      <c r="N145" s="19" t="s">
        <v>555</v>
      </c>
      <c r="O145" s="95"/>
      <c r="P145" s="8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</v>
      </c>
      <c r="B146" s="102">
        <v>41579</v>
      </c>
      <c r="C146" s="102"/>
      <c r="D146" s="103" t="s">
        <v>579</v>
      </c>
      <c r="E146" s="104" t="s">
        <v>580</v>
      </c>
      <c r="F146" s="105">
        <v>82</v>
      </c>
      <c r="G146" s="104" t="s">
        <v>581</v>
      </c>
      <c r="H146" s="104">
        <v>100</v>
      </c>
      <c r="I146" s="122">
        <v>100</v>
      </c>
      <c r="J146" s="123" t="s">
        <v>582</v>
      </c>
      <c r="K146" s="124">
        <f t="shared" ref="K146:K177" si="79">H146-F146</f>
        <v>18</v>
      </c>
      <c r="L146" s="125">
        <f t="shared" ref="L146:L177" si="80">K146/F146</f>
        <v>0.21951219512195122</v>
      </c>
      <c r="M146" s="126" t="s">
        <v>556</v>
      </c>
      <c r="N146" s="127">
        <v>42657</v>
      </c>
      <c r="O146" s="50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2</v>
      </c>
      <c r="B147" s="102">
        <v>41794</v>
      </c>
      <c r="C147" s="102"/>
      <c r="D147" s="103" t="s">
        <v>583</v>
      </c>
      <c r="E147" s="104" t="s">
        <v>557</v>
      </c>
      <c r="F147" s="105">
        <v>257</v>
      </c>
      <c r="G147" s="104" t="s">
        <v>581</v>
      </c>
      <c r="H147" s="104">
        <v>300</v>
      </c>
      <c r="I147" s="122">
        <v>300</v>
      </c>
      <c r="J147" s="123" t="s">
        <v>582</v>
      </c>
      <c r="K147" s="124">
        <f t="shared" si="79"/>
        <v>43</v>
      </c>
      <c r="L147" s="125">
        <f t="shared" si="80"/>
        <v>0.16731517509727625</v>
      </c>
      <c r="M147" s="126" t="s">
        <v>556</v>
      </c>
      <c r="N147" s="127">
        <v>41822</v>
      </c>
      <c r="O147" s="50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</v>
      </c>
      <c r="B148" s="102">
        <v>41828</v>
      </c>
      <c r="C148" s="102"/>
      <c r="D148" s="103" t="s">
        <v>584</v>
      </c>
      <c r="E148" s="104" t="s">
        <v>557</v>
      </c>
      <c r="F148" s="105">
        <v>393</v>
      </c>
      <c r="G148" s="104" t="s">
        <v>581</v>
      </c>
      <c r="H148" s="104">
        <v>468</v>
      </c>
      <c r="I148" s="122">
        <v>468</v>
      </c>
      <c r="J148" s="123" t="s">
        <v>582</v>
      </c>
      <c r="K148" s="124">
        <f t="shared" si="79"/>
        <v>75</v>
      </c>
      <c r="L148" s="125">
        <f t="shared" si="80"/>
        <v>0.19083969465648856</v>
      </c>
      <c r="M148" s="126" t="s">
        <v>556</v>
      </c>
      <c r="N148" s="127">
        <v>41863</v>
      </c>
      <c r="O148" s="50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</v>
      </c>
      <c r="B149" s="102">
        <v>41857</v>
      </c>
      <c r="C149" s="102"/>
      <c r="D149" s="103" t="s">
        <v>585</v>
      </c>
      <c r="E149" s="104" t="s">
        <v>557</v>
      </c>
      <c r="F149" s="105">
        <v>205</v>
      </c>
      <c r="G149" s="104" t="s">
        <v>581</v>
      </c>
      <c r="H149" s="104">
        <v>275</v>
      </c>
      <c r="I149" s="122">
        <v>250</v>
      </c>
      <c r="J149" s="123" t="s">
        <v>582</v>
      </c>
      <c r="K149" s="124">
        <f t="shared" si="79"/>
        <v>70</v>
      </c>
      <c r="L149" s="125">
        <f t="shared" si="80"/>
        <v>0.34146341463414637</v>
      </c>
      <c r="M149" s="126" t="s">
        <v>556</v>
      </c>
      <c r="N149" s="127">
        <v>41962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5</v>
      </c>
      <c r="B150" s="102">
        <v>41886</v>
      </c>
      <c r="C150" s="102"/>
      <c r="D150" s="103" t="s">
        <v>586</v>
      </c>
      <c r="E150" s="104" t="s">
        <v>557</v>
      </c>
      <c r="F150" s="105">
        <v>162</v>
      </c>
      <c r="G150" s="104" t="s">
        <v>581</v>
      </c>
      <c r="H150" s="104">
        <v>190</v>
      </c>
      <c r="I150" s="122">
        <v>190</v>
      </c>
      <c r="J150" s="123" t="s">
        <v>582</v>
      </c>
      <c r="K150" s="124">
        <f t="shared" si="79"/>
        <v>28</v>
      </c>
      <c r="L150" s="125">
        <f t="shared" si="80"/>
        <v>0.1728395061728395</v>
      </c>
      <c r="M150" s="126" t="s">
        <v>556</v>
      </c>
      <c r="N150" s="127">
        <v>42006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6</v>
      </c>
      <c r="B151" s="102">
        <v>41886</v>
      </c>
      <c r="C151" s="102"/>
      <c r="D151" s="103" t="s">
        <v>587</v>
      </c>
      <c r="E151" s="104" t="s">
        <v>557</v>
      </c>
      <c r="F151" s="105">
        <v>75</v>
      </c>
      <c r="G151" s="104" t="s">
        <v>581</v>
      </c>
      <c r="H151" s="104">
        <v>91.5</v>
      </c>
      <c r="I151" s="122" t="s">
        <v>588</v>
      </c>
      <c r="J151" s="123" t="s">
        <v>589</v>
      </c>
      <c r="K151" s="124">
        <f t="shared" si="79"/>
        <v>16.5</v>
      </c>
      <c r="L151" s="125">
        <f t="shared" si="80"/>
        <v>0.22</v>
      </c>
      <c r="M151" s="126" t="s">
        <v>556</v>
      </c>
      <c r="N151" s="127">
        <v>41954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7</v>
      </c>
      <c r="B152" s="102">
        <v>41913</v>
      </c>
      <c r="C152" s="102"/>
      <c r="D152" s="103" t="s">
        <v>590</v>
      </c>
      <c r="E152" s="104" t="s">
        <v>557</v>
      </c>
      <c r="F152" s="105">
        <v>850</v>
      </c>
      <c r="G152" s="104" t="s">
        <v>581</v>
      </c>
      <c r="H152" s="104">
        <v>982.5</v>
      </c>
      <c r="I152" s="122">
        <v>1050</v>
      </c>
      <c r="J152" s="123" t="s">
        <v>591</v>
      </c>
      <c r="K152" s="124">
        <f t="shared" si="79"/>
        <v>132.5</v>
      </c>
      <c r="L152" s="125">
        <f t="shared" si="80"/>
        <v>0.15588235294117647</v>
      </c>
      <c r="M152" s="126" t="s">
        <v>556</v>
      </c>
      <c r="N152" s="127">
        <v>42039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8</v>
      </c>
      <c r="B153" s="102">
        <v>41913</v>
      </c>
      <c r="C153" s="102"/>
      <c r="D153" s="103" t="s">
        <v>592</v>
      </c>
      <c r="E153" s="104" t="s">
        <v>557</v>
      </c>
      <c r="F153" s="105">
        <v>475</v>
      </c>
      <c r="G153" s="104" t="s">
        <v>581</v>
      </c>
      <c r="H153" s="104">
        <v>515</v>
      </c>
      <c r="I153" s="122">
        <v>600</v>
      </c>
      <c r="J153" s="123" t="s">
        <v>593</v>
      </c>
      <c r="K153" s="124">
        <f t="shared" si="79"/>
        <v>40</v>
      </c>
      <c r="L153" s="125">
        <f t="shared" si="80"/>
        <v>8.4210526315789472E-2</v>
      </c>
      <c r="M153" s="126" t="s">
        <v>556</v>
      </c>
      <c r="N153" s="127">
        <v>41939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9</v>
      </c>
      <c r="B154" s="102">
        <v>41913</v>
      </c>
      <c r="C154" s="102"/>
      <c r="D154" s="103" t="s">
        <v>594</v>
      </c>
      <c r="E154" s="104" t="s">
        <v>557</v>
      </c>
      <c r="F154" s="105">
        <v>86</v>
      </c>
      <c r="G154" s="104" t="s">
        <v>581</v>
      </c>
      <c r="H154" s="104">
        <v>99</v>
      </c>
      <c r="I154" s="122">
        <v>140</v>
      </c>
      <c r="J154" s="123" t="s">
        <v>595</v>
      </c>
      <c r="K154" s="124">
        <f t="shared" si="79"/>
        <v>13</v>
      </c>
      <c r="L154" s="125">
        <f t="shared" si="80"/>
        <v>0.15116279069767441</v>
      </c>
      <c r="M154" s="126" t="s">
        <v>556</v>
      </c>
      <c r="N154" s="127">
        <v>41939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10</v>
      </c>
      <c r="B155" s="102">
        <v>41926</v>
      </c>
      <c r="C155" s="102"/>
      <c r="D155" s="103" t="s">
        <v>596</v>
      </c>
      <c r="E155" s="104" t="s">
        <v>557</v>
      </c>
      <c r="F155" s="105">
        <v>496.6</v>
      </c>
      <c r="G155" s="104" t="s">
        <v>581</v>
      </c>
      <c r="H155" s="104">
        <v>621</v>
      </c>
      <c r="I155" s="122">
        <v>580</v>
      </c>
      <c r="J155" s="123" t="s">
        <v>582</v>
      </c>
      <c r="K155" s="124">
        <f t="shared" si="79"/>
        <v>124.39999999999998</v>
      </c>
      <c r="L155" s="125">
        <f t="shared" si="80"/>
        <v>0.25050342327829234</v>
      </c>
      <c r="M155" s="126" t="s">
        <v>556</v>
      </c>
      <c r="N155" s="127">
        <v>42605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11</v>
      </c>
      <c r="B156" s="102">
        <v>41926</v>
      </c>
      <c r="C156" s="102"/>
      <c r="D156" s="103" t="s">
        <v>597</v>
      </c>
      <c r="E156" s="104" t="s">
        <v>557</v>
      </c>
      <c r="F156" s="105">
        <v>2481.9</v>
      </c>
      <c r="G156" s="104" t="s">
        <v>581</v>
      </c>
      <c r="H156" s="104">
        <v>2840</v>
      </c>
      <c r="I156" s="122">
        <v>2870</v>
      </c>
      <c r="J156" s="123" t="s">
        <v>598</v>
      </c>
      <c r="K156" s="124">
        <f t="shared" si="79"/>
        <v>358.09999999999991</v>
      </c>
      <c r="L156" s="125">
        <f t="shared" si="80"/>
        <v>0.14428462065353154</v>
      </c>
      <c r="M156" s="126" t="s">
        <v>556</v>
      </c>
      <c r="N156" s="127">
        <v>42017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12</v>
      </c>
      <c r="B157" s="102">
        <v>41928</v>
      </c>
      <c r="C157" s="102"/>
      <c r="D157" s="103" t="s">
        <v>599</v>
      </c>
      <c r="E157" s="104" t="s">
        <v>557</v>
      </c>
      <c r="F157" s="105">
        <v>84.5</v>
      </c>
      <c r="G157" s="104" t="s">
        <v>581</v>
      </c>
      <c r="H157" s="104">
        <v>93</v>
      </c>
      <c r="I157" s="122">
        <v>110</v>
      </c>
      <c r="J157" s="123" t="s">
        <v>600</v>
      </c>
      <c r="K157" s="124">
        <f t="shared" si="79"/>
        <v>8.5</v>
      </c>
      <c r="L157" s="125">
        <f t="shared" si="80"/>
        <v>0.10059171597633136</v>
      </c>
      <c r="M157" s="126" t="s">
        <v>556</v>
      </c>
      <c r="N157" s="127">
        <v>41939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13</v>
      </c>
      <c r="B158" s="102">
        <v>41928</v>
      </c>
      <c r="C158" s="102"/>
      <c r="D158" s="103" t="s">
        <v>601</v>
      </c>
      <c r="E158" s="104" t="s">
        <v>557</v>
      </c>
      <c r="F158" s="105">
        <v>401</v>
      </c>
      <c r="G158" s="104" t="s">
        <v>581</v>
      </c>
      <c r="H158" s="104">
        <v>428</v>
      </c>
      <c r="I158" s="122">
        <v>450</v>
      </c>
      <c r="J158" s="123" t="s">
        <v>602</v>
      </c>
      <c r="K158" s="124">
        <f t="shared" si="79"/>
        <v>27</v>
      </c>
      <c r="L158" s="125">
        <f t="shared" si="80"/>
        <v>6.7331670822942641E-2</v>
      </c>
      <c r="M158" s="126" t="s">
        <v>556</v>
      </c>
      <c r="N158" s="127">
        <v>42020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14</v>
      </c>
      <c r="B159" s="102">
        <v>41928</v>
      </c>
      <c r="C159" s="102"/>
      <c r="D159" s="103" t="s">
        <v>603</v>
      </c>
      <c r="E159" s="104" t="s">
        <v>557</v>
      </c>
      <c r="F159" s="105">
        <v>101</v>
      </c>
      <c r="G159" s="104" t="s">
        <v>581</v>
      </c>
      <c r="H159" s="104">
        <v>112</v>
      </c>
      <c r="I159" s="122">
        <v>120</v>
      </c>
      <c r="J159" s="123" t="s">
        <v>604</v>
      </c>
      <c r="K159" s="124">
        <f t="shared" si="79"/>
        <v>11</v>
      </c>
      <c r="L159" s="125">
        <f t="shared" si="80"/>
        <v>0.10891089108910891</v>
      </c>
      <c r="M159" s="126" t="s">
        <v>556</v>
      </c>
      <c r="N159" s="127">
        <v>41939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15</v>
      </c>
      <c r="B160" s="102">
        <v>41954</v>
      </c>
      <c r="C160" s="102"/>
      <c r="D160" s="103" t="s">
        <v>605</v>
      </c>
      <c r="E160" s="104" t="s">
        <v>557</v>
      </c>
      <c r="F160" s="105">
        <v>59</v>
      </c>
      <c r="G160" s="104" t="s">
        <v>581</v>
      </c>
      <c r="H160" s="104">
        <v>76</v>
      </c>
      <c r="I160" s="122">
        <v>76</v>
      </c>
      <c r="J160" s="123" t="s">
        <v>582</v>
      </c>
      <c r="K160" s="124">
        <f t="shared" si="79"/>
        <v>17</v>
      </c>
      <c r="L160" s="125">
        <f t="shared" si="80"/>
        <v>0.28813559322033899</v>
      </c>
      <c r="M160" s="126" t="s">
        <v>556</v>
      </c>
      <c r="N160" s="127">
        <v>43032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16</v>
      </c>
      <c r="B161" s="102">
        <v>41954</v>
      </c>
      <c r="C161" s="102"/>
      <c r="D161" s="103" t="s">
        <v>594</v>
      </c>
      <c r="E161" s="104" t="s">
        <v>557</v>
      </c>
      <c r="F161" s="105">
        <v>99</v>
      </c>
      <c r="G161" s="104" t="s">
        <v>581</v>
      </c>
      <c r="H161" s="104">
        <v>120</v>
      </c>
      <c r="I161" s="122">
        <v>120</v>
      </c>
      <c r="J161" s="123" t="s">
        <v>606</v>
      </c>
      <c r="K161" s="124">
        <f t="shared" si="79"/>
        <v>21</v>
      </c>
      <c r="L161" s="125">
        <f t="shared" si="80"/>
        <v>0.21212121212121213</v>
      </c>
      <c r="M161" s="126" t="s">
        <v>556</v>
      </c>
      <c r="N161" s="127">
        <v>41960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17</v>
      </c>
      <c r="B162" s="102">
        <v>41956</v>
      </c>
      <c r="C162" s="102"/>
      <c r="D162" s="103" t="s">
        <v>607</v>
      </c>
      <c r="E162" s="104" t="s">
        <v>557</v>
      </c>
      <c r="F162" s="105">
        <v>22</v>
      </c>
      <c r="G162" s="104" t="s">
        <v>581</v>
      </c>
      <c r="H162" s="104">
        <v>33.549999999999997</v>
      </c>
      <c r="I162" s="122">
        <v>32</v>
      </c>
      <c r="J162" s="123" t="s">
        <v>608</v>
      </c>
      <c r="K162" s="124">
        <f t="shared" si="79"/>
        <v>11.549999999999997</v>
      </c>
      <c r="L162" s="125">
        <f t="shared" si="80"/>
        <v>0.52499999999999991</v>
      </c>
      <c r="M162" s="126" t="s">
        <v>556</v>
      </c>
      <c r="N162" s="127">
        <v>42188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18</v>
      </c>
      <c r="B163" s="102">
        <v>41976</v>
      </c>
      <c r="C163" s="102"/>
      <c r="D163" s="103" t="s">
        <v>609</v>
      </c>
      <c r="E163" s="104" t="s">
        <v>557</v>
      </c>
      <c r="F163" s="105">
        <v>440</v>
      </c>
      <c r="G163" s="104" t="s">
        <v>581</v>
      </c>
      <c r="H163" s="104">
        <v>520</v>
      </c>
      <c r="I163" s="122">
        <v>520</v>
      </c>
      <c r="J163" s="123" t="s">
        <v>610</v>
      </c>
      <c r="K163" s="124">
        <f t="shared" si="79"/>
        <v>80</v>
      </c>
      <c r="L163" s="125">
        <f t="shared" si="80"/>
        <v>0.18181818181818182</v>
      </c>
      <c r="M163" s="126" t="s">
        <v>556</v>
      </c>
      <c r="N163" s="127">
        <v>42208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19</v>
      </c>
      <c r="B164" s="102">
        <v>41976</v>
      </c>
      <c r="C164" s="102"/>
      <c r="D164" s="103" t="s">
        <v>611</v>
      </c>
      <c r="E164" s="104" t="s">
        <v>557</v>
      </c>
      <c r="F164" s="105">
        <v>360</v>
      </c>
      <c r="G164" s="104" t="s">
        <v>581</v>
      </c>
      <c r="H164" s="104">
        <v>427</v>
      </c>
      <c r="I164" s="122">
        <v>425</v>
      </c>
      <c r="J164" s="123" t="s">
        <v>612</v>
      </c>
      <c r="K164" s="124">
        <f t="shared" si="79"/>
        <v>67</v>
      </c>
      <c r="L164" s="125">
        <f t="shared" si="80"/>
        <v>0.18611111111111112</v>
      </c>
      <c r="M164" s="126" t="s">
        <v>556</v>
      </c>
      <c r="N164" s="127">
        <v>42058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20</v>
      </c>
      <c r="B165" s="102">
        <v>42012</v>
      </c>
      <c r="C165" s="102"/>
      <c r="D165" s="103" t="s">
        <v>613</v>
      </c>
      <c r="E165" s="104" t="s">
        <v>557</v>
      </c>
      <c r="F165" s="105">
        <v>360</v>
      </c>
      <c r="G165" s="104" t="s">
        <v>581</v>
      </c>
      <c r="H165" s="104">
        <v>455</v>
      </c>
      <c r="I165" s="122">
        <v>420</v>
      </c>
      <c r="J165" s="123" t="s">
        <v>614</v>
      </c>
      <c r="K165" s="124">
        <f t="shared" si="79"/>
        <v>95</v>
      </c>
      <c r="L165" s="125">
        <f t="shared" si="80"/>
        <v>0.2638888888888889</v>
      </c>
      <c r="M165" s="126" t="s">
        <v>556</v>
      </c>
      <c r="N165" s="127">
        <v>42024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21</v>
      </c>
      <c r="B166" s="102">
        <v>42012</v>
      </c>
      <c r="C166" s="102"/>
      <c r="D166" s="103" t="s">
        <v>615</v>
      </c>
      <c r="E166" s="104" t="s">
        <v>557</v>
      </c>
      <c r="F166" s="105">
        <v>130</v>
      </c>
      <c r="G166" s="104"/>
      <c r="H166" s="104">
        <v>175.5</v>
      </c>
      <c r="I166" s="122">
        <v>165</v>
      </c>
      <c r="J166" s="123" t="s">
        <v>616</v>
      </c>
      <c r="K166" s="124">
        <f t="shared" si="79"/>
        <v>45.5</v>
      </c>
      <c r="L166" s="125">
        <f t="shared" si="80"/>
        <v>0.35</v>
      </c>
      <c r="M166" s="126" t="s">
        <v>556</v>
      </c>
      <c r="N166" s="127">
        <v>43088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22</v>
      </c>
      <c r="B167" s="102">
        <v>42040</v>
      </c>
      <c r="C167" s="102"/>
      <c r="D167" s="103" t="s">
        <v>376</v>
      </c>
      <c r="E167" s="104" t="s">
        <v>580</v>
      </c>
      <c r="F167" s="105">
        <v>98</v>
      </c>
      <c r="G167" s="104"/>
      <c r="H167" s="104">
        <v>120</v>
      </c>
      <c r="I167" s="122">
        <v>120</v>
      </c>
      <c r="J167" s="123" t="s">
        <v>582</v>
      </c>
      <c r="K167" s="124">
        <f t="shared" si="79"/>
        <v>22</v>
      </c>
      <c r="L167" s="125">
        <f t="shared" si="80"/>
        <v>0.22448979591836735</v>
      </c>
      <c r="M167" s="126" t="s">
        <v>556</v>
      </c>
      <c r="N167" s="127">
        <v>42753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23</v>
      </c>
      <c r="B168" s="102">
        <v>42040</v>
      </c>
      <c r="C168" s="102"/>
      <c r="D168" s="103" t="s">
        <v>617</v>
      </c>
      <c r="E168" s="104" t="s">
        <v>580</v>
      </c>
      <c r="F168" s="105">
        <v>196</v>
      </c>
      <c r="G168" s="104"/>
      <c r="H168" s="104">
        <v>262</v>
      </c>
      <c r="I168" s="122">
        <v>255</v>
      </c>
      <c r="J168" s="123" t="s">
        <v>582</v>
      </c>
      <c r="K168" s="124">
        <f t="shared" si="79"/>
        <v>66</v>
      </c>
      <c r="L168" s="125">
        <f t="shared" si="80"/>
        <v>0.33673469387755101</v>
      </c>
      <c r="M168" s="126" t="s">
        <v>556</v>
      </c>
      <c r="N168" s="127">
        <v>42599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5">
        <v>24</v>
      </c>
      <c r="B169" s="106">
        <v>42067</v>
      </c>
      <c r="C169" s="106"/>
      <c r="D169" s="107" t="s">
        <v>375</v>
      </c>
      <c r="E169" s="108" t="s">
        <v>580</v>
      </c>
      <c r="F169" s="109">
        <v>235</v>
      </c>
      <c r="G169" s="109"/>
      <c r="H169" s="110">
        <v>77</v>
      </c>
      <c r="I169" s="128" t="s">
        <v>618</v>
      </c>
      <c r="J169" s="129" t="s">
        <v>619</v>
      </c>
      <c r="K169" s="130">
        <f t="shared" si="79"/>
        <v>-158</v>
      </c>
      <c r="L169" s="131">
        <f t="shared" si="80"/>
        <v>-0.67234042553191486</v>
      </c>
      <c r="M169" s="132" t="s">
        <v>620</v>
      </c>
      <c r="N169" s="133">
        <v>43522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25</v>
      </c>
      <c r="B170" s="102">
        <v>42067</v>
      </c>
      <c r="C170" s="102"/>
      <c r="D170" s="103" t="s">
        <v>453</v>
      </c>
      <c r="E170" s="104" t="s">
        <v>580</v>
      </c>
      <c r="F170" s="105">
        <v>185</v>
      </c>
      <c r="G170" s="104"/>
      <c r="H170" s="104">
        <v>224</v>
      </c>
      <c r="I170" s="122" t="s">
        <v>621</v>
      </c>
      <c r="J170" s="123" t="s">
        <v>582</v>
      </c>
      <c r="K170" s="124">
        <f t="shared" si="79"/>
        <v>39</v>
      </c>
      <c r="L170" s="125">
        <f t="shared" si="80"/>
        <v>0.21081081081081082</v>
      </c>
      <c r="M170" s="126" t="s">
        <v>556</v>
      </c>
      <c r="N170" s="127">
        <v>42647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339">
        <v>26</v>
      </c>
      <c r="B171" s="111">
        <v>42090</v>
      </c>
      <c r="C171" s="111"/>
      <c r="D171" s="112" t="s">
        <v>622</v>
      </c>
      <c r="E171" s="113" t="s">
        <v>580</v>
      </c>
      <c r="F171" s="114">
        <v>49.5</v>
      </c>
      <c r="G171" s="115"/>
      <c r="H171" s="115">
        <v>15.85</v>
      </c>
      <c r="I171" s="115">
        <v>67</v>
      </c>
      <c r="J171" s="134" t="s">
        <v>623</v>
      </c>
      <c r="K171" s="115">
        <f t="shared" si="79"/>
        <v>-33.65</v>
      </c>
      <c r="L171" s="135">
        <f t="shared" si="80"/>
        <v>-0.67979797979797973</v>
      </c>
      <c r="M171" s="132" t="s">
        <v>620</v>
      </c>
      <c r="N171" s="136">
        <v>43627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27</v>
      </c>
      <c r="B172" s="102">
        <v>42093</v>
      </c>
      <c r="C172" s="102"/>
      <c r="D172" s="103" t="s">
        <v>624</v>
      </c>
      <c r="E172" s="104" t="s">
        <v>580</v>
      </c>
      <c r="F172" s="105">
        <v>183.5</v>
      </c>
      <c r="G172" s="104"/>
      <c r="H172" s="104">
        <v>219</v>
      </c>
      <c r="I172" s="122">
        <v>218</v>
      </c>
      <c r="J172" s="123" t="s">
        <v>625</v>
      </c>
      <c r="K172" s="124">
        <f t="shared" si="79"/>
        <v>35.5</v>
      </c>
      <c r="L172" s="125">
        <f t="shared" si="80"/>
        <v>0.19346049046321526</v>
      </c>
      <c r="M172" s="126" t="s">
        <v>556</v>
      </c>
      <c r="N172" s="127">
        <v>42103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28</v>
      </c>
      <c r="B173" s="102">
        <v>42114</v>
      </c>
      <c r="C173" s="102"/>
      <c r="D173" s="103" t="s">
        <v>626</v>
      </c>
      <c r="E173" s="104" t="s">
        <v>580</v>
      </c>
      <c r="F173" s="105">
        <f>(227+237)/2</f>
        <v>232</v>
      </c>
      <c r="G173" s="104"/>
      <c r="H173" s="104">
        <v>298</v>
      </c>
      <c r="I173" s="122">
        <v>298</v>
      </c>
      <c r="J173" s="123" t="s">
        <v>582</v>
      </c>
      <c r="K173" s="124">
        <f t="shared" si="79"/>
        <v>66</v>
      </c>
      <c r="L173" s="125">
        <f t="shared" si="80"/>
        <v>0.28448275862068967</v>
      </c>
      <c r="M173" s="126" t="s">
        <v>556</v>
      </c>
      <c r="N173" s="127">
        <v>42823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29</v>
      </c>
      <c r="B174" s="102">
        <v>42128</v>
      </c>
      <c r="C174" s="102"/>
      <c r="D174" s="103" t="s">
        <v>627</v>
      </c>
      <c r="E174" s="104" t="s">
        <v>557</v>
      </c>
      <c r="F174" s="105">
        <v>385</v>
      </c>
      <c r="G174" s="104"/>
      <c r="H174" s="104">
        <f>212.5+331</f>
        <v>543.5</v>
      </c>
      <c r="I174" s="122">
        <v>510</v>
      </c>
      <c r="J174" s="123" t="s">
        <v>628</v>
      </c>
      <c r="K174" s="124">
        <f t="shared" si="79"/>
        <v>158.5</v>
      </c>
      <c r="L174" s="125">
        <f t="shared" si="80"/>
        <v>0.41168831168831171</v>
      </c>
      <c r="M174" s="126" t="s">
        <v>556</v>
      </c>
      <c r="N174" s="127">
        <v>42235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30</v>
      </c>
      <c r="B175" s="102">
        <v>42128</v>
      </c>
      <c r="C175" s="102"/>
      <c r="D175" s="103" t="s">
        <v>629</v>
      </c>
      <c r="E175" s="104" t="s">
        <v>557</v>
      </c>
      <c r="F175" s="105">
        <v>115.5</v>
      </c>
      <c r="G175" s="104"/>
      <c r="H175" s="104">
        <v>146</v>
      </c>
      <c r="I175" s="122">
        <v>142</v>
      </c>
      <c r="J175" s="123" t="s">
        <v>630</v>
      </c>
      <c r="K175" s="124">
        <f t="shared" si="79"/>
        <v>30.5</v>
      </c>
      <c r="L175" s="125">
        <f t="shared" si="80"/>
        <v>0.26406926406926406</v>
      </c>
      <c r="M175" s="126" t="s">
        <v>556</v>
      </c>
      <c r="N175" s="127">
        <v>42202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31</v>
      </c>
      <c r="B176" s="102">
        <v>42151</v>
      </c>
      <c r="C176" s="102"/>
      <c r="D176" s="103" t="s">
        <v>631</v>
      </c>
      <c r="E176" s="104" t="s">
        <v>557</v>
      </c>
      <c r="F176" s="105">
        <v>237.5</v>
      </c>
      <c r="G176" s="104"/>
      <c r="H176" s="104">
        <v>279.5</v>
      </c>
      <c r="I176" s="122">
        <v>278</v>
      </c>
      <c r="J176" s="123" t="s">
        <v>582</v>
      </c>
      <c r="K176" s="124">
        <f t="shared" si="79"/>
        <v>42</v>
      </c>
      <c r="L176" s="125">
        <f t="shared" si="80"/>
        <v>0.17684210526315788</v>
      </c>
      <c r="M176" s="126" t="s">
        <v>556</v>
      </c>
      <c r="N176" s="127">
        <v>42222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32</v>
      </c>
      <c r="B177" s="102">
        <v>42174</v>
      </c>
      <c r="C177" s="102"/>
      <c r="D177" s="103" t="s">
        <v>601</v>
      </c>
      <c r="E177" s="104" t="s">
        <v>580</v>
      </c>
      <c r="F177" s="105">
        <v>340</v>
      </c>
      <c r="G177" s="104"/>
      <c r="H177" s="104">
        <v>448</v>
      </c>
      <c r="I177" s="122">
        <v>448</v>
      </c>
      <c r="J177" s="123" t="s">
        <v>582</v>
      </c>
      <c r="K177" s="124">
        <f t="shared" si="79"/>
        <v>108</v>
      </c>
      <c r="L177" s="125">
        <f t="shared" si="80"/>
        <v>0.31764705882352939</v>
      </c>
      <c r="M177" s="126" t="s">
        <v>556</v>
      </c>
      <c r="N177" s="127">
        <v>43018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33</v>
      </c>
      <c r="B178" s="102">
        <v>42191</v>
      </c>
      <c r="C178" s="102"/>
      <c r="D178" s="103" t="s">
        <v>632</v>
      </c>
      <c r="E178" s="104" t="s">
        <v>580</v>
      </c>
      <c r="F178" s="105">
        <v>390</v>
      </c>
      <c r="G178" s="104"/>
      <c r="H178" s="104">
        <v>460</v>
      </c>
      <c r="I178" s="122">
        <v>460</v>
      </c>
      <c r="J178" s="123" t="s">
        <v>582</v>
      </c>
      <c r="K178" s="124">
        <f t="shared" ref="K178:K198" si="81">H178-F178</f>
        <v>70</v>
      </c>
      <c r="L178" s="125">
        <f t="shared" ref="L178:L198" si="82">K178/F178</f>
        <v>0.17948717948717949</v>
      </c>
      <c r="M178" s="126" t="s">
        <v>556</v>
      </c>
      <c r="N178" s="127">
        <v>42478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5">
        <v>34</v>
      </c>
      <c r="B179" s="106">
        <v>42195</v>
      </c>
      <c r="C179" s="106"/>
      <c r="D179" s="107" t="s">
        <v>633</v>
      </c>
      <c r="E179" s="108" t="s">
        <v>580</v>
      </c>
      <c r="F179" s="109">
        <v>122.5</v>
      </c>
      <c r="G179" s="109"/>
      <c r="H179" s="110">
        <v>61</v>
      </c>
      <c r="I179" s="128">
        <v>172</v>
      </c>
      <c r="J179" s="129" t="s">
        <v>634</v>
      </c>
      <c r="K179" s="130">
        <f t="shared" si="81"/>
        <v>-61.5</v>
      </c>
      <c r="L179" s="131">
        <f t="shared" si="82"/>
        <v>-0.50204081632653064</v>
      </c>
      <c r="M179" s="132" t="s">
        <v>620</v>
      </c>
      <c r="N179" s="133">
        <v>43333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35</v>
      </c>
      <c r="B180" s="102">
        <v>42219</v>
      </c>
      <c r="C180" s="102"/>
      <c r="D180" s="103" t="s">
        <v>635</v>
      </c>
      <c r="E180" s="104" t="s">
        <v>580</v>
      </c>
      <c r="F180" s="105">
        <v>297.5</v>
      </c>
      <c r="G180" s="104"/>
      <c r="H180" s="104">
        <v>350</v>
      </c>
      <c r="I180" s="122">
        <v>360</v>
      </c>
      <c r="J180" s="123" t="s">
        <v>636</v>
      </c>
      <c r="K180" s="124">
        <f t="shared" si="81"/>
        <v>52.5</v>
      </c>
      <c r="L180" s="125">
        <f t="shared" si="82"/>
        <v>0.17647058823529413</v>
      </c>
      <c r="M180" s="126" t="s">
        <v>556</v>
      </c>
      <c r="N180" s="127">
        <v>42232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36</v>
      </c>
      <c r="B181" s="102">
        <v>42219</v>
      </c>
      <c r="C181" s="102"/>
      <c r="D181" s="103" t="s">
        <v>637</v>
      </c>
      <c r="E181" s="104" t="s">
        <v>580</v>
      </c>
      <c r="F181" s="105">
        <v>115.5</v>
      </c>
      <c r="G181" s="104"/>
      <c r="H181" s="104">
        <v>149</v>
      </c>
      <c r="I181" s="122">
        <v>140</v>
      </c>
      <c r="J181" s="137" t="s">
        <v>638</v>
      </c>
      <c r="K181" s="124">
        <f t="shared" si="81"/>
        <v>33.5</v>
      </c>
      <c r="L181" s="125">
        <f t="shared" si="82"/>
        <v>0.29004329004329005</v>
      </c>
      <c r="M181" s="126" t="s">
        <v>556</v>
      </c>
      <c r="N181" s="127">
        <v>42740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37</v>
      </c>
      <c r="B182" s="102">
        <v>42251</v>
      </c>
      <c r="C182" s="102"/>
      <c r="D182" s="103" t="s">
        <v>631</v>
      </c>
      <c r="E182" s="104" t="s">
        <v>580</v>
      </c>
      <c r="F182" s="105">
        <v>226</v>
      </c>
      <c r="G182" s="104"/>
      <c r="H182" s="104">
        <v>292</v>
      </c>
      <c r="I182" s="122">
        <v>292</v>
      </c>
      <c r="J182" s="123" t="s">
        <v>639</v>
      </c>
      <c r="K182" s="124">
        <f t="shared" si="81"/>
        <v>66</v>
      </c>
      <c r="L182" s="125">
        <f t="shared" si="82"/>
        <v>0.29203539823008851</v>
      </c>
      <c r="M182" s="126" t="s">
        <v>556</v>
      </c>
      <c r="N182" s="127">
        <v>42286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38</v>
      </c>
      <c r="B183" s="102">
        <v>42254</v>
      </c>
      <c r="C183" s="102"/>
      <c r="D183" s="103" t="s">
        <v>626</v>
      </c>
      <c r="E183" s="104" t="s">
        <v>580</v>
      </c>
      <c r="F183" s="105">
        <v>232.5</v>
      </c>
      <c r="G183" s="104"/>
      <c r="H183" s="104">
        <v>312.5</v>
      </c>
      <c r="I183" s="122">
        <v>310</v>
      </c>
      <c r="J183" s="123" t="s">
        <v>582</v>
      </c>
      <c r="K183" s="124">
        <f t="shared" si="81"/>
        <v>80</v>
      </c>
      <c r="L183" s="125">
        <f t="shared" si="82"/>
        <v>0.34408602150537637</v>
      </c>
      <c r="M183" s="126" t="s">
        <v>556</v>
      </c>
      <c r="N183" s="127">
        <v>42823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39</v>
      </c>
      <c r="B184" s="102">
        <v>42268</v>
      </c>
      <c r="C184" s="102"/>
      <c r="D184" s="103" t="s">
        <v>640</v>
      </c>
      <c r="E184" s="104" t="s">
        <v>580</v>
      </c>
      <c r="F184" s="105">
        <v>196.5</v>
      </c>
      <c r="G184" s="104"/>
      <c r="H184" s="104">
        <v>238</v>
      </c>
      <c r="I184" s="122">
        <v>238</v>
      </c>
      <c r="J184" s="123" t="s">
        <v>639</v>
      </c>
      <c r="K184" s="124">
        <f t="shared" si="81"/>
        <v>41.5</v>
      </c>
      <c r="L184" s="125">
        <f t="shared" si="82"/>
        <v>0.21119592875318066</v>
      </c>
      <c r="M184" s="126" t="s">
        <v>556</v>
      </c>
      <c r="N184" s="127">
        <v>42291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40</v>
      </c>
      <c r="B185" s="102">
        <v>42271</v>
      </c>
      <c r="C185" s="102"/>
      <c r="D185" s="103" t="s">
        <v>579</v>
      </c>
      <c r="E185" s="104" t="s">
        <v>580</v>
      </c>
      <c r="F185" s="105">
        <v>65</v>
      </c>
      <c r="G185" s="104"/>
      <c r="H185" s="104">
        <v>82</v>
      </c>
      <c r="I185" s="122">
        <v>82</v>
      </c>
      <c r="J185" s="123" t="s">
        <v>639</v>
      </c>
      <c r="K185" s="124">
        <f t="shared" si="81"/>
        <v>17</v>
      </c>
      <c r="L185" s="125">
        <f t="shared" si="82"/>
        <v>0.26153846153846155</v>
      </c>
      <c r="M185" s="126" t="s">
        <v>556</v>
      </c>
      <c r="N185" s="127">
        <v>42578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41</v>
      </c>
      <c r="B186" s="102">
        <v>42291</v>
      </c>
      <c r="C186" s="102"/>
      <c r="D186" s="103" t="s">
        <v>641</v>
      </c>
      <c r="E186" s="104" t="s">
        <v>580</v>
      </c>
      <c r="F186" s="105">
        <v>144</v>
      </c>
      <c r="G186" s="104"/>
      <c r="H186" s="104">
        <v>182.5</v>
      </c>
      <c r="I186" s="122">
        <v>181</v>
      </c>
      <c r="J186" s="123" t="s">
        <v>639</v>
      </c>
      <c r="K186" s="124">
        <f t="shared" si="81"/>
        <v>38.5</v>
      </c>
      <c r="L186" s="125">
        <f t="shared" si="82"/>
        <v>0.2673611111111111</v>
      </c>
      <c r="M186" s="126" t="s">
        <v>556</v>
      </c>
      <c r="N186" s="127">
        <v>42817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42</v>
      </c>
      <c r="B187" s="102">
        <v>42291</v>
      </c>
      <c r="C187" s="102"/>
      <c r="D187" s="103" t="s">
        <v>642</v>
      </c>
      <c r="E187" s="104" t="s">
        <v>580</v>
      </c>
      <c r="F187" s="105">
        <v>264</v>
      </c>
      <c r="G187" s="104"/>
      <c r="H187" s="104">
        <v>311</v>
      </c>
      <c r="I187" s="122">
        <v>311</v>
      </c>
      <c r="J187" s="123" t="s">
        <v>639</v>
      </c>
      <c r="K187" s="124">
        <f t="shared" si="81"/>
        <v>47</v>
      </c>
      <c r="L187" s="125">
        <f t="shared" si="82"/>
        <v>0.17803030303030304</v>
      </c>
      <c r="M187" s="126" t="s">
        <v>556</v>
      </c>
      <c r="N187" s="127">
        <v>42604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43</v>
      </c>
      <c r="B188" s="102">
        <v>42318</v>
      </c>
      <c r="C188" s="102"/>
      <c r="D188" s="103" t="s">
        <v>643</v>
      </c>
      <c r="E188" s="104" t="s">
        <v>557</v>
      </c>
      <c r="F188" s="105">
        <v>549.5</v>
      </c>
      <c r="G188" s="104"/>
      <c r="H188" s="104">
        <v>630</v>
      </c>
      <c r="I188" s="122">
        <v>630</v>
      </c>
      <c r="J188" s="123" t="s">
        <v>639</v>
      </c>
      <c r="K188" s="124">
        <f t="shared" si="81"/>
        <v>80.5</v>
      </c>
      <c r="L188" s="125">
        <f t="shared" si="82"/>
        <v>0.1464968152866242</v>
      </c>
      <c r="M188" s="126" t="s">
        <v>556</v>
      </c>
      <c r="N188" s="127">
        <v>42419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44</v>
      </c>
      <c r="B189" s="102">
        <v>42342</v>
      </c>
      <c r="C189" s="102"/>
      <c r="D189" s="103" t="s">
        <v>644</v>
      </c>
      <c r="E189" s="104" t="s">
        <v>580</v>
      </c>
      <c r="F189" s="105">
        <v>1027.5</v>
      </c>
      <c r="G189" s="104"/>
      <c r="H189" s="104">
        <v>1315</v>
      </c>
      <c r="I189" s="122">
        <v>1250</v>
      </c>
      <c r="J189" s="123" t="s">
        <v>639</v>
      </c>
      <c r="K189" s="124">
        <f t="shared" si="81"/>
        <v>287.5</v>
      </c>
      <c r="L189" s="125">
        <f t="shared" si="82"/>
        <v>0.27980535279805352</v>
      </c>
      <c r="M189" s="126" t="s">
        <v>556</v>
      </c>
      <c r="N189" s="127">
        <v>43244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45</v>
      </c>
      <c r="B190" s="102">
        <v>42367</v>
      </c>
      <c r="C190" s="102"/>
      <c r="D190" s="103" t="s">
        <v>645</v>
      </c>
      <c r="E190" s="104" t="s">
        <v>580</v>
      </c>
      <c r="F190" s="105">
        <v>465</v>
      </c>
      <c r="G190" s="104"/>
      <c r="H190" s="104">
        <v>540</v>
      </c>
      <c r="I190" s="122">
        <v>540</v>
      </c>
      <c r="J190" s="123" t="s">
        <v>639</v>
      </c>
      <c r="K190" s="124">
        <f t="shared" si="81"/>
        <v>75</v>
      </c>
      <c r="L190" s="125">
        <f t="shared" si="82"/>
        <v>0.16129032258064516</v>
      </c>
      <c r="M190" s="126" t="s">
        <v>556</v>
      </c>
      <c r="N190" s="127">
        <v>42530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46</v>
      </c>
      <c r="B191" s="102">
        <v>42380</v>
      </c>
      <c r="C191" s="102"/>
      <c r="D191" s="103" t="s">
        <v>376</v>
      </c>
      <c r="E191" s="104" t="s">
        <v>557</v>
      </c>
      <c r="F191" s="105">
        <v>81</v>
      </c>
      <c r="G191" s="104"/>
      <c r="H191" s="104">
        <v>110</v>
      </c>
      <c r="I191" s="122">
        <v>110</v>
      </c>
      <c r="J191" s="123" t="s">
        <v>639</v>
      </c>
      <c r="K191" s="124">
        <f t="shared" si="81"/>
        <v>29</v>
      </c>
      <c r="L191" s="125">
        <f t="shared" si="82"/>
        <v>0.35802469135802467</v>
      </c>
      <c r="M191" s="126" t="s">
        <v>556</v>
      </c>
      <c r="N191" s="127">
        <v>42745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47</v>
      </c>
      <c r="B192" s="102">
        <v>42382</v>
      </c>
      <c r="C192" s="102"/>
      <c r="D192" s="103" t="s">
        <v>646</v>
      </c>
      <c r="E192" s="104" t="s">
        <v>557</v>
      </c>
      <c r="F192" s="105">
        <v>417.5</v>
      </c>
      <c r="G192" s="104"/>
      <c r="H192" s="104">
        <v>547</v>
      </c>
      <c r="I192" s="122">
        <v>535</v>
      </c>
      <c r="J192" s="123" t="s">
        <v>639</v>
      </c>
      <c r="K192" s="124">
        <f t="shared" si="81"/>
        <v>129.5</v>
      </c>
      <c r="L192" s="125">
        <f t="shared" si="82"/>
        <v>0.31017964071856285</v>
      </c>
      <c r="M192" s="126" t="s">
        <v>556</v>
      </c>
      <c r="N192" s="127">
        <v>42578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48</v>
      </c>
      <c r="B193" s="102">
        <v>42408</v>
      </c>
      <c r="C193" s="102"/>
      <c r="D193" s="103" t="s">
        <v>647</v>
      </c>
      <c r="E193" s="104" t="s">
        <v>580</v>
      </c>
      <c r="F193" s="105">
        <v>650</v>
      </c>
      <c r="G193" s="104"/>
      <c r="H193" s="104">
        <v>800</v>
      </c>
      <c r="I193" s="122">
        <v>800</v>
      </c>
      <c r="J193" s="123" t="s">
        <v>639</v>
      </c>
      <c r="K193" s="124">
        <f t="shared" si="81"/>
        <v>150</v>
      </c>
      <c r="L193" s="125">
        <f t="shared" si="82"/>
        <v>0.23076923076923078</v>
      </c>
      <c r="M193" s="126" t="s">
        <v>556</v>
      </c>
      <c r="N193" s="127">
        <v>43154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49</v>
      </c>
      <c r="B194" s="102">
        <v>42433</v>
      </c>
      <c r="C194" s="102"/>
      <c r="D194" s="103" t="s">
        <v>193</v>
      </c>
      <c r="E194" s="104" t="s">
        <v>580</v>
      </c>
      <c r="F194" s="105">
        <v>437.5</v>
      </c>
      <c r="G194" s="104"/>
      <c r="H194" s="104">
        <v>504.5</v>
      </c>
      <c r="I194" s="122">
        <v>522</v>
      </c>
      <c r="J194" s="123" t="s">
        <v>648</v>
      </c>
      <c r="K194" s="124">
        <f t="shared" si="81"/>
        <v>67</v>
      </c>
      <c r="L194" s="125">
        <f t="shared" si="82"/>
        <v>0.15314285714285714</v>
      </c>
      <c r="M194" s="126" t="s">
        <v>556</v>
      </c>
      <c r="N194" s="127">
        <v>42480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50</v>
      </c>
      <c r="B195" s="102">
        <v>42438</v>
      </c>
      <c r="C195" s="102"/>
      <c r="D195" s="103" t="s">
        <v>649</v>
      </c>
      <c r="E195" s="104" t="s">
        <v>580</v>
      </c>
      <c r="F195" s="105">
        <v>189.5</v>
      </c>
      <c r="G195" s="104"/>
      <c r="H195" s="104">
        <v>218</v>
      </c>
      <c r="I195" s="122">
        <v>218</v>
      </c>
      <c r="J195" s="123" t="s">
        <v>639</v>
      </c>
      <c r="K195" s="124">
        <f t="shared" si="81"/>
        <v>28.5</v>
      </c>
      <c r="L195" s="125">
        <f t="shared" si="82"/>
        <v>0.15039577836411611</v>
      </c>
      <c r="M195" s="126" t="s">
        <v>556</v>
      </c>
      <c r="N195" s="127">
        <v>43034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339">
        <v>51</v>
      </c>
      <c r="B196" s="111">
        <v>42471</v>
      </c>
      <c r="C196" s="111"/>
      <c r="D196" s="112" t="s">
        <v>650</v>
      </c>
      <c r="E196" s="113" t="s">
        <v>580</v>
      </c>
      <c r="F196" s="114">
        <v>36.5</v>
      </c>
      <c r="G196" s="115"/>
      <c r="H196" s="115">
        <v>15.85</v>
      </c>
      <c r="I196" s="115">
        <v>60</v>
      </c>
      <c r="J196" s="134" t="s">
        <v>651</v>
      </c>
      <c r="K196" s="130">
        <f t="shared" si="81"/>
        <v>-20.65</v>
      </c>
      <c r="L196" s="164">
        <f t="shared" si="82"/>
        <v>-0.5657534246575342</v>
      </c>
      <c r="M196" s="132" t="s">
        <v>620</v>
      </c>
      <c r="N196" s="165">
        <v>43627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52</v>
      </c>
      <c r="B197" s="102">
        <v>42472</v>
      </c>
      <c r="C197" s="102"/>
      <c r="D197" s="103" t="s">
        <v>652</v>
      </c>
      <c r="E197" s="104" t="s">
        <v>580</v>
      </c>
      <c r="F197" s="105">
        <v>93</v>
      </c>
      <c r="G197" s="104"/>
      <c r="H197" s="104">
        <v>149</v>
      </c>
      <c r="I197" s="122">
        <v>140</v>
      </c>
      <c r="J197" s="137" t="s">
        <v>653</v>
      </c>
      <c r="K197" s="124">
        <f t="shared" si="81"/>
        <v>56</v>
      </c>
      <c r="L197" s="125">
        <f t="shared" si="82"/>
        <v>0.60215053763440862</v>
      </c>
      <c r="M197" s="126" t="s">
        <v>556</v>
      </c>
      <c r="N197" s="127">
        <v>42740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53</v>
      </c>
      <c r="B198" s="102">
        <v>42472</v>
      </c>
      <c r="C198" s="102"/>
      <c r="D198" s="103" t="s">
        <v>654</v>
      </c>
      <c r="E198" s="104" t="s">
        <v>580</v>
      </c>
      <c r="F198" s="105">
        <v>130</v>
      </c>
      <c r="G198" s="104"/>
      <c r="H198" s="104">
        <v>150</v>
      </c>
      <c r="I198" s="122" t="s">
        <v>655</v>
      </c>
      <c r="J198" s="123" t="s">
        <v>639</v>
      </c>
      <c r="K198" s="124">
        <f t="shared" si="81"/>
        <v>20</v>
      </c>
      <c r="L198" s="125">
        <f t="shared" si="82"/>
        <v>0.15384615384615385</v>
      </c>
      <c r="M198" s="126" t="s">
        <v>556</v>
      </c>
      <c r="N198" s="127">
        <v>42564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54</v>
      </c>
      <c r="B199" s="102">
        <v>42473</v>
      </c>
      <c r="C199" s="102"/>
      <c r="D199" s="103" t="s">
        <v>344</v>
      </c>
      <c r="E199" s="104" t="s">
        <v>580</v>
      </c>
      <c r="F199" s="105">
        <v>196</v>
      </c>
      <c r="G199" s="104"/>
      <c r="H199" s="104">
        <v>299</v>
      </c>
      <c r="I199" s="122">
        <v>299</v>
      </c>
      <c r="J199" s="123" t="s">
        <v>639</v>
      </c>
      <c r="K199" s="124">
        <v>103</v>
      </c>
      <c r="L199" s="125">
        <v>0.52551020408163296</v>
      </c>
      <c r="M199" s="126" t="s">
        <v>556</v>
      </c>
      <c r="N199" s="127">
        <v>42620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55</v>
      </c>
      <c r="B200" s="102">
        <v>42473</v>
      </c>
      <c r="C200" s="102"/>
      <c r="D200" s="103" t="s">
        <v>713</v>
      </c>
      <c r="E200" s="104" t="s">
        <v>580</v>
      </c>
      <c r="F200" s="105">
        <v>88</v>
      </c>
      <c r="G200" s="104"/>
      <c r="H200" s="104">
        <v>103</v>
      </c>
      <c r="I200" s="122">
        <v>103</v>
      </c>
      <c r="J200" s="123" t="s">
        <v>639</v>
      </c>
      <c r="K200" s="124">
        <v>15</v>
      </c>
      <c r="L200" s="125">
        <v>0.170454545454545</v>
      </c>
      <c r="M200" s="126" t="s">
        <v>556</v>
      </c>
      <c r="N200" s="127">
        <v>42530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56</v>
      </c>
      <c r="B201" s="102">
        <v>42492</v>
      </c>
      <c r="C201" s="102"/>
      <c r="D201" s="103" t="s">
        <v>656</v>
      </c>
      <c r="E201" s="104" t="s">
        <v>580</v>
      </c>
      <c r="F201" s="105">
        <v>127.5</v>
      </c>
      <c r="G201" s="104"/>
      <c r="H201" s="104">
        <v>148</v>
      </c>
      <c r="I201" s="122" t="s">
        <v>657</v>
      </c>
      <c r="J201" s="123" t="s">
        <v>639</v>
      </c>
      <c r="K201" s="124">
        <f>H201-F201</f>
        <v>20.5</v>
      </c>
      <c r="L201" s="125">
        <f>K201/F201</f>
        <v>0.16078431372549021</v>
      </c>
      <c r="M201" s="126" t="s">
        <v>556</v>
      </c>
      <c r="N201" s="127">
        <v>42564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57</v>
      </c>
      <c r="B202" s="102">
        <v>42493</v>
      </c>
      <c r="C202" s="102"/>
      <c r="D202" s="103" t="s">
        <v>658</v>
      </c>
      <c r="E202" s="104" t="s">
        <v>580</v>
      </c>
      <c r="F202" s="105">
        <v>675</v>
      </c>
      <c r="G202" s="104"/>
      <c r="H202" s="104">
        <v>815</v>
      </c>
      <c r="I202" s="122" t="s">
        <v>659</v>
      </c>
      <c r="J202" s="123" t="s">
        <v>639</v>
      </c>
      <c r="K202" s="124">
        <f>H202-F202</f>
        <v>140</v>
      </c>
      <c r="L202" s="125">
        <f>K202/F202</f>
        <v>0.2074074074074074</v>
      </c>
      <c r="M202" s="126" t="s">
        <v>556</v>
      </c>
      <c r="N202" s="127">
        <v>43154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58</v>
      </c>
      <c r="B203" s="106">
        <v>42522</v>
      </c>
      <c r="C203" s="106"/>
      <c r="D203" s="107" t="s">
        <v>714</v>
      </c>
      <c r="E203" s="108" t="s">
        <v>580</v>
      </c>
      <c r="F203" s="109">
        <v>500</v>
      </c>
      <c r="G203" s="109"/>
      <c r="H203" s="110">
        <v>232.5</v>
      </c>
      <c r="I203" s="128" t="s">
        <v>715</v>
      </c>
      <c r="J203" s="129" t="s">
        <v>716</v>
      </c>
      <c r="K203" s="130">
        <f>H203-F203</f>
        <v>-267.5</v>
      </c>
      <c r="L203" s="131">
        <f>K203/F203</f>
        <v>-0.53500000000000003</v>
      </c>
      <c r="M203" s="132" t="s">
        <v>620</v>
      </c>
      <c r="N203" s="133">
        <v>43735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59</v>
      </c>
      <c r="B204" s="102">
        <v>42527</v>
      </c>
      <c r="C204" s="102"/>
      <c r="D204" s="103" t="s">
        <v>660</v>
      </c>
      <c r="E204" s="104" t="s">
        <v>580</v>
      </c>
      <c r="F204" s="105">
        <v>110</v>
      </c>
      <c r="G204" s="104"/>
      <c r="H204" s="104">
        <v>126.5</v>
      </c>
      <c r="I204" s="122">
        <v>125</v>
      </c>
      <c r="J204" s="123" t="s">
        <v>589</v>
      </c>
      <c r="K204" s="124">
        <f>H204-F204</f>
        <v>16.5</v>
      </c>
      <c r="L204" s="125">
        <f>K204/F204</f>
        <v>0.15</v>
      </c>
      <c r="M204" s="126" t="s">
        <v>556</v>
      </c>
      <c r="N204" s="127">
        <v>42552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60</v>
      </c>
      <c r="B205" s="102">
        <v>42538</v>
      </c>
      <c r="C205" s="102"/>
      <c r="D205" s="103" t="s">
        <v>661</v>
      </c>
      <c r="E205" s="104" t="s">
        <v>580</v>
      </c>
      <c r="F205" s="105">
        <v>44</v>
      </c>
      <c r="G205" s="104"/>
      <c r="H205" s="104">
        <v>69.5</v>
      </c>
      <c r="I205" s="122">
        <v>69.5</v>
      </c>
      <c r="J205" s="123" t="s">
        <v>662</v>
      </c>
      <c r="K205" s="124">
        <f>H205-F205</f>
        <v>25.5</v>
      </c>
      <c r="L205" s="125">
        <f>K205/F205</f>
        <v>0.57954545454545459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61</v>
      </c>
      <c r="B206" s="102">
        <v>42549</v>
      </c>
      <c r="C206" s="102"/>
      <c r="D206" s="144" t="s">
        <v>717</v>
      </c>
      <c r="E206" s="104" t="s">
        <v>580</v>
      </c>
      <c r="F206" s="105">
        <v>262.5</v>
      </c>
      <c r="G206" s="104"/>
      <c r="H206" s="104">
        <v>340</v>
      </c>
      <c r="I206" s="122">
        <v>333</v>
      </c>
      <c r="J206" s="123" t="s">
        <v>718</v>
      </c>
      <c r="K206" s="124">
        <v>77.5</v>
      </c>
      <c r="L206" s="125">
        <v>0.29523809523809502</v>
      </c>
      <c r="M206" s="126" t="s">
        <v>556</v>
      </c>
      <c r="N206" s="127">
        <v>43017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62</v>
      </c>
      <c r="B207" s="102">
        <v>42549</v>
      </c>
      <c r="C207" s="102"/>
      <c r="D207" s="144" t="s">
        <v>719</v>
      </c>
      <c r="E207" s="104" t="s">
        <v>580</v>
      </c>
      <c r="F207" s="105">
        <v>840</v>
      </c>
      <c r="G207" s="104"/>
      <c r="H207" s="104">
        <v>1230</v>
      </c>
      <c r="I207" s="122">
        <v>1230</v>
      </c>
      <c r="J207" s="123" t="s">
        <v>639</v>
      </c>
      <c r="K207" s="124">
        <v>390</v>
      </c>
      <c r="L207" s="125">
        <v>0.46428571428571402</v>
      </c>
      <c r="M207" s="126" t="s">
        <v>556</v>
      </c>
      <c r="N207" s="127">
        <v>42649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40">
        <v>63</v>
      </c>
      <c r="B208" s="139">
        <v>42556</v>
      </c>
      <c r="C208" s="139"/>
      <c r="D208" s="140" t="s">
        <v>663</v>
      </c>
      <c r="E208" s="141" t="s">
        <v>580</v>
      </c>
      <c r="F208" s="142">
        <v>395</v>
      </c>
      <c r="G208" s="143"/>
      <c r="H208" s="143">
        <f>(468.5+342.5)/2</f>
        <v>405.5</v>
      </c>
      <c r="I208" s="143">
        <v>510</v>
      </c>
      <c r="J208" s="166" t="s">
        <v>664</v>
      </c>
      <c r="K208" s="167">
        <f t="shared" ref="K208:K214" si="83">H208-F208</f>
        <v>10.5</v>
      </c>
      <c r="L208" s="168">
        <f t="shared" ref="L208:L214" si="84">K208/F208</f>
        <v>2.6582278481012658E-2</v>
      </c>
      <c r="M208" s="169" t="s">
        <v>665</v>
      </c>
      <c r="N208" s="170">
        <v>43606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64</v>
      </c>
      <c r="B209" s="106">
        <v>42584</v>
      </c>
      <c r="C209" s="106"/>
      <c r="D209" s="107" t="s">
        <v>666</v>
      </c>
      <c r="E209" s="108" t="s">
        <v>557</v>
      </c>
      <c r="F209" s="109">
        <f>169.5-12.8</f>
        <v>156.69999999999999</v>
      </c>
      <c r="G209" s="109"/>
      <c r="H209" s="110">
        <v>77</v>
      </c>
      <c r="I209" s="128" t="s">
        <v>667</v>
      </c>
      <c r="J209" s="359" t="s">
        <v>795</v>
      </c>
      <c r="K209" s="130">
        <f t="shared" si="83"/>
        <v>-79.699999999999989</v>
      </c>
      <c r="L209" s="131">
        <f t="shared" si="84"/>
        <v>-0.50861518825781749</v>
      </c>
      <c r="M209" s="132" t="s">
        <v>620</v>
      </c>
      <c r="N209" s="133">
        <v>43522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5">
        <v>65</v>
      </c>
      <c r="B210" s="106">
        <v>42586</v>
      </c>
      <c r="C210" s="106"/>
      <c r="D210" s="107" t="s">
        <v>668</v>
      </c>
      <c r="E210" s="108" t="s">
        <v>580</v>
      </c>
      <c r="F210" s="109">
        <v>400</v>
      </c>
      <c r="G210" s="109"/>
      <c r="H210" s="110">
        <v>305</v>
      </c>
      <c r="I210" s="128">
        <v>475</v>
      </c>
      <c r="J210" s="129" t="s">
        <v>669</v>
      </c>
      <c r="K210" s="130">
        <f t="shared" si="83"/>
        <v>-95</v>
      </c>
      <c r="L210" s="131">
        <f t="shared" si="84"/>
        <v>-0.23749999999999999</v>
      </c>
      <c r="M210" s="132" t="s">
        <v>620</v>
      </c>
      <c r="N210" s="133">
        <v>43606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66</v>
      </c>
      <c r="B211" s="102">
        <v>42593</v>
      </c>
      <c r="C211" s="102"/>
      <c r="D211" s="103" t="s">
        <v>670</v>
      </c>
      <c r="E211" s="104" t="s">
        <v>580</v>
      </c>
      <c r="F211" s="105">
        <v>86.5</v>
      </c>
      <c r="G211" s="104"/>
      <c r="H211" s="104">
        <v>130</v>
      </c>
      <c r="I211" s="122">
        <v>130</v>
      </c>
      <c r="J211" s="137" t="s">
        <v>671</v>
      </c>
      <c r="K211" s="124">
        <f t="shared" si="83"/>
        <v>43.5</v>
      </c>
      <c r="L211" s="125">
        <f t="shared" si="84"/>
        <v>0.50289017341040465</v>
      </c>
      <c r="M211" s="126" t="s">
        <v>556</v>
      </c>
      <c r="N211" s="127">
        <v>43091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5">
        <v>67</v>
      </c>
      <c r="B212" s="106">
        <v>42600</v>
      </c>
      <c r="C212" s="106"/>
      <c r="D212" s="107" t="s">
        <v>367</v>
      </c>
      <c r="E212" s="108" t="s">
        <v>580</v>
      </c>
      <c r="F212" s="109">
        <v>133.5</v>
      </c>
      <c r="G212" s="109"/>
      <c r="H212" s="110">
        <v>126.5</v>
      </c>
      <c r="I212" s="128">
        <v>178</v>
      </c>
      <c r="J212" s="129" t="s">
        <v>672</v>
      </c>
      <c r="K212" s="130">
        <f t="shared" si="83"/>
        <v>-7</v>
      </c>
      <c r="L212" s="131">
        <f t="shared" si="84"/>
        <v>-5.2434456928838954E-2</v>
      </c>
      <c r="M212" s="132" t="s">
        <v>620</v>
      </c>
      <c r="N212" s="133">
        <v>42615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68</v>
      </c>
      <c r="B213" s="102">
        <v>42613</v>
      </c>
      <c r="C213" s="102"/>
      <c r="D213" s="103" t="s">
        <v>673</v>
      </c>
      <c r="E213" s="104" t="s">
        <v>580</v>
      </c>
      <c r="F213" s="105">
        <v>560</v>
      </c>
      <c r="G213" s="104"/>
      <c r="H213" s="104">
        <v>725</v>
      </c>
      <c r="I213" s="122">
        <v>725</v>
      </c>
      <c r="J213" s="123" t="s">
        <v>582</v>
      </c>
      <c r="K213" s="124">
        <f t="shared" si="83"/>
        <v>165</v>
      </c>
      <c r="L213" s="125">
        <f t="shared" si="84"/>
        <v>0.29464285714285715</v>
      </c>
      <c r="M213" s="126" t="s">
        <v>556</v>
      </c>
      <c r="N213" s="127">
        <v>42456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69</v>
      </c>
      <c r="B214" s="102">
        <v>42614</v>
      </c>
      <c r="C214" s="102"/>
      <c r="D214" s="103" t="s">
        <v>674</v>
      </c>
      <c r="E214" s="104" t="s">
        <v>580</v>
      </c>
      <c r="F214" s="105">
        <v>160.5</v>
      </c>
      <c r="G214" s="104"/>
      <c r="H214" s="104">
        <v>210</v>
      </c>
      <c r="I214" s="122">
        <v>210</v>
      </c>
      <c r="J214" s="123" t="s">
        <v>582</v>
      </c>
      <c r="K214" s="124">
        <f t="shared" si="83"/>
        <v>49.5</v>
      </c>
      <c r="L214" s="125">
        <f t="shared" si="84"/>
        <v>0.30841121495327101</v>
      </c>
      <c r="M214" s="126" t="s">
        <v>556</v>
      </c>
      <c r="N214" s="127">
        <v>42871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70</v>
      </c>
      <c r="B215" s="102">
        <v>42646</v>
      </c>
      <c r="C215" s="102"/>
      <c r="D215" s="144" t="s">
        <v>390</v>
      </c>
      <c r="E215" s="104" t="s">
        <v>580</v>
      </c>
      <c r="F215" s="105">
        <v>430</v>
      </c>
      <c r="G215" s="104"/>
      <c r="H215" s="104">
        <v>596</v>
      </c>
      <c r="I215" s="122">
        <v>575</v>
      </c>
      <c r="J215" s="123" t="s">
        <v>720</v>
      </c>
      <c r="K215" s="124">
        <v>166</v>
      </c>
      <c r="L215" s="125">
        <v>0.38604651162790699</v>
      </c>
      <c r="M215" s="126" t="s">
        <v>556</v>
      </c>
      <c r="N215" s="127">
        <v>42769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71</v>
      </c>
      <c r="B216" s="102">
        <v>42657</v>
      </c>
      <c r="C216" s="102"/>
      <c r="D216" s="103" t="s">
        <v>675</v>
      </c>
      <c r="E216" s="104" t="s">
        <v>580</v>
      </c>
      <c r="F216" s="105">
        <v>280</v>
      </c>
      <c r="G216" s="104"/>
      <c r="H216" s="104">
        <v>345</v>
      </c>
      <c r="I216" s="122">
        <v>345</v>
      </c>
      <c r="J216" s="123" t="s">
        <v>582</v>
      </c>
      <c r="K216" s="124">
        <f t="shared" ref="K216:K221" si="85">H216-F216</f>
        <v>65</v>
      </c>
      <c r="L216" s="125">
        <f>K216/F216</f>
        <v>0.23214285714285715</v>
      </c>
      <c r="M216" s="126" t="s">
        <v>556</v>
      </c>
      <c r="N216" s="127">
        <v>42814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72</v>
      </c>
      <c r="B217" s="102">
        <v>42657</v>
      </c>
      <c r="C217" s="102"/>
      <c r="D217" s="103" t="s">
        <v>676</v>
      </c>
      <c r="E217" s="104" t="s">
        <v>580</v>
      </c>
      <c r="F217" s="105">
        <v>245</v>
      </c>
      <c r="G217" s="104"/>
      <c r="H217" s="104">
        <v>325.5</v>
      </c>
      <c r="I217" s="122">
        <v>330</v>
      </c>
      <c r="J217" s="123" t="s">
        <v>677</v>
      </c>
      <c r="K217" s="124">
        <f t="shared" si="85"/>
        <v>80.5</v>
      </c>
      <c r="L217" s="125">
        <f>K217/F217</f>
        <v>0.32857142857142857</v>
      </c>
      <c r="M217" s="126" t="s">
        <v>556</v>
      </c>
      <c r="N217" s="127">
        <v>42769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73</v>
      </c>
      <c r="B218" s="102">
        <v>42660</v>
      </c>
      <c r="C218" s="102"/>
      <c r="D218" s="103" t="s">
        <v>340</v>
      </c>
      <c r="E218" s="104" t="s">
        <v>580</v>
      </c>
      <c r="F218" s="105">
        <v>125</v>
      </c>
      <c r="G218" s="104"/>
      <c r="H218" s="104">
        <v>160</v>
      </c>
      <c r="I218" s="122">
        <v>160</v>
      </c>
      <c r="J218" s="123" t="s">
        <v>639</v>
      </c>
      <c r="K218" s="124">
        <f t="shared" si="85"/>
        <v>35</v>
      </c>
      <c r="L218" s="125">
        <v>0.28000000000000003</v>
      </c>
      <c r="M218" s="126" t="s">
        <v>556</v>
      </c>
      <c r="N218" s="127">
        <v>42803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74</v>
      </c>
      <c r="B219" s="102">
        <v>42660</v>
      </c>
      <c r="C219" s="102"/>
      <c r="D219" s="103" t="s">
        <v>455</v>
      </c>
      <c r="E219" s="104" t="s">
        <v>580</v>
      </c>
      <c r="F219" s="105">
        <v>114</v>
      </c>
      <c r="G219" s="104"/>
      <c r="H219" s="104">
        <v>145</v>
      </c>
      <c r="I219" s="122">
        <v>145</v>
      </c>
      <c r="J219" s="123" t="s">
        <v>639</v>
      </c>
      <c r="K219" s="124">
        <f t="shared" si="85"/>
        <v>31</v>
      </c>
      <c r="L219" s="125">
        <f>K219/F219</f>
        <v>0.27192982456140352</v>
      </c>
      <c r="M219" s="126" t="s">
        <v>556</v>
      </c>
      <c r="N219" s="127">
        <v>42859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75</v>
      </c>
      <c r="B220" s="102">
        <v>42660</v>
      </c>
      <c r="C220" s="102"/>
      <c r="D220" s="103" t="s">
        <v>678</v>
      </c>
      <c r="E220" s="104" t="s">
        <v>580</v>
      </c>
      <c r="F220" s="105">
        <v>212</v>
      </c>
      <c r="G220" s="104"/>
      <c r="H220" s="104">
        <v>280</v>
      </c>
      <c r="I220" s="122">
        <v>276</v>
      </c>
      <c r="J220" s="123" t="s">
        <v>679</v>
      </c>
      <c r="K220" s="124">
        <f t="shared" si="85"/>
        <v>68</v>
      </c>
      <c r="L220" s="125">
        <f>K220/F220</f>
        <v>0.32075471698113206</v>
      </c>
      <c r="M220" s="126" t="s">
        <v>556</v>
      </c>
      <c r="N220" s="127">
        <v>42858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76</v>
      </c>
      <c r="B221" s="102">
        <v>42678</v>
      </c>
      <c r="C221" s="102"/>
      <c r="D221" s="103" t="s">
        <v>149</v>
      </c>
      <c r="E221" s="104" t="s">
        <v>580</v>
      </c>
      <c r="F221" s="105">
        <v>155</v>
      </c>
      <c r="G221" s="104"/>
      <c r="H221" s="104">
        <v>210</v>
      </c>
      <c r="I221" s="122">
        <v>210</v>
      </c>
      <c r="J221" s="123" t="s">
        <v>680</v>
      </c>
      <c r="K221" s="124">
        <f t="shared" si="85"/>
        <v>55</v>
      </c>
      <c r="L221" s="125">
        <f>K221/F221</f>
        <v>0.35483870967741937</v>
      </c>
      <c r="M221" s="126" t="s">
        <v>556</v>
      </c>
      <c r="N221" s="127">
        <v>42944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77</v>
      </c>
      <c r="B222" s="106">
        <v>42710</v>
      </c>
      <c r="C222" s="106"/>
      <c r="D222" s="107" t="s">
        <v>721</v>
      </c>
      <c r="E222" s="108" t="s">
        <v>580</v>
      </c>
      <c r="F222" s="109">
        <v>150.5</v>
      </c>
      <c r="G222" s="109"/>
      <c r="H222" s="110">
        <v>72.5</v>
      </c>
      <c r="I222" s="128">
        <v>174</v>
      </c>
      <c r="J222" s="129" t="s">
        <v>722</v>
      </c>
      <c r="K222" s="130">
        <v>-78</v>
      </c>
      <c r="L222" s="131">
        <v>-0.51827242524916906</v>
      </c>
      <c r="M222" s="132" t="s">
        <v>620</v>
      </c>
      <c r="N222" s="133">
        <v>43333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78</v>
      </c>
      <c r="B223" s="102">
        <v>42712</v>
      </c>
      <c r="C223" s="102"/>
      <c r="D223" s="103" t="s">
        <v>123</v>
      </c>
      <c r="E223" s="104" t="s">
        <v>580</v>
      </c>
      <c r="F223" s="105">
        <v>380</v>
      </c>
      <c r="G223" s="104"/>
      <c r="H223" s="104">
        <v>478</v>
      </c>
      <c r="I223" s="122">
        <v>468</v>
      </c>
      <c r="J223" s="123" t="s">
        <v>639</v>
      </c>
      <c r="K223" s="124">
        <f>H223-F223</f>
        <v>98</v>
      </c>
      <c r="L223" s="125">
        <f>K223/F223</f>
        <v>0.25789473684210529</v>
      </c>
      <c r="M223" s="126" t="s">
        <v>556</v>
      </c>
      <c r="N223" s="127">
        <v>43025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79</v>
      </c>
      <c r="B224" s="102">
        <v>42734</v>
      </c>
      <c r="C224" s="102"/>
      <c r="D224" s="103" t="s">
        <v>244</v>
      </c>
      <c r="E224" s="104" t="s">
        <v>580</v>
      </c>
      <c r="F224" s="105">
        <v>305</v>
      </c>
      <c r="G224" s="104"/>
      <c r="H224" s="104">
        <v>375</v>
      </c>
      <c r="I224" s="122">
        <v>375</v>
      </c>
      <c r="J224" s="123" t="s">
        <v>639</v>
      </c>
      <c r="K224" s="124">
        <f>H224-F224</f>
        <v>70</v>
      </c>
      <c r="L224" s="125">
        <f>K224/F224</f>
        <v>0.22950819672131148</v>
      </c>
      <c r="M224" s="126" t="s">
        <v>556</v>
      </c>
      <c r="N224" s="127">
        <v>42768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80</v>
      </c>
      <c r="B225" s="102">
        <v>42739</v>
      </c>
      <c r="C225" s="102"/>
      <c r="D225" s="103" t="s">
        <v>342</v>
      </c>
      <c r="E225" s="104" t="s">
        <v>580</v>
      </c>
      <c r="F225" s="105">
        <v>99.5</v>
      </c>
      <c r="G225" s="104"/>
      <c r="H225" s="104">
        <v>158</v>
      </c>
      <c r="I225" s="122">
        <v>158</v>
      </c>
      <c r="J225" s="123" t="s">
        <v>639</v>
      </c>
      <c r="K225" s="124">
        <f>H225-F225</f>
        <v>58.5</v>
      </c>
      <c r="L225" s="125">
        <f>K225/F225</f>
        <v>0.5879396984924623</v>
      </c>
      <c r="M225" s="126" t="s">
        <v>556</v>
      </c>
      <c r="N225" s="127">
        <v>42898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81</v>
      </c>
      <c r="B226" s="102">
        <v>42739</v>
      </c>
      <c r="C226" s="102"/>
      <c r="D226" s="103" t="s">
        <v>342</v>
      </c>
      <c r="E226" s="104" t="s">
        <v>580</v>
      </c>
      <c r="F226" s="105">
        <v>99.5</v>
      </c>
      <c r="G226" s="104"/>
      <c r="H226" s="104">
        <v>158</v>
      </c>
      <c r="I226" s="122">
        <v>158</v>
      </c>
      <c r="J226" s="123" t="s">
        <v>639</v>
      </c>
      <c r="K226" s="124">
        <v>58.5</v>
      </c>
      <c r="L226" s="125">
        <v>0.58793969849246197</v>
      </c>
      <c r="M226" s="126" t="s">
        <v>556</v>
      </c>
      <c r="N226" s="127">
        <v>42898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82</v>
      </c>
      <c r="B227" s="102">
        <v>42786</v>
      </c>
      <c r="C227" s="102"/>
      <c r="D227" s="103" t="s">
        <v>166</v>
      </c>
      <c r="E227" s="104" t="s">
        <v>580</v>
      </c>
      <c r="F227" s="105">
        <v>140.5</v>
      </c>
      <c r="G227" s="104"/>
      <c r="H227" s="104">
        <v>220</v>
      </c>
      <c r="I227" s="122">
        <v>220</v>
      </c>
      <c r="J227" s="123" t="s">
        <v>639</v>
      </c>
      <c r="K227" s="124">
        <f>H227-F227</f>
        <v>79.5</v>
      </c>
      <c r="L227" s="125">
        <f>K227/F227</f>
        <v>0.5658362989323843</v>
      </c>
      <c r="M227" s="126" t="s">
        <v>556</v>
      </c>
      <c r="N227" s="127">
        <v>42864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83</v>
      </c>
      <c r="B228" s="102">
        <v>42786</v>
      </c>
      <c r="C228" s="102"/>
      <c r="D228" s="103" t="s">
        <v>723</v>
      </c>
      <c r="E228" s="104" t="s">
        <v>580</v>
      </c>
      <c r="F228" s="105">
        <v>202.5</v>
      </c>
      <c r="G228" s="104"/>
      <c r="H228" s="104">
        <v>234</v>
      </c>
      <c r="I228" s="122">
        <v>234</v>
      </c>
      <c r="J228" s="123" t="s">
        <v>639</v>
      </c>
      <c r="K228" s="124">
        <v>31.5</v>
      </c>
      <c r="L228" s="125">
        <v>0.155555555555556</v>
      </c>
      <c r="M228" s="126" t="s">
        <v>556</v>
      </c>
      <c r="N228" s="127">
        <v>42836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84</v>
      </c>
      <c r="B229" s="102">
        <v>42818</v>
      </c>
      <c r="C229" s="102"/>
      <c r="D229" s="103" t="s">
        <v>517</v>
      </c>
      <c r="E229" s="104" t="s">
        <v>580</v>
      </c>
      <c r="F229" s="105">
        <v>300.5</v>
      </c>
      <c r="G229" s="104"/>
      <c r="H229" s="104">
        <v>417.5</v>
      </c>
      <c r="I229" s="122">
        <v>420</v>
      </c>
      <c r="J229" s="123" t="s">
        <v>681</v>
      </c>
      <c r="K229" s="124">
        <f>H229-F229</f>
        <v>117</v>
      </c>
      <c r="L229" s="125">
        <f>K229/F229</f>
        <v>0.38935108153078202</v>
      </c>
      <c r="M229" s="126" t="s">
        <v>556</v>
      </c>
      <c r="N229" s="127">
        <v>43070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85</v>
      </c>
      <c r="B230" s="102">
        <v>42818</v>
      </c>
      <c r="C230" s="102"/>
      <c r="D230" s="103" t="s">
        <v>719</v>
      </c>
      <c r="E230" s="104" t="s">
        <v>580</v>
      </c>
      <c r="F230" s="105">
        <v>850</v>
      </c>
      <c r="G230" s="104"/>
      <c r="H230" s="104">
        <v>1042.5</v>
      </c>
      <c r="I230" s="122">
        <v>1023</v>
      </c>
      <c r="J230" s="123" t="s">
        <v>724</v>
      </c>
      <c r="K230" s="124">
        <v>192.5</v>
      </c>
      <c r="L230" s="125">
        <v>0.22647058823529401</v>
      </c>
      <c r="M230" s="126" t="s">
        <v>556</v>
      </c>
      <c r="N230" s="127">
        <v>42830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86</v>
      </c>
      <c r="B231" s="102">
        <v>42830</v>
      </c>
      <c r="C231" s="102"/>
      <c r="D231" s="103" t="s">
        <v>471</v>
      </c>
      <c r="E231" s="104" t="s">
        <v>580</v>
      </c>
      <c r="F231" s="105">
        <v>785</v>
      </c>
      <c r="G231" s="104"/>
      <c r="H231" s="104">
        <v>930</v>
      </c>
      <c r="I231" s="122">
        <v>920</v>
      </c>
      <c r="J231" s="123" t="s">
        <v>682</v>
      </c>
      <c r="K231" s="124">
        <f>H231-F231</f>
        <v>145</v>
      </c>
      <c r="L231" s="125">
        <f>K231/F231</f>
        <v>0.18471337579617833</v>
      </c>
      <c r="M231" s="126" t="s">
        <v>556</v>
      </c>
      <c r="N231" s="127">
        <v>42976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5">
        <v>87</v>
      </c>
      <c r="B232" s="106">
        <v>42831</v>
      </c>
      <c r="C232" s="106"/>
      <c r="D232" s="107" t="s">
        <v>725</v>
      </c>
      <c r="E232" s="108" t="s">
        <v>580</v>
      </c>
      <c r="F232" s="109">
        <v>40</v>
      </c>
      <c r="G232" s="109"/>
      <c r="H232" s="110">
        <v>13.1</v>
      </c>
      <c r="I232" s="128">
        <v>60</v>
      </c>
      <c r="J232" s="134" t="s">
        <v>726</v>
      </c>
      <c r="K232" s="130">
        <v>-26.9</v>
      </c>
      <c r="L232" s="131">
        <v>-0.67249999999999999</v>
      </c>
      <c r="M232" s="132" t="s">
        <v>620</v>
      </c>
      <c r="N232" s="133">
        <v>43138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88</v>
      </c>
      <c r="B233" s="102">
        <v>42837</v>
      </c>
      <c r="C233" s="102"/>
      <c r="D233" s="103" t="s">
        <v>87</v>
      </c>
      <c r="E233" s="104" t="s">
        <v>580</v>
      </c>
      <c r="F233" s="105">
        <v>289.5</v>
      </c>
      <c r="G233" s="104"/>
      <c r="H233" s="104">
        <v>354</v>
      </c>
      <c r="I233" s="122">
        <v>360</v>
      </c>
      <c r="J233" s="123" t="s">
        <v>683</v>
      </c>
      <c r="K233" s="124">
        <f t="shared" ref="K233:K241" si="86">H233-F233</f>
        <v>64.5</v>
      </c>
      <c r="L233" s="125">
        <f t="shared" ref="L233:L241" si="87">K233/F233</f>
        <v>0.22279792746113988</v>
      </c>
      <c r="M233" s="126" t="s">
        <v>556</v>
      </c>
      <c r="N233" s="127">
        <v>43040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89</v>
      </c>
      <c r="B234" s="102">
        <v>42845</v>
      </c>
      <c r="C234" s="102"/>
      <c r="D234" s="103" t="s">
        <v>416</v>
      </c>
      <c r="E234" s="104" t="s">
        <v>580</v>
      </c>
      <c r="F234" s="105">
        <v>700</v>
      </c>
      <c r="G234" s="104"/>
      <c r="H234" s="104">
        <v>840</v>
      </c>
      <c r="I234" s="122">
        <v>840</v>
      </c>
      <c r="J234" s="123" t="s">
        <v>684</v>
      </c>
      <c r="K234" s="124">
        <f t="shared" si="86"/>
        <v>140</v>
      </c>
      <c r="L234" s="125">
        <f t="shared" si="87"/>
        <v>0.2</v>
      </c>
      <c r="M234" s="126" t="s">
        <v>556</v>
      </c>
      <c r="N234" s="127">
        <v>42893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90</v>
      </c>
      <c r="B235" s="102">
        <v>42887</v>
      </c>
      <c r="C235" s="102"/>
      <c r="D235" s="144" t="s">
        <v>353</v>
      </c>
      <c r="E235" s="104" t="s">
        <v>580</v>
      </c>
      <c r="F235" s="105">
        <v>130</v>
      </c>
      <c r="G235" s="104"/>
      <c r="H235" s="104">
        <v>144.25</v>
      </c>
      <c r="I235" s="122">
        <v>170</v>
      </c>
      <c r="J235" s="123" t="s">
        <v>685</v>
      </c>
      <c r="K235" s="124">
        <f t="shared" si="86"/>
        <v>14.25</v>
      </c>
      <c r="L235" s="125">
        <f t="shared" si="87"/>
        <v>0.10961538461538461</v>
      </c>
      <c r="M235" s="126" t="s">
        <v>556</v>
      </c>
      <c r="N235" s="127">
        <v>43675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91</v>
      </c>
      <c r="B236" s="102">
        <v>42901</v>
      </c>
      <c r="C236" s="102"/>
      <c r="D236" s="144" t="s">
        <v>686</v>
      </c>
      <c r="E236" s="104" t="s">
        <v>580</v>
      </c>
      <c r="F236" s="105">
        <v>214.5</v>
      </c>
      <c r="G236" s="104"/>
      <c r="H236" s="104">
        <v>262</v>
      </c>
      <c r="I236" s="122">
        <v>262</v>
      </c>
      <c r="J236" s="123" t="s">
        <v>687</v>
      </c>
      <c r="K236" s="124">
        <f t="shared" si="86"/>
        <v>47.5</v>
      </c>
      <c r="L236" s="125">
        <f t="shared" si="87"/>
        <v>0.22144522144522144</v>
      </c>
      <c r="M236" s="126" t="s">
        <v>556</v>
      </c>
      <c r="N236" s="127">
        <v>42977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92</v>
      </c>
      <c r="B237" s="150">
        <v>42933</v>
      </c>
      <c r="C237" s="150"/>
      <c r="D237" s="151" t="s">
        <v>688</v>
      </c>
      <c r="E237" s="152" t="s">
        <v>580</v>
      </c>
      <c r="F237" s="153">
        <v>370</v>
      </c>
      <c r="G237" s="152"/>
      <c r="H237" s="152">
        <v>447.5</v>
      </c>
      <c r="I237" s="174">
        <v>450</v>
      </c>
      <c r="J237" s="218" t="s">
        <v>639</v>
      </c>
      <c r="K237" s="124">
        <f t="shared" si="86"/>
        <v>77.5</v>
      </c>
      <c r="L237" s="176">
        <f t="shared" si="87"/>
        <v>0.20945945945945946</v>
      </c>
      <c r="M237" s="177" t="s">
        <v>556</v>
      </c>
      <c r="N237" s="178">
        <v>43035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6">
        <v>93</v>
      </c>
      <c r="B238" s="150">
        <v>42943</v>
      </c>
      <c r="C238" s="150"/>
      <c r="D238" s="151" t="s">
        <v>164</v>
      </c>
      <c r="E238" s="152" t="s">
        <v>580</v>
      </c>
      <c r="F238" s="153">
        <v>657.5</v>
      </c>
      <c r="G238" s="152"/>
      <c r="H238" s="152">
        <v>825</v>
      </c>
      <c r="I238" s="174">
        <v>820</v>
      </c>
      <c r="J238" s="218" t="s">
        <v>639</v>
      </c>
      <c r="K238" s="124">
        <f t="shared" si="86"/>
        <v>167.5</v>
      </c>
      <c r="L238" s="176">
        <f t="shared" si="87"/>
        <v>0.25475285171102663</v>
      </c>
      <c r="M238" s="177" t="s">
        <v>556</v>
      </c>
      <c r="N238" s="178">
        <v>43090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94</v>
      </c>
      <c r="B239" s="102">
        <v>42964</v>
      </c>
      <c r="C239" s="102"/>
      <c r="D239" s="103" t="s">
        <v>357</v>
      </c>
      <c r="E239" s="104" t="s">
        <v>580</v>
      </c>
      <c r="F239" s="105">
        <v>605</v>
      </c>
      <c r="G239" s="104"/>
      <c r="H239" s="104">
        <v>750</v>
      </c>
      <c r="I239" s="122">
        <v>750</v>
      </c>
      <c r="J239" s="123" t="s">
        <v>682</v>
      </c>
      <c r="K239" s="124">
        <f t="shared" si="86"/>
        <v>145</v>
      </c>
      <c r="L239" s="125">
        <f t="shared" si="87"/>
        <v>0.23966942148760331</v>
      </c>
      <c r="M239" s="126" t="s">
        <v>556</v>
      </c>
      <c r="N239" s="127">
        <v>43027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1">
        <v>95</v>
      </c>
      <c r="B240" s="145">
        <v>42979</v>
      </c>
      <c r="C240" s="145"/>
      <c r="D240" s="146" t="s">
        <v>475</v>
      </c>
      <c r="E240" s="147" t="s">
        <v>580</v>
      </c>
      <c r="F240" s="148">
        <v>255</v>
      </c>
      <c r="G240" s="149"/>
      <c r="H240" s="149">
        <v>217.25</v>
      </c>
      <c r="I240" s="149">
        <v>320</v>
      </c>
      <c r="J240" s="171" t="s">
        <v>689</v>
      </c>
      <c r="K240" s="130">
        <f t="shared" si="86"/>
        <v>-37.75</v>
      </c>
      <c r="L240" s="172">
        <f t="shared" si="87"/>
        <v>-0.14803921568627451</v>
      </c>
      <c r="M240" s="132" t="s">
        <v>620</v>
      </c>
      <c r="N240" s="173">
        <v>43661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96</v>
      </c>
      <c r="B241" s="102">
        <v>42997</v>
      </c>
      <c r="C241" s="102"/>
      <c r="D241" s="103" t="s">
        <v>690</v>
      </c>
      <c r="E241" s="104" t="s">
        <v>580</v>
      </c>
      <c r="F241" s="105">
        <v>215</v>
      </c>
      <c r="G241" s="104"/>
      <c r="H241" s="104">
        <v>258</v>
      </c>
      <c r="I241" s="122">
        <v>258</v>
      </c>
      <c r="J241" s="123" t="s">
        <v>639</v>
      </c>
      <c r="K241" s="124">
        <f t="shared" si="86"/>
        <v>43</v>
      </c>
      <c r="L241" s="125">
        <f t="shared" si="87"/>
        <v>0.2</v>
      </c>
      <c r="M241" s="126" t="s">
        <v>556</v>
      </c>
      <c r="N241" s="127">
        <v>43040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97</v>
      </c>
      <c r="B242" s="102">
        <v>42997</v>
      </c>
      <c r="C242" s="102"/>
      <c r="D242" s="103" t="s">
        <v>690</v>
      </c>
      <c r="E242" s="104" t="s">
        <v>580</v>
      </c>
      <c r="F242" s="105">
        <v>215</v>
      </c>
      <c r="G242" s="104"/>
      <c r="H242" s="104">
        <v>258</v>
      </c>
      <c r="I242" s="122">
        <v>258</v>
      </c>
      <c r="J242" s="218" t="s">
        <v>639</v>
      </c>
      <c r="K242" s="124">
        <v>43</v>
      </c>
      <c r="L242" s="125">
        <v>0.2</v>
      </c>
      <c r="M242" s="126" t="s">
        <v>556</v>
      </c>
      <c r="N242" s="127">
        <v>43040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98</v>
      </c>
      <c r="B243" s="198">
        <v>42998</v>
      </c>
      <c r="C243" s="198"/>
      <c r="D243" s="350" t="s">
        <v>780</v>
      </c>
      <c r="E243" s="199" t="s">
        <v>580</v>
      </c>
      <c r="F243" s="200">
        <v>75</v>
      </c>
      <c r="G243" s="199"/>
      <c r="H243" s="199">
        <v>90</v>
      </c>
      <c r="I243" s="219">
        <v>90</v>
      </c>
      <c r="J243" s="123" t="s">
        <v>691</v>
      </c>
      <c r="K243" s="124">
        <f t="shared" ref="K243:K248" si="88">H243-F243</f>
        <v>15</v>
      </c>
      <c r="L243" s="125">
        <f t="shared" ref="L243:L248" si="89">K243/F243</f>
        <v>0.2</v>
      </c>
      <c r="M243" s="126" t="s">
        <v>556</v>
      </c>
      <c r="N243" s="127">
        <v>43019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6">
        <v>99</v>
      </c>
      <c r="B244" s="150">
        <v>43011</v>
      </c>
      <c r="C244" s="150"/>
      <c r="D244" s="151" t="s">
        <v>692</v>
      </c>
      <c r="E244" s="152" t="s">
        <v>580</v>
      </c>
      <c r="F244" s="153">
        <v>315</v>
      </c>
      <c r="G244" s="152"/>
      <c r="H244" s="152">
        <v>392</v>
      </c>
      <c r="I244" s="174">
        <v>384</v>
      </c>
      <c r="J244" s="218" t="s">
        <v>693</v>
      </c>
      <c r="K244" s="124">
        <f t="shared" si="88"/>
        <v>77</v>
      </c>
      <c r="L244" s="176">
        <f t="shared" si="89"/>
        <v>0.24444444444444444</v>
      </c>
      <c r="M244" s="177" t="s">
        <v>556</v>
      </c>
      <c r="N244" s="178">
        <v>43017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6">
        <v>100</v>
      </c>
      <c r="B245" s="150">
        <v>43013</v>
      </c>
      <c r="C245" s="150"/>
      <c r="D245" s="151" t="s">
        <v>694</v>
      </c>
      <c r="E245" s="152" t="s">
        <v>580</v>
      </c>
      <c r="F245" s="153">
        <v>145</v>
      </c>
      <c r="G245" s="152"/>
      <c r="H245" s="152">
        <v>179</v>
      </c>
      <c r="I245" s="174">
        <v>180</v>
      </c>
      <c r="J245" s="218" t="s">
        <v>570</v>
      </c>
      <c r="K245" s="124">
        <f t="shared" si="88"/>
        <v>34</v>
      </c>
      <c r="L245" s="176">
        <f t="shared" si="89"/>
        <v>0.23448275862068965</v>
      </c>
      <c r="M245" s="177" t="s">
        <v>556</v>
      </c>
      <c r="N245" s="178">
        <v>43025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6">
        <v>101</v>
      </c>
      <c r="B246" s="150">
        <v>43014</v>
      </c>
      <c r="C246" s="150"/>
      <c r="D246" s="151" t="s">
        <v>330</v>
      </c>
      <c r="E246" s="152" t="s">
        <v>580</v>
      </c>
      <c r="F246" s="153">
        <v>256</v>
      </c>
      <c r="G246" s="152"/>
      <c r="H246" s="152">
        <v>323</v>
      </c>
      <c r="I246" s="174">
        <v>320</v>
      </c>
      <c r="J246" s="218" t="s">
        <v>639</v>
      </c>
      <c r="K246" s="124">
        <f t="shared" si="88"/>
        <v>67</v>
      </c>
      <c r="L246" s="176">
        <f t="shared" si="89"/>
        <v>0.26171875</v>
      </c>
      <c r="M246" s="177" t="s">
        <v>556</v>
      </c>
      <c r="N246" s="178">
        <v>43067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6">
        <v>102</v>
      </c>
      <c r="B247" s="150">
        <v>43017</v>
      </c>
      <c r="C247" s="150"/>
      <c r="D247" s="151" t="s">
        <v>350</v>
      </c>
      <c r="E247" s="152" t="s">
        <v>580</v>
      </c>
      <c r="F247" s="153">
        <v>137.5</v>
      </c>
      <c r="G247" s="152"/>
      <c r="H247" s="152">
        <v>184</v>
      </c>
      <c r="I247" s="174">
        <v>183</v>
      </c>
      <c r="J247" s="175" t="s">
        <v>695</v>
      </c>
      <c r="K247" s="124">
        <f t="shared" si="88"/>
        <v>46.5</v>
      </c>
      <c r="L247" s="176">
        <f t="shared" si="89"/>
        <v>0.33818181818181819</v>
      </c>
      <c r="M247" s="177" t="s">
        <v>556</v>
      </c>
      <c r="N247" s="178">
        <v>43108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6">
        <v>103</v>
      </c>
      <c r="B248" s="150">
        <v>43018</v>
      </c>
      <c r="C248" s="150"/>
      <c r="D248" s="151" t="s">
        <v>696</v>
      </c>
      <c r="E248" s="152" t="s">
        <v>580</v>
      </c>
      <c r="F248" s="153">
        <v>125.5</v>
      </c>
      <c r="G248" s="152"/>
      <c r="H248" s="152">
        <v>158</v>
      </c>
      <c r="I248" s="174">
        <v>155</v>
      </c>
      <c r="J248" s="175" t="s">
        <v>697</v>
      </c>
      <c r="K248" s="124">
        <f t="shared" si="88"/>
        <v>32.5</v>
      </c>
      <c r="L248" s="176">
        <f t="shared" si="89"/>
        <v>0.25896414342629481</v>
      </c>
      <c r="M248" s="177" t="s">
        <v>556</v>
      </c>
      <c r="N248" s="178">
        <v>43067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104</v>
      </c>
      <c r="B249" s="150">
        <v>43018</v>
      </c>
      <c r="C249" s="150"/>
      <c r="D249" s="151" t="s">
        <v>727</v>
      </c>
      <c r="E249" s="152" t="s">
        <v>580</v>
      </c>
      <c r="F249" s="153">
        <v>895</v>
      </c>
      <c r="G249" s="152"/>
      <c r="H249" s="152">
        <v>1122.5</v>
      </c>
      <c r="I249" s="174">
        <v>1078</v>
      </c>
      <c r="J249" s="175" t="s">
        <v>728</v>
      </c>
      <c r="K249" s="124">
        <v>227.5</v>
      </c>
      <c r="L249" s="176">
        <v>0.25418994413407803</v>
      </c>
      <c r="M249" s="177" t="s">
        <v>556</v>
      </c>
      <c r="N249" s="178">
        <v>43117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6">
        <v>105</v>
      </c>
      <c r="B250" s="150">
        <v>43020</v>
      </c>
      <c r="C250" s="150"/>
      <c r="D250" s="151" t="s">
        <v>338</v>
      </c>
      <c r="E250" s="152" t="s">
        <v>580</v>
      </c>
      <c r="F250" s="153">
        <v>525</v>
      </c>
      <c r="G250" s="152"/>
      <c r="H250" s="152">
        <v>629</v>
      </c>
      <c r="I250" s="174">
        <v>629</v>
      </c>
      <c r="J250" s="218" t="s">
        <v>639</v>
      </c>
      <c r="K250" s="124">
        <v>104</v>
      </c>
      <c r="L250" s="176">
        <v>0.19809523809523799</v>
      </c>
      <c r="M250" s="177" t="s">
        <v>556</v>
      </c>
      <c r="N250" s="178">
        <v>43119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6">
        <v>106</v>
      </c>
      <c r="B251" s="150">
        <v>43046</v>
      </c>
      <c r="C251" s="150"/>
      <c r="D251" s="151" t="s">
        <v>379</v>
      </c>
      <c r="E251" s="152" t="s">
        <v>580</v>
      </c>
      <c r="F251" s="153">
        <v>740</v>
      </c>
      <c r="G251" s="152"/>
      <c r="H251" s="152">
        <v>892.5</v>
      </c>
      <c r="I251" s="174">
        <v>900</v>
      </c>
      <c r="J251" s="175" t="s">
        <v>698</v>
      </c>
      <c r="K251" s="124">
        <f>H251-F251</f>
        <v>152.5</v>
      </c>
      <c r="L251" s="176">
        <f>K251/F251</f>
        <v>0.20608108108108109</v>
      </c>
      <c r="M251" s="177" t="s">
        <v>556</v>
      </c>
      <c r="N251" s="178">
        <v>43052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107</v>
      </c>
      <c r="B252" s="102">
        <v>43073</v>
      </c>
      <c r="C252" s="102"/>
      <c r="D252" s="103" t="s">
        <v>699</v>
      </c>
      <c r="E252" s="104" t="s">
        <v>580</v>
      </c>
      <c r="F252" s="105">
        <v>118.5</v>
      </c>
      <c r="G252" s="104"/>
      <c r="H252" s="104">
        <v>143.5</v>
      </c>
      <c r="I252" s="122">
        <v>145</v>
      </c>
      <c r="J252" s="137" t="s">
        <v>700</v>
      </c>
      <c r="K252" s="124">
        <f>H252-F252</f>
        <v>25</v>
      </c>
      <c r="L252" s="125">
        <f>K252/F252</f>
        <v>0.2109704641350211</v>
      </c>
      <c r="M252" s="126" t="s">
        <v>556</v>
      </c>
      <c r="N252" s="127">
        <v>43097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5">
        <v>108</v>
      </c>
      <c r="B253" s="106">
        <v>43090</v>
      </c>
      <c r="C253" s="106"/>
      <c r="D253" s="154" t="s">
        <v>420</v>
      </c>
      <c r="E253" s="108" t="s">
        <v>580</v>
      </c>
      <c r="F253" s="109">
        <v>715</v>
      </c>
      <c r="G253" s="109"/>
      <c r="H253" s="110">
        <v>500</v>
      </c>
      <c r="I253" s="128">
        <v>872</v>
      </c>
      <c r="J253" s="134" t="s">
        <v>701</v>
      </c>
      <c r="K253" s="130">
        <f>H253-F253</f>
        <v>-215</v>
      </c>
      <c r="L253" s="131">
        <f>K253/F253</f>
        <v>-0.30069930069930068</v>
      </c>
      <c r="M253" s="132" t="s">
        <v>620</v>
      </c>
      <c r="N253" s="133">
        <v>43670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109</v>
      </c>
      <c r="B254" s="102">
        <v>43098</v>
      </c>
      <c r="C254" s="102"/>
      <c r="D254" s="103" t="s">
        <v>692</v>
      </c>
      <c r="E254" s="104" t="s">
        <v>580</v>
      </c>
      <c r="F254" s="105">
        <v>435</v>
      </c>
      <c r="G254" s="104"/>
      <c r="H254" s="104">
        <v>542.5</v>
      </c>
      <c r="I254" s="122">
        <v>539</v>
      </c>
      <c r="J254" s="137" t="s">
        <v>639</v>
      </c>
      <c r="K254" s="124">
        <v>107.5</v>
      </c>
      <c r="L254" s="125">
        <v>0.247126436781609</v>
      </c>
      <c r="M254" s="126" t="s">
        <v>556</v>
      </c>
      <c r="N254" s="127">
        <v>43206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110</v>
      </c>
      <c r="B255" s="102">
        <v>43098</v>
      </c>
      <c r="C255" s="102"/>
      <c r="D255" s="103" t="s">
        <v>530</v>
      </c>
      <c r="E255" s="104" t="s">
        <v>580</v>
      </c>
      <c r="F255" s="105">
        <v>885</v>
      </c>
      <c r="G255" s="104"/>
      <c r="H255" s="104">
        <v>1090</v>
      </c>
      <c r="I255" s="122">
        <v>1084</v>
      </c>
      <c r="J255" s="137" t="s">
        <v>639</v>
      </c>
      <c r="K255" s="124">
        <v>205</v>
      </c>
      <c r="L255" s="125">
        <v>0.23163841807909599</v>
      </c>
      <c r="M255" s="126" t="s">
        <v>556</v>
      </c>
      <c r="N255" s="127">
        <v>43213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2">
        <v>111</v>
      </c>
      <c r="B256" s="328">
        <v>43192</v>
      </c>
      <c r="C256" s="328"/>
      <c r="D256" s="112" t="s">
        <v>709</v>
      </c>
      <c r="E256" s="330" t="s">
        <v>580</v>
      </c>
      <c r="F256" s="332">
        <v>478.5</v>
      </c>
      <c r="G256" s="330"/>
      <c r="H256" s="330">
        <v>442</v>
      </c>
      <c r="I256" s="334">
        <v>613</v>
      </c>
      <c r="J256" s="359" t="s">
        <v>797</v>
      </c>
      <c r="K256" s="130">
        <f>H256-F256</f>
        <v>-36.5</v>
      </c>
      <c r="L256" s="131">
        <f>K256/F256</f>
        <v>-7.6280041797283177E-2</v>
      </c>
      <c r="M256" s="132" t="s">
        <v>620</v>
      </c>
      <c r="N256" s="133">
        <v>43762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5">
        <v>112</v>
      </c>
      <c r="B257" s="106">
        <v>43194</v>
      </c>
      <c r="C257" s="106"/>
      <c r="D257" s="349" t="s">
        <v>779</v>
      </c>
      <c r="E257" s="108" t="s">
        <v>580</v>
      </c>
      <c r="F257" s="109">
        <f>141.5-7.3</f>
        <v>134.19999999999999</v>
      </c>
      <c r="G257" s="109"/>
      <c r="H257" s="110">
        <v>77</v>
      </c>
      <c r="I257" s="128">
        <v>180</v>
      </c>
      <c r="J257" s="359" t="s">
        <v>796</v>
      </c>
      <c r="K257" s="130">
        <f>H257-F257</f>
        <v>-57.199999999999989</v>
      </c>
      <c r="L257" s="131">
        <f>K257/F257</f>
        <v>-0.42622950819672129</v>
      </c>
      <c r="M257" s="132" t="s">
        <v>620</v>
      </c>
      <c r="N257" s="133">
        <v>43522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5">
        <v>113</v>
      </c>
      <c r="B258" s="106">
        <v>43209</v>
      </c>
      <c r="C258" s="106"/>
      <c r="D258" s="107" t="s">
        <v>702</v>
      </c>
      <c r="E258" s="108" t="s">
        <v>580</v>
      </c>
      <c r="F258" s="109">
        <v>430</v>
      </c>
      <c r="G258" s="109"/>
      <c r="H258" s="110">
        <v>220</v>
      </c>
      <c r="I258" s="128">
        <v>537</v>
      </c>
      <c r="J258" s="134" t="s">
        <v>703</v>
      </c>
      <c r="K258" s="130">
        <f>H258-F258</f>
        <v>-210</v>
      </c>
      <c r="L258" s="131">
        <f>K258/F258</f>
        <v>-0.48837209302325579</v>
      </c>
      <c r="M258" s="132" t="s">
        <v>620</v>
      </c>
      <c r="N258" s="133">
        <v>43252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3">
        <v>114</v>
      </c>
      <c r="B259" s="155">
        <v>43220</v>
      </c>
      <c r="C259" s="155"/>
      <c r="D259" s="156" t="s">
        <v>380</v>
      </c>
      <c r="E259" s="157" t="s">
        <v>580</v>
      </c>
      <c r="F259" s="159">
        <v>153.5</v>
      </c>
      <c r="G259" s="159"/>
      <c r="H259" s="159">
        <v>196</v>
      </c>
      <c r="I259" s="159">
        <v>196</v>
      </c>
      <c r="J259" s="336" t="s">
        <v>813</v>
      </c>
      <c r="K259" s="179">
        <f>H259-F259</f>
        <v>42.5</v>
      </c>
      <c r="L259" s="180">
        <f>K259/F259</f>
        <v>0.27687296416938112</v>
      </c>
      <c r="M259" s="158" t="s">
        <v>556</v>
      </c>
      <c r="N259" s="181">
        <v>43605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5">
        <v>115</v>
      </c>
      <c r="B260" s="106">
        <v>43306</v>
      </c>
      <c r="C260" s="106"/>
      <c r="D260" s="107" t="s">
        <v>725</v>
      </c>
      <c r="E260" s="108" t="s">
        <v>580</v>
      </c>
      <c r="F260" s="109">
        <v>27.5</v>
      </c>
      <c r="G260" s="109"/>
      <c r="H260" s="110">
        <v>13.1</v>
      </c>
      <c r="I260" s="128">
        <v>60</v>
      </c>
      <c r="J260" s="134" t="s">
        <v>729</v>
      </c>
      <c r="K260" s="130">
        <v>-14.4</v>
      </c>
      <c r="L260" s="131">
        <v>-0.52363636363636401</v>
      </c>
      <c r="M260" s="132" t="s">
        <v>620</v>
      </c>
      <c r="N260" s="133">
        <v>43138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2">
        <v>116</v>
      </c>
      <c r="B261" s="328">
        <v>43318</v>
      </c>
      <c r="C261" s="328"/>
      <c r="D261" s="112" t="s">
        <v>704</v>
      </c>
      <c r="E261" s="330" t="s">
        <v>580</v>
      </c>
      <c r="F261" s="330">
        <v>148.5</v>
      </c>
      <c r="G261" s="330"/>
      <c r="H261" s="330">
        <v>102</v>
      </c>
      <c r="I261" s="334">
        <v>182</v>
      </c>
      <c r="J261" s="134" t="s">
        <v>812</v>
      </c>
      <c r="K261" s="130">
        <f>H261-F261</f>
        <v>-46.5</v>
      </c>
      <c r="L261" s="131">
        <f>K261/F261</f>
        <v>-0.31313131313131315</v>
      </c>
      <c r="M261" s="132" t="s">
        <v>620</v>
      </c>
      <c r="N261" s="133">
        <v>43661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117</v>
      </c>
      <c r="B262" s="102">
        <v>43335</v>
      </c>
      <c r="C262" s="102"/>
      <c r="D262" s="103" t="s">
        <v>730</v>
      </c>
      <c r="E262" s="104" t="s">
        <v>580</v>
      </c>
      <c r="F262" s="152">
        <v>285</v>
      </c>
      <c r="G262" s="104"/>
      <c r="H262" s="104">
        <v>355</v>
      </c>
      <c r="I262" s="122">
        <v>364</v>
      </c>
      <c r="J262" s="137" t="s">
        <v>731</v>
      </c>
      <c r="K262" s="124">
        <v>70</v>
      </c>
      <c r="L262" s="125">
        <v>0.24561403508771901</v>
      </c>
      <c r="M262" s="126" t="s">
        <v>556</v>
      </c>
      <c r="N262" s="127">
        <v>43455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118</v>
      </c>
      <c r="B263" s="102">
        <v>43341</v>
      </c>
      <c r="C263" s="102"/>
      <c r="D263" s="103" t="s">
        <v>370</v>
      </c>
      <c r="E263" s="104" t="s">
        <v>580</v>
      </c>
      <c r="F263" s="152">
        <v>525</v>
      </c>
      <c r="G263" s="104"/>
      <c r="H263" s="104">
        <v>585</v>
      </c>
      <c r="I263" s="122">
        <v>635</v>
      </c>
      <c r="J263" s="137" t="s">
        <v>705</v>
      </c>
      <c r="K263" s="124">
        <f t="shared" ref="K263:K275" si="90">H263-F263</f>
        <v>60</v>
      </c>
      <c r="L263" s="125">
        <f t="shared" ref="L263:L275" si="91">K263/F263</f>
        <v>0.11428571428571428</v>
      </c>
      <c r="M263" s="126" t="s">
        <v>556</v>
      </c>
      <c r="N263" s="127">
        <v>43662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119</v>
      </c>
      <c r="B264" s="102">
        <v>43395</v>
      </c>
      <c r="C264" s="102"/>
      <c r="D264" s="103" t="s">
        <v>357</v>
      </c>
      <c r="E264" s="104" t="s">
        <v>580</v>
      </c>
      <c r="F264" s="152">
        <v>475</v>
      </c>
      <c r="G264" s="104"/>
      <c r="H264" s="104">
        <v>574</v>
      </c>
      <c r="I264" s="122">
        <v>570</v>
      </c>
      <c r="J264" s="137" t="s">
        <v>639</v>
      </c>
      <c r="K264" s="124">
        <f t="shared" si="90"/>
        <v>99</v>
      </c>
      <c r="L264" s="125">
        <f t="shared" si="91"/>
        <v>0.20842105263157895</v>
      </c>
      <c r="M264" s="126" t="s">
        <v>556</v>
      </c>
      <c r="N264" s="127">
        <v>43403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6">
        <v>120</v>
      </c>
      <c r="B265" s="150">
        <v>43397</v>
      </c>
      <c r="C265" s="150"/>
      <c r="D265" s="376" t="s">
        <v>377</v>
      </c>
      <c r="E265" s="152" t="s">
        <v>580</v>
      </c>
      <c r="F265" s="152">
        <v>707.5</v>
      </c>
      <c r="G265" s="152"/>
      <c r="H265" s="152">
        <v>872</v>
      </c>
      <c r="I265" s="174">
        <v>872</v>
      </c>
      <c r="J265" s="175" t="s">
        <v>639</v>
      </c>
      <c r="K265" s="124">
        <f t="shared" si="90"/>
        <v>164.5</v>
      </c>
      <c r="L265" s="176">
        <f t="shared" si="91"/>
        <v>0.23250883392226149</v>
      </c>
      <c r="M265" s="177" t="s">
        <v>556</v>
      </c>
      <c r="N265" s="178">
        <v>43482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6">
        <v>121</v>
      </c>
      <c r="B266" s="150">
        <v>43398</v>
      </c>
      <c r="C266" s="150"/>
      <c r="D266" s="376" t="s">
        <v>339</v>
      </c>
      <c r="E266" s="152" t="s">
        <v>580</v>
      </c>
      <c r="F266" s="152">
        <v>162</v>
      </c>
      <c r="G266" s="152"/>
      <c r="H266" s="152">
        <v>204</v>
      </c>
      <c r="I266" s="174">
        <v>209</v>
      </c>
      <c r="J266" s="175" t="s">
        <v>811</v>
      </c>
      <c r="K266" s="124">
        <f t="shared" si="90"/>
        <v>42</v>
      </c>
      <c r="L266" s="176">
        <f t="shared" si="91"/>
        <v>0.25925925925925924</v>
      </c>
      <c r="M266" s="177" t="s">
        <v>556</v>
      </c>
      <c r="N266" s="178">
        <v>43539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122</v>
      </c>
      <c r="B267" s="198">
        <v>43399</v>
      </c>
      <c r="C267" s="198"/>
      <c r="D267" s="151" t="s">
        <v>465</v>
      </c>
      <c r="E267" s="199" t="s">
        <v>580</v>
      </c>
      <c r="F267" s="199">
        <v>240</v>
      </c>
      <c r="G267" s="199"/>
      <c r="H267" s="199">
        <v>297</v>
      </c>
      <c r="I267" s="219">
        <v>297</v>
      </c>
      <c r="J267" s="175" t="s">
        <v>639</v>
      </c>
      <c r="K267" s="220">
        <f t="shared" si="90"/>
        <v>57</v>
      </c>
      <c r="L267" s="221">
        <f t="shared" si="91"/>
        <v>0.23749999999999999</v>
      </c>
      <c r="M267" s="222" t="s">
        <v>556</v>
      </c>
      <c r="N267" s="223">
        <v>43417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123</v>
      </c>
      <c r="B268" s="102">
        <v>43439</v>
      </c>
      <c r="C268" s="102"/>
      <c r="D268" s="144" t="s">
        <v>706</v>
      </c>
      <c r="E268" s="104" t="s">
        <v>580</v>
      </c>
      <c r="F268" s="104">
        <v>202.5</v>
      </c>
      <c r="G268" s="104"/>
      <c r="H268" s="104">
        <v>255</v>
      </c>
      <c r="I268" s="122">
        <v>252</v>
      </c>
      <c r="J268" s="137" t="s">
        <v>639</v>
      </c>
      <c r="K268" s="124">
        <f t="shared" si="90"/>
        <v>52.5</v>
      </c>
      <c r="L268" s="125">
        <f t="shared" si="91"/>
        <v>0.25925925925925924</v>
      </c>
      <c r="M268" s="126" t="s">
        <v>556</v>
      </c>
      <c r="N268" s="127">
        <v>43542</v>
      </c>
      <c r="O268" s="54"/>
      <c r="P268" s="13"/>
      <c r="Q268" s="13"/>
      <c r="R268" s="90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124</v>
      </c>
      <c r="B269" s="198">
        <v>43465</v>
      </c>
      <c r="C269" s="102"/>
      <c r="D269" s="376" t="s">
        <v>402</v>
      </c>
      <c r="E269" s="199" t="s">
        <v>580</v>
      </c>
      <c r="F269" s="199">
        <v>710</v>
      </c>
      <c r="G269" s="199"/>
      <c r="H269" s="199">
        <v>866</v>
      </c>
      <c r="I269" s="219">
        <v>866</v>
      </c>
      <c r="J269" s="175" t="s">
        <v>639</v>
      </c>
      <c r="K269" s="124">
        <f t="shared" si="90"/>
        <v>156</v>
      </c>
      <c r="L269" s="125">
        <f t="shared" si="91"/>
        <v>0.21971830985915494</v>
      </c>
      <c r="M269" s="126" t="s">
        <v>556</v>
      </c>
      <c r="N269" s="338">
        <v>43553</v>
      </c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125</v>
      </c>
      <c r="B270" s="198">
        <v>43522</v>
      </c>
      <c r="C270" s="198"/>
      <c r="D270" s="376" t="s">
        <v>139</v>
      </c>
      <c r="E270" s="199" t="s">
        <v>580</v>
      </c>
      <c r="F270" s="199">
        <v>337.25</v>
      </c>
      <c r="G270" s="199"/>
      <c r="H270" s="199">
        <v>398.5</v>
      </c>
      <c r="I270" s="219">
        <v>411</v>
      </c>
      <c r="J270" s="137" t="s">
        <v>810</v>
      </c>
      <c r="K270" s="124">
        <f t="shared" si="90"/>
        <v>61.25</v>
      </c>
      <c r="L270" s="125">
        <f t="shared" si="91"/>
        <v>0.1816160118606375</v>
      </c>
      <c r="M270" s="126" t="s">
        <v>556</v>
      </c>
      <c r="N270" s="338">
        <v>43760</v>
      </c>
      <c r="O270" s="54"/>
      <c r="P270" s="13"/>
      <c r="Q270" s="13"/>
      <c r="R270" s="90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4">
        <v>126</v>
      </c>
      <c r="B271" s="160">
        <v>43559</v>
      </c>
      <c r="C271" s="160"/>
      <c r="D271" s="161" t="s">
        <v>394</v>
      </c>
      <c r="E271" s="162" t="s">
        <v>580</v>
      </c>
      <c r="F271" s="162">
        <v>130</v>
      </c>
      <c r="G271" s="162"/>
      <c r="H271" s="162">
        <v>65</v>
      </c>
      <c r="I271" s="182">
        <v>158</v>
      </c>
      <c r="J271" s="134" t="s">
        <v>707</v>
      </c>
      <c r="K271" s="130">
        <f t="shared" si="90"/>
        <v>-65</v>
      </c>
      <c r="L271" s="131">
        <f t="shared" si="91"/>
        <v>-0.5</v>
      </c>
      <c r="M271" s="132" t="s">
        <v>620</v>
      </c>
      <c r="N271" s="133">
        <v>43726</v>
      </c>
      <c r="O271" s="54"/>
      <c r="P271" s="13"/>
      <c r="Q271" s="13"/>
      <c r="R271" s="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45">
        <v>127</v>
      </c>
      <c r="B272" s="183">
        <v>43017</v>
      </c>
      <c r="C272" s="183"/>
      <c r="D272" s="184" t="s">
        <v>166</v>
      </c>
      <c r="E272" s="185" t="s">
        <v>580</v>
      </c>
      <c r="F272" s="186">
        <v>141.5</v>
      </c>
      <c r="G272" s="187"/>
      <c r="H272" s="187">
        <v>183.5</v>
      </c>
      <c r="I272" s="187">
        <v>210</v>
      </c>
      <c r="J272" s="208" t="s">
        <v>801</v>
      </c>
      <c r="K272" s="209">
        <f t="shared" si="90"/>
        <v>42</v>
      </c>
      <c r="L272" s="210">
        <f t="shared" si="91"/>
        <v>0.29681978798586572</v>
      </c>
      <c r="M272" s="186" t="s">
        <v>556</v>
      </c>
      <c r="N272" s="211">
        <v>43042</v>
      </c>
      <c r="O272" s="54"/>
      <c r="P272" s="13"/>
      <c r="Q272" s="13"/>
      <c r="R272" s="90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44">
        <v>128</v>
      </c>
      <c r="B273" s="160">
        <v>43074</v>
      </c>
      <c r="C273" s="160"/>
      <c r="D273" s="161" t="s">
        <v>295</v>
      </c>
      <c r="E273" s="162" t="s">
        <v>580</v>
      </c>
      <c r="F273" s="163">
        <v>172</v>
      </c>
      <c r="G273" s="162"/>
      <c r="H273" s="162">
        <v>155.25</v>
      </c>
      <c r="I273" s="182">
        <v>230</v>
      </c>
      <c r="J273" s="359" t="s">
        <v>794</v>
      </c>
      <c r="K273" s="130">
        <f t="shared" ref="K273" si="92">H273-F273</f>
        <v>-16.75</v>
      </c>
      <c r="L273" s="131">
        <f t="shared" ref="L273" si="93">K273/F273</f>
        <v>-9.7383720930232565E-2</v>
      </c>
      <c r="M273" s="132" t="s">
        <v>620</v>
      </c>
      <c r="N273" s="133">
        <v>43787</v>
      </c>
      <c r="O273" s="54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5">
        <v>129</v>
      </c>
      <c r="B274" s="183">
        <v>43398</v>
      </c>
      <c r="C274" s="183"/>
      <c r="D274" s="184" t="s">
        <v>103</v>
      </c>
      <c r="E274" s="185" t="s">
        <v>580</v>
      </c>
      <c r="F274" s="187">
        <v>698.5</v>
      </c>
      <c r="G274" s="187"/>
      <c r="H274" s="187">
        <v>850</v>
      </c>
      <c r="I274" s="187">
        <v>890</v>
      </c>
      <c r="J274" s="212" t="s">
        <v>807</v>
      </c>
      <c r="K274" s="209">
        <f t="shared" si="90"/>
        <v>151.5</v>
      </c>
      <c r="L274" s="210">
        <f t="shared" si="91"/>
        <v>0.21689334287759485</v>
      </c>
      <c r="M274" s="186" t="s">
        <v>556</v>
      </c>
      <c r="N274" s="211">
        <v>43453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130</v>
      </c>
      <c r="B275" s="155">
        <v>42877</v>
      </c>
      <c r="C275" s="155"/>
      <c r="D275" s="156" t="s">
        <v>369</v>
      </c>
      <c r="E275" s="157" t="s">
        <v>580</v>
      </c>
      <c r="F275" s="158">
        <v>127.6</v>
      </c>
      <c r="G275" s="159"/>
      <c r="H275" s="159">
        <v>138</v>
      </c>
      <c r="I275" s="159">
        <v>190</v>
      </c>
      <c r="J275" s="360" t="s">
        <v>798</v>
      </c>
      <c r="K275" s="179">
        <f t="shared" si="90"/>
        <v>10.400000000000006</v>
      </c>
      <c r="L275" s="180">
        <f t="shared" si="91"/>
        <v>8.1504702194357417E-2</v>
      </c>
      <c r="M275" s="158" t="s">
        <v>556</v>
      </c>
      <c r="N275" s="181">
        <v>43774</v>
      </c>
      <c r="O275" s="54"/>
      <c r="P275" s="13"/>
      <c r="Q275" s="13"/>
      <c r="R275" s="90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131</v>
      </c>
      <c r="B276" s="155">
        <v>43158</v>
      </c>
      <c r="C276" s="155"/>
      <c r="D276" s="156" t="s">
        <v>711</v>
      </c>
      <c r="E276" s="157" t="s">
        <v>580</v>
      </c>
      <c r="F276" s="158">
        <v>317</v>
      </c>
      <c r="G276" s="159"/>
      <c r="H276" s="159">
        <v>382.5</v>
      </c>
      <c r="I276" s="159">
        <v>398</v>
      </c>
      <c r="J276" s="360" t="s">
        <v>839</v>
      </c>
      <c r="K276" s="179">
        <f t="shared" ref="K276" si="94">H276-F276</f>
        <v>65.5</v>
      </c>
      <c r="L276" s="180">
        <f t="shared" ref="L276" si="95">K276/F276</f>
        <v>0.20662460567823343</v>
      </c>
      <c r="M276" s="158" t="s">
        <v>556</v>
      </c>
      <c r="N276" s="181">
        <v>44238</v>
      </c>
      <c r="O276" s="54"/>
      <c r="P276" s="13"/>
      <c r="Q276" s="13"/>
      <c r="R276" s="322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4">
        <v>132</v>
      </c>
      <c r="B277" s="160">
        <v>43164</v>
      </c>
      <c r="C277" s="160"/>
      <c r="D277" s="161" t="s">
        <v>133</v>
      </c>
      <c r="E277" s="162" t="s">
        <v>580</v>
      </c>
      <c r="F277" s="163">
        <f>510-14.4</f>
        <v>495.6</v>
      </c>
      <c r="G277" s="162"/>
      <c r="H277" s="162">
        <v>350</v>
      </c>
      <c r="I277" s="182">
        <v>672</v>
      </c>
      <c r="J277" s="359" t="s">
        <v>803</v>
      </c>
      <c r="K277" s="130">
        <f t="shared" ref="K277" si="96">H277-F277</f>
        <v>-145.60000000000002</v>
      </c>
      <c r="L277" s="131">
        <f t="shared" ref="L277" si="97">K277/F277</f>
        <v>-0.29378531073446329</v>
      </c>
      <c r="M277" s="132" t="s">
        <v>620</v>
      </c>
      <c r="N277" s="133">
        <v>43887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44">
        <v>133</v>
      </c>
      <c r="B278" s="160">
        <v>43237</v>
      </c>
      <c r="C278" s="160"/>
      <c r="D278" s="161" t="s">
        <v>459</v>
      </c>
      <c r="E278" s="162" t="s">
        <v>580</v>
      </c>
      <c r="F278" s="163">
        <v>230.3</v>
      </c>
      <c r="G278" s="162"/>
      <c r="H278" s="162">
        <v>102.5</v>
      </c>
      <c r="I278" s="182">
        <v>348</v>
      </c>
      <c r="J278" s="359" t="s">
        <v>805</v>
      </c>
      <c r="K278" s="130">
        <f t="shared" ref="K278:K279" si="98">H278-F278</f>
        <v>-127.80000000000001</v>
      </c>
      <c r="L278" s="131">
        <f t="shared" ref="L278:L279" si="99">K278/F278</f>
        <v>-0.55492835432045162</v>
      </c>
      <c r="M278" s="132" t="s">
        <v>620</v>
      </c>
      <c r="N278" s="133">
        <v>43896</v>
      </c>
      <c r="O278" s="54"/>
      <c r="P278" s="13"/>
      <c r="Q278" s="13"/>
      <c r="R278" s="32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134</v>
      </c>
      <c r="B279" s="155">
        <v>43258</v>
      </c>
      <c r="C279" s="155"/>
      <c r="D279" s="156" t="s">
        <v>426</v>
      </c>
      <c r="E279" s="157" t="s">
        <v>580</v>
      </c>
      <c r="F279" s="158">
        <f>342.5-5.1</f>
        <v>337.4</v>
      </c>
      <c r="G279" s="159"/>
      <c r="H279" s="159">
        <v>412.5</v>
      </c>
      <c r="I279" s="159">
        <v>439</v>
      </c>
      <c r="J279" s="360" t="s">
        <v>837</v>
      </c>
      <c r="K279" s="179">
        <f t="shared" si="98"/>
        <v>75.100000000000023</v>
      </c>
      <c r="L279" s="180">
        <f t="shared" si="99"/>
        <v>0.22258446947243635</v>
      </c>
      <c r="M279" s="158" t="s">
        <v>556</v>
      </c>
      <c r="N279" s="181">
        <v>44230</v>
      </c>
      <c r="O279" s="54"/>
      <c r="P279" s="13"/>
      <c r="Q279" s="13"/>
      <c r="R279" s="90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205">
        <v>135</v>
      </c>
      <c r="B280" s="190">
        <v>43285</v>
      </c>
      <c r="C280" s="190"/>
      <c r="D280" s="193" t="s">
        <v>48</v>
      </c>
      <c r="E280" s="191" t="s">
        <v>580</v>
      </c>
      <c r="F280" s="189">
        <f>127.5-5.53</f>
        <v>121.97</v>
      </c>
      <c r="G280" s="191"/>
      <c r="H280" s="191"/>
      <c r="I280" s="213">
        <v>170</v>
      </c>
      <c r="J280" s="225" t="s">
        <v>558</v>
      </c>
      <c r="K280" s="215"/>
      <c r="L280" s="216"/>
      <c r="M280" s="214" t="s">
        <v>558</v>
      </c>
      <c r="N280" s="217"/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44">
        <v>136</v>
      </c>
      <c r="B281" s="160">
        <v>43294</v>
      </c>
      <c r="C281" s="160"/>
      <c r="D281" s="161" t="s">
        <v>239</v>
      </c>
      <c r="E281" s="162" t="s">
        <v>580</v>
      </c>
      <c r="F281" s="163">
        <v>46.5</v>
      </c>
      <c r="G281" s="162"/>
      <c r="H281" s="162">
        <v>17</v>
      </c>
      <c r="I281" s="182">
        <v>59</v>
      </c>
      <c r="J281" s="359" t="s">
        <v>802</v>
      </c>
      <c r="K281" s="130">
        <f t="shared" ref="K281" si="100">H281-F281</f>
        <v>-29.5</v>
      </c>
      <c r="L281" s="131">
        <f t="shared" ref="L281" si="101">K281/F281</f>
        <v>-0.63440860215053763</v>
      </c>
      <c r="M281" s="132" t="s">
        <v>620</v>
      </c>
      <c r="N281" s="133">
        <v>43887</v>
      </c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46">
        <v>137</v>
      </c>
      <c r="B282" s="188">
        <v>43396</v>
      </c>
      <c r="C282" s="188"/>
      <c r="D282" s="193" t="s">
        <v>404</v>
      </c>
      <c r="E282" s="191" t="s">
        <v>580</v>
      </c>
      <c r="F282" s="192">
        <v>156.5</v>
      </c>
      <c r="G282" s="191"/>
      <c r="H282" s="191"/>
      <c r="I282" s="213">
        <v>191</v>
      </c>
      <c r="J282" s="225" t="s">
        <v>558</v>
      </c>
      <c r="K282" s="215"/>
      <c r="L282" s="216"/>
      <c r="M282" s="214" t="s">
        <v>558</v>
      </c>
      <c r="N282" s="217"/>
      <c r="O282" s="54"/>
      <c r="P282" s="13"/>
      <c r="Q282" s="13"/>
      <c r="R282" s="14" t="s">
        <v>708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346">
        <v>138</v>
      </c>
      <c r="B283" s="188">
        <v>43439</v>
      </c>
      <c r="C283" s="188"/>
      <c r="D283" s="193" t="s">
        <v>321</v>
      </c>
      <c r="E283" s="191" t="s">
        <v>580</v>
      </c>
      <c r="F283" s="192">
        <v>259.5</v>
      </c>
      <c r="G283" s="191"/>
      <c r="H283" s="191"/>
      <c r="I283" s="213">
        <v>321</v>
      </c>
      <c r="J283" s="225" t="s">
        <v>558</v>
      </c>
      <c r="K283" s="215"/>
      <c r="L283" s="216"/>
      <c r="M283" s="214" t="s">
        <v>558</v>
      </c>
      <c r="N283" s="217"/>
      <c r="O283" s="13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44">
        <v>139</v>
      </c>
      <c r="B284" s="160">
        <v>43439</v>
      </c>
      <c r="C284" s="160"/>
      <c r="D284" s="161" t="s">
        <v>732</v>
      </c>
      <c r="E284" s="162" t="s">
        <v>580</v>
      </c>
      <c r="F284" s="162">
        <v>715</v>
      </c>
      <c r="G284" s="162"/>
      <c r="H284" s="162">
        <v>445</v>
      </c>
      <c r="I284" s="182">
        <v>840</v>
      </c>
      <c r="J284" s="134" t="s">
        <v>782</v>
      </c>
      <c r="K284" s="130">
        <f t="shared" ref="K284:K287" si="102">H284-F284</f>
        <v>-270</v>
      </c>
      <c r="L284" s="131">
        <f t="shared" ref="L284:L287" si="103">K284/F284</f>
        <v>-0.3776223776223776</v>
      </c>
      <c r="M284" s="132" t="s">
        <v>620</v>
      </c>
      <c r="N284" s="133">
        <v>43800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140</v>
      </c>
      <c r="B285" s="198">
        <v>43469</v>
      </c>
      <c r="C285" s="198"/>
      <c r="D285" s="151" t="s">
        <v>143</v>
      </c>
      <c r="E285" s="199" t="s">
        <v>580</v>
      </c>
      <c r="F285" s="199">
        <v>875</v>
      </c>
      <c r="G285" s="199"/>
      <c r="H285" s="199">
        <v>1165</v>
      </c>
      <c r="I285" s="219">
        <v>1185</v>
      </c>
      <c r="J285" s="137" t="s">
        <v>808</v>
      </c>
      <c r="K285" s="124">
        <f t="shared" si="102"/>
        <v>290</v>
      </c>
      <c r="L285" s="125">
        <f t="shared" si="103"/>
        <v>0.33142857142857141</v>
      </c>
      <c r="M285" s="126" t="s">
        <v>556</v>
      </c>
      <c r="N285" s="338">
        <v>43847</v>
      </c>
      <c r="O285" s="54"/>
      <c r="P285" s="13"/>
      <c r="Q285" s="13"/>
      <c r="R285" s="32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7">
        <v>141</v>
      </c>
      <c r="B286" s="198">
        <v>43559</v>
      </c>
      <c r="C286" s="198"/>
      <c r="D286" s="376" t="s">
        <v>336</v>
      </c>
      <c r="E286" s="199" t="s">
        <v>580</v>
      </c>
      <c r="F286" s="199">
        <f>387-14.63</f>
        <v>372.37</v>
      </c>
      <c r="G286" s="199"/>
      <c r="H286" s="199">
        <v>490</v>
      </c>
      <c r="I286" s="219">
        <v>490</v>
      </c>
      <c r="J286" s="137" t="s">
        <v>639</v>
      </c>
      <c r="K286" s="124">
        <f t="shared" si="102"/>
        <v>117.63</v>
      </c>
      <c r="L286" s="125">
        <f t="shared" si="103"/>
        <v>0.31589548030185027</v>
      </c>
      <c r="M286" s="126" t="s">
        <v>556</v>
      </c>
      <c r="N286" s="338">
        <v>43850</v>
      </c>
      <c r="O286" s="54"/>
      <c r="P286" s="13"/>
      <c r="Q286" s="13"/>
      <c r="R286" s="32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44">
        <v>142</v>
      </c>
      <c r="B287" s="160">
        <v>43578</v>
      </c>
      <c r="C287" s="160"/>
      <c r="D287" s="161" t="s">
        <v>733</v>
      </c>
      <c r="E287" s="162" t="s">
        <v>557</v>
      </c>
      <c r="F287" s="162">
        <v>220</v>
      </c>
      <c r="G287" s="162"/>
      <c r="H287" s="162">
        <v>127.5</v>
      </c>
      <c r="I287" s="182">
        <v>284</v>
      </c>
      <c r="J287" s="359" t="s">
        <v>806</v>
      </c>
      <c r="K287" s="130">
        <f t="shared" si="102"/>
        <v>-92.5</v>
      </c>
      <c r="L287" s="131">
        <f t="shared" si="103"/>
        <v>-0.42045454545454547</v>
      </c>
      <c r="M287" s="132" t="s">
        <v>620</v>
      </c>
      <c r="N287" s="133">
        <v>43896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143</v>
      </c>
      <c r="B288" s="198">
        <v>43622</v>
      </c>
      <c r="C288" s="198"/>
      <c r="D288" s="376" t="s">
        <v>466</v>
      </c>
      <c r="E288" s="199" t="s">
        <v>557</v>
      </c>
      <c r="F288" s="199">
        <v>332.8</v>
      </c>
      <c r="G288" s="199"/>
      <c r="H288" s="199">
        <v>405</v>
      </c>
      <c r="I288" s="219">
        <v>419</v>
      </c>
      <c r="J288" s="137" t="s">
        <v>809</v>
      </c>
      <c r="K288" s="124">
        <f t="shared" ref="K288" si="104">H288-F288</f>
        <v>72.199999999999989</v>
      </c>
      <c r="L288" s="125">
        <f t="shared" ref="L288" si="105">K288/F288</f>
        <v>0.21694711538461534</v>
      </c>
      <c r="M288" s="126" t="s">
        <v>556</v>
      </c>
      <c r="N288" s="338">
        <v>43860</v>
      </c>
      <c r="O288" s="54"/>
      <c r="P288" s="13"/>
      <c r="Q288" s="13"/>
      <c r="R288" s="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40">
        <v>144</v>
      </c>
      <c r="B289" s="139">
        <v>43641</v>
      </c>
      <c r="C289" s="139"/>
      <c r="D289" s="140" t="s">
        <v>137</v>
      </c>
      <c r="E289" s="141" t="s">
        <v>580</v>
      </c>
      <c r="F289" s="142">
        <v>386</v>
      </c>
      <c r="G289" s="143"/>
      <c r="H289" s="143">
        <v>395</v>
      </c>
      <c r="I289" s="143">
        <v>452</v>
      </c>
      <c r="J289" s="166" t="s">
        <v>799</v>
      </c>
      <c r="K289" s="167">
        <f t="shared" ref="K289" si="106">H289-F289</f>
        <v>9</v>
      </c>
      <c r="L289" s="168">
        <f t="shared" ref="L289" si="107">K289/F289</f>
        <v>2.3316062176165803E-2</v>
      </c>
      <c r="M289" s="169" t="s">
        <v>665</v>
      </c>
      <c r="N289" s="170">
        <v>43868</v>
      </c>
      <c r="O289" s="13"/>
      <c r="P289" s="13"/>
      <c r="Q289" s="13"/>
      <c r="R289" s="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47">
        <v>145</v>
      </c>
      <c r="B290" s="188">
        <v>43707</v>
      </c>
      <c r="C290" s="188"/>
      <c r="D290" s="193" t="s">
        <v>255</v>
      </c>
      <c r="E290" s="191" t="s">
        <v>580</v>
      </c>
      <c r="F290" s="191" t="s">
        <v>712</v>
      </c>
      <c r="G290" s="191"/>
      <c r="H290" s="191"/>
      <c r="I290" s="213">
        <v>190</v>
      </c>
      <c r="J290" s="225" t="s">
        <v>558</v>
      </c>
      <c r="K290" s="215"/>
      <c r="L290" s="216"/>
      <c r="M290" s="335" t="s">
        <v>558</v>
      </c>
      <c r="N290" s="217"/>
      <c r="O290" s="13"/>
      <c r="P290" s="13"/>
      <c r="Q290" s="13"/>
      <c r="R290" s="32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7">
        <v>146</v>
      </c>
      <c r="B291" s="198">
        <v>43731</v>
      </c>
      <c r="C291" s="198"/>
      <c r="D291" s="151" t="s">
        <v>418</v>
      </c>
      <c r="E291" s="199" t="s">
        <v>580</v>
      </c>
      <c r="F291" s="199">
        <v>235</v>
      </c>
      <c r="G291" s="199"/>
      <c r="H291" s="199">
        <v>295</v>
      </c>
      <c r="I291" s="219">
        <v>296</v>
      </c>
      <c r="J291" s="137" t="s">
        <v>787</v>
      </c>
      <c r="K291" s="124">
        <f t="shared" ref="K291" si="108">H291-F291</f>
        <v>60</v>
      </c>
      <c r="L291" s="125">
        <f t="shared" ref="L291" si="109">K291/F291</f>
        <v>0.25531914893617019</v>
      </c>
      <c r="M291" s="126" t="s">
        <v>556</v>
      </c>
      <c r="N291" s="338">
        <v>43844</v>
      </c>
      <c r="O291" s="54"/>
      <c r="P291" s="13"/>
      <c r="Q291" s="13"/>
      <c r="R291" s="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7">
        <v>147</v>
      </c>
      <c r="B292" s="198">
        <v>43752</v>
      </c>
      <c r="C292" s="198"/>
      <c r="D292" s="151" t="s">
        <v>778</v>
      </c>
      <c r="E292" s="199" t="s">
        <v>580</v>
      </c>
      <c r="F292" s="199">
        <v>277.5</v>
      </c>
      <c r="G292" s="199"/>
      <c r="H292" s="199">
        <v>333</v>
      </c>
      <c r="I292" s="219">
        <v>333</v>
      </c>
      <c r="J292" s="137" t="s">
        <v>788</v>
      </c>
      <c r="K292" s="124">
        <f t="shared" ref="K292" si="110">H292-F292</f>
        <v>55.5</v>
      </c>
      <c r="L292" s="125">
        <f t="shared" ref="L292" si="111">K292/F292</f>
        <v>0.2</v>
      </c>
      <c r="M292" s="126" t="s">
        <v>556</v>
      </c>
      <c r="N292" s="338">
        <v>43846</v>
      </c>
      <c r="O292" s="54"/>
      <c r="P292" s="13"/>
      <c r="Q292" s="13"/>
      <c r="R292" s="32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7">
        <v>148</v>
      </c>
      <c r="B293" s="198">
        <v>43752</v>
      </c>
      <c r="C293" s="198"/>
      <c r="D293" s="151" t="s">
        <v>777</v>
      </c>
      <c r="E293" s="199" t="s">
        <v>580</v>
      </c>
      <c r="F293" s="199">
        <v>930</v>
      </c>
      <c r="G293" s="199"/>
      <c r="H293" s="199">
        <v>1165</v>
      </c>
      <c r="I293" s="219">
        <v>1200</v>
      </c>
      <c r="J293" s="137" t="s">
        <v>789</v>
      </c>
      <c r="K293" s="124">
        <f t="shared" ref="K293" si="112">H293-F293</f>
        <v>235</v>
      </c>
      <c r="L293" s="125">
        <f t="shared" ref="L293" si="113">K293/F293</f>
        <v>0.25268817204301075</v>
      </c>
      <c r="M293" s="126" t="s">
        <v>556</v>
      </c>
      <c r="N293" s="338">
        <v>43847</v>
      </c>
      <c r="O293" s="54"/>
      <c r="P293" s="13"/>
      <c r="Q293" s="13"/>
      <c r="R293" s="32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46">
        <v>149</v>
      </c>
      <c r="B294" s="327">
        <v>43753</v>
      </c>
      <c r="C294" s="202"/>
      <c r="D294" s="348" t="s">
        <v>776</v>
      </c>
      <c r="E294" s="329" t="s">
        <v>580</v>
      </c>
      <c r="F294" s="331">
        <v>111</v>
      </c>
      <c r="G294" s="329"/>
      <c r="H294" s="329"/>
      <c r="I294" s="333">
        <v>141</v>
      </c>
      <c r="J294" s="225" t="s">
        <v>558</v>
      </c>
      <c r="K294" s="225"/>
      <c r="L294" s="119"/>
      <c r="M294" s="337" t="s">
        <v>558</v>
      </c>
      <c r="N294" s="227"/>
      <c r="O294" s="13"/>
      <c r="P294" s="13"/>
      <c r="Q294" s="13"/>
      <c r="R294" s="32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7">
        <v>150</v>
      </c>
      <c r="B295" s="198">
        <v>43753</v>
      </c>
      <c r="C295" s="198"/>
      <c r="D295" s="151" t="s">
        <v>775</v>
      </c>
      <c r="E295" s="199" t="s">
        <v>580</v>
      </c>
      <c r="F295" s="200">
        <v>296</v>
      </c>
      <c r="G295" s="199"/>
      <c r="H295" s="199">
        <v>370</v>
      </c>
      <c r="I295" s="219">
        <v>370</v>
      </c>
      <c r="J295" s="137" t="s">
        <v>639</v>
      </c>
      <c r="K295" s="124">
        <f t="shared" ref="K295:K296" si="114">H295-F295</f>
        <v>74</v>
      </c>
      <c r="L295" s="125">
        <f t="shared" ref="L295:L296" si="115">K295/F295</f>
        <v>0.25</v>
      </c>
      <c r="M295" s="126" t="s">
        <v>556</v>
      </c>
      <c r="N295" s="338">
        <v>43853</v>
      </c>
      <c r="O295" s="54"/>
      <c r="P295" s="13"/>
      <c r="Q295" s="13"/>
      <c r="R295" s="32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7">
        <v>151</v>
      </c>
      <c r="B296" s="198">
        <v>43754</v>
      </c>
      <c r="C296" s="198"/>
      <c r="D296" s="151" t="s">
        <v>774</v>
      </c>
      <c r="E296" s="199" t="s">
        <v>580</v>
      </c>
      <c r="F296" s="200">
        <v>300</v>
      </c>
      <c r="G296" s="199"/>
      <c r="H296" s="199">
        <v>382.5</v>
      </c>
      <c r="I296" s="219">
        <v>344</v>
      </c>
      <c r="J296" s="462" t="s">
        <v>840</v>
      </c>
      <c r="K296" s="124">
        <f t="shared" si="114"/>
        <v>82.5</v>
      </c>
      <c r="L296" s="125">
        <f t="shared" si="115"/>
        <v>0.27500000000000002</v>
      </c>
      <c r="M296" s="126" t="s">
        <v>556</v>
      </c>
      <c r="N296" s="338">
        <v>44238</v>
      </c>
      <c r="O296" s="13"/>
      <c r="P296" s="13"/>
      <c r="Q296" s="13"/>
      <c r="R296" s="32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26">
        <v>152</v>
      </c>
      <c r="B297" s="202">
        <v>43832</v>
      </c>
      <c r="C297" s="202"/>
      <c r="D297" s="206" t="s">
        <v>758</v>
      </c>
      <c r="E297" s="203" t="s">
        <v>580</v>
      </c>
      <c r="F297" s="204" t="s">
        <v>786</v>
      </c>
      <c r="G297" s="203"/>
      <c r="H297" s="203"/>
      <c r="I297" s="224">
        <v>590</v>
      </c>
      <c r="J297" s="225" t="s">
        <v>558</v>
      </c>
      <c r="K297" s="225"/>
      <c r="L297" s="119"/>
      <c r="M297" s="323" t="s">
        <v>558</v>
      </c>
      <c r="N297" s="227"/>
      <c r="O297" s="13"/>
      <c r="P297" s="13"/>
      <c r="Q297" s="13"/>
      <c r="R297" s="32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7">
        <v>153</v>
      </c>
      <c r="B298" s="198">
        <v>43966</v>
      </c>
      <c r="C298" s="198"/>
      <c r="D298" s="151" t="s">
        <v>64</v>
      </c>
      <c r="E298" s="199" t="s">
        <v>580</v>
      </c>
      <c r="F298" s="200">
        <v>67.5</v>
      </c>
      <c r="G298" s="199"/>
      <c r="H298" s="199">
        <v>86</v>
      </c>
      <c r="I298" s="219">
        <v>86</v>
      </c>
      <c r="J298" s="137" t="s">
        <v>817</v>
      </c>
      <c r="K298" s="124">
        <f t="shared" ref="K298" si="116">H298-F298</f>
        <v>18.5</v>
      </c>
      <c r="L298" s="125">
        <f t="shared" ref="L298" si="117">K298/F298</f>
        <v>0.27407407407407408</v>
      </c>
      <c r="M298" s="126" t="s">
        <v>556</v>
      </c>
      <c r="N298" s="338">
        <v>44008</v>
      </c>
      <c r="O298" s="54"/>
      <c r="P298" s="13"/>
      <c r="Q298" s="13"/>
      <c r="R298" s="32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201">
        <v>154</v>
      </c>
      <c r="B299" s="202">
        <v>44035</v>
      </c>
      <c r="C299" s="202"/>
      <c r="D299" s="206" t="s">
        <v>465</v>
      </c>
      <c r="E299" s="203" t="s">
        <v>580</v>
      </c>
      <c r="F299" s="204" t="s">
        <v>820</v>
      </c>
      <c r="G299" s="203"/>
      <c r="H299" s="203"/>
      <c r="I299" s="224">
        <v>296</v>
      </c>
      <c r="J299" s="225" t="s">
        <v>558</v>
      </c>
      <c r="K299" s="225"/>
      <c r="L299" s="119"/>
      <c r="M299" s="226"/>
      <c r="N299" s="227"/>
      <c r="O299" s="13"/>
      <c r="P299" s="13"/>
      <c r="Q299" s="13"/>
      <c r="R299" s="32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7">
        <v>155</v>
      </c>
      <c r="B300" s="198">
        <v>44092</v>
      </c>
      <c r="C300" s="198"/>
      <c r="D300" s="151" t="s">
        <v>398</v>
      </c>
      <c r="E300" s="199" t="s">
        <v>580</v>
      </c>
      <c r="F300" s="199">
        <v>206</v>
      </c>
      <c r="G300" s="199"/>
      <c r="H300" s="199">
        <v>248</v>
      </c>
      <c r="I300" s="219">
        <v>248</v>
      </c>
      <c r="J300" s="137" t="s">
        <v>639</v>
      </c>
      <c r="K300" s="124">
        <f t="shared" ref="K300:K301" si="118">H300-F300</f>
        <v>42</v>
      </c>
      <c r="L300" s="125">
        <f t="shared" ref="L300:L301" si="119">K300/F300</f>
        <v>0.20388349514563106</v>
      </c>
      <c r="M300" s="126" t="s">
        <v>556</v>
      </c>
      <c r="N300" s="338">
        <v>44214</v>
      </c>
      <c r="O300" s="54"/>
      <c r="P300" s="13"/>
      <c r="Q300" s="13"/>
      <c r="R300" s="32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7">
        <v>156</v>
      </c>
      <c r="B301" s="198">
        <v>44140</v>
      </c>
      <c r="C301" s="198"/>
      <c r="D301" s="151" t="s">
        <v>398</v>
      </c>
      <c r="E301" s="199" t="s">
        <v>580</v>
      </c>
      <c r="F301" s="199">
        <v>182.5</v>
      </c>
      <c r="G301" s="199"/>
      <c r="H301" s="199">
        <v>248</v>
      </c>
      <c r="I301" s="219">
        <v>248</v>
      </c>
      <c r="J301" s="137" t="s">
        <v>639</v>
      </c>
      <c r="K301" s="124">
        <f t="shared" si="118"/>
        <v>65.5</v>
      </c>
      <c r="L301" s="125">
        <f t="shared" si="119"/>
        <v>0.35890410958904112</v>
      </c>
      <c r="M301" s="126" t="s">
        <v>556</v>
      </c>
      <c r="N301" s="338">
        <v>44214</v>
      </c>
      <c r="O301" s="54"/>
      <c r="P301" s="13"/>
      <c r="Q301" s="13"/>
      <c r="R301" s="32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201">
        <v>157</v>
      </c>
      <c r="B302" s="202">
        <v>44140</v>
      </c>
      <c r="C302" s="202"/>
      <c r="D302" s="206" t="s">
        <v>321</v>
      </c>
      <c r="E302" s="203" t="s">
        <v>580</v>
      </c>
      <c r="F302" s="204" t="s">
        <v>824</v>
      </c>
      <c r="G302" s="203"/>
      <c r="H302" s="203"/>
      <c r="I302" s="224">
        <v>320</v>
      </c>
      <c r="J302" s="225" t="s">
        <v>558</v>
      </c>
      <c r="K302" s="225"/>
      <c r="L302" s="119"/>
      <c r="M302" s="226"/>
      <c r="N302" s="227"/>
      <c r="O302" s="13"/>
      <c r="P302" s="13"/>
      <c r="Q302" s="13"/>
      <c r="R302" s="32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7">
        <v>158</v>
      </c>
      <c r="B303" s="198">
        <v>44140</v>
      </c>
      <c r="C303" s="198"/>
      <c r="D303" s="151" t="s">
        <v>461</v>
      </c>
      <c r="E303" s="199" t="s">
        <v>580</v>
      </c>
      <c r="F303" s="200">
        <v>925</v>
      </c>
      <c r="G303" s="199"/>
      <c r="H303" s="199">
        <v>1095</v>
      </c>
      <c r="I303" s="219">
        <v>1093</v>
      </c>
      <c r="J303" s="462" t="s">
        <v>828</v>
      </c>
      <c r="K303" s="124">
        <f t="shared" ref="K303" si="120">H303-F303</f>
        <v>170</v>
      </c>
      <c r="L303" s="125">
        <f t="shared" ref="L303" si="121">K303/F303</f>
        <v>0.18378378378378379</v>
      </c>
      <c r="M303" s="126" t="s">
        <v>556</v>
      </c>
      <c r="N303" s="338">
        <v>44201</v>
      </c>
      <c r="O303" s="13"/>
      <c r="P303" s="13"/>
      <c r="Q303" s="13"/>
      <c r="R303" s="32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7">
        <v>159</v>
      </c>
      <c r="B304" s="198">
        <v>44140</v>
      </c>
      <c r="C304" s="198"/>
      <c r="D304" s="151" t="s">
        <v>336</v>
      </c>
      <c r="E304" s="199" t="s">
        <v>580</v>
      </c>
      <c r="F304" s="200">
        <v>332.5</v>
      </c>
      <c r="G304" s="199"/>
      <c r="H304" s="199">
        <v>393</v>
      </c>
      <c r="I304" s="219">
        <v>406</v>
      </c>
      <c r="J304" s="462" t="s">
        <v>843</v>
      </c>
      <c r="K304" s="124">
        <f t="shared" ref="K304" si="122">H304-F304</f>
        <v>60.5</v>
      </c>
      <c r="L304" s="125">
        <f t="shared" ref="L304" si="123">K304/F304</f>
        <v>0.18195488721804512</v>
      </c>
      <c r="M304" s="126" t="s">
        <v>556</v>
      </c>
      <c r="N304" s="338">
        <v>44256</v>
      </c>
      <c r="O304" s="13"/>
      <c r="P304" s="13"/>
      <c r="Q304" s="13"/>
      <c r="R304" s="32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160</v>
      </c>
      <c r="B305" s="202">
        <v>44141</v>
      </c>
      <c r="C305" s="202"/>
      <c r="D305" s="206" t="s">
        <v>465</v>
      </c>
      <c r="E305" s="203" t="s">
        <v>580</v>
      </c>
      <c r="F305" s="204" t="s">
        <v>825</v>
      </c>
      <c r="G305" s="203"/>
      <c r="H305" s="203"/>
      <c r="I305" s="224">
        <v>290</v>
      </c>
      <c r="J305" s="225" t="s">
        <v>558</v>
      </c>
      <c r="K305" s="225"/>
      <c r="L305" s="119"/>
      <c r="M305" s="226"/>
      <c r="N305" s="227"/>
      <c r="O305" s="13"/>
      <c r="P305" s="13"/>
      <c r="Q305" s="13"/>
      <c r="R305" s="32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161</v>
      </c>
      <c r="B306" s="202">
        <v>44187</v>
      </c>
      <c r="C306" s="202"/>
      <c r="D306" s="206" t="s">
        <v>754</v>
      </c>
      <c r="E306" s="203" t="s">
        <v>580</v>
      </c>
      <c r="F306" s="456" t="s">
        <v>827</v>
      </c>
      <c r="G306" s="203"/>
      <c r="H306" s="203"/>
      <c r="I306" s="224">
        <v>239</v>
      </c>
      <c r="J306" s="457" t="s">
        <v>558</v>
      </c>
      <c r="K306" s="225"/>
      <c r="L306" s="119"/>
      <c r="M306" s="226"/>
      <c r="N306" s="227"/>
      <c r="O306" s="13"/>
      <c r="P306" s="13"/>
      <c r="Q306" s="13"/>
      <c r="R306" s="32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1">
        <v>162</v>
      </c>
      <c r="B307" s="202">
        <v>44258</v>
      </c>
      <c r="C307" s="202"/>
      <c r="D307" s="206" t="s">
        <v>758</v>
      </c>
      <c r="E307" s="203" t="s">
        <v>580</v>
      </c>
      <c r="F307" s="204" t="s">
        <v>786</v>
      </c>
      <c r="G307" s="203"/>
      <c r="H307" s="203"/>
      <c r="I307" s="224">
        <v>590</v>
      </c>
      <c r="J307" s="225" t="s">
        <v>558</v>
      </c>
      <c r="K307" s="225"/>
      <c r="L307" s="119"/>
      <c r="M307" s="323"/>
      <c r="N307" s="227"/>
      <c r="O307" s="13"/>
      <c r="P307" s="13"/>
      <c r="R307" s="324" t="s">
        <v>710</v>
      </c>
    </row>
    <row r="308" spans="1:26">
      <c r="A308" s="201">
        <v>163</v>
      </c>
      <c r="B308" s="202">
        <v>44274</v>
      </c>
      <c r="C308" s="202"/>
      <c r="D308" s="206" t="s">
        <v>336</v>
      </c>
      <c r="E308" s="505" t="s">
        <v>580</v>
      </c>
      <c r="F308" s="456" t="s">
        <v>848</v>
      </c>
      <c r="G308" s="203"/>
      <c r="H308" s="203"/>
      <c r="I308" s="224">
        <v>420</v>
      </c>
      <c r="J308" s="457" t="s">
        <v>558</v>
      </c>
      <c r="K308" s="225"/>
      <c r="L308" s="119"/>
      <c r="M308" s="226"/>
      <c r="N308" s="227"/>
      <c r="O308" s="13"/>
      <c r="R308" s="506" t="s">
        <v>710</v>
      </c>
    </row>
    <row r="309" spans="1:26">
      <c r="A309" s="201">
        <v>164</v>
      </c>
      <c r="B309" s="202">
        <v>44295</v>
      </c>
      <c r="C309" s="202"/>
      <c r="D309" s="206" t="s">
        <v>922</v>
      </c>
      <c r="E309" s="203" t="s">
        <v>580</v>
      </c>
      <c r="F309" s="204" t="s">
        <v>923</v>
      </c>
      <c r="G309" s="203"/>
      <c r="H309" s="203"/>
      <c r="I309" s="224">
        <v>663</v>
      </c>
      <c r="J309" s="457" t="s">
        <v>558</v>
      </c>
      <c r="K309" s="225"/>
      <c r="L309" s="119"/>
      <c r="M309" s="226"/>
      <c r="N309" s="227"/>
      <c r="O309" s="13"/>
      <c r="R309" s="228"/>
    </row>
    <row r="310" spans="1:26">
      <c r="A310" s="201"/>
      <c r="B310" s="202"/>
      <c r="C310" s="202"/>
      <c r="D310" s="206"/>
      <c r="E310" s="203"/>
      <c r="F310" s="204"/>
      <c r="G310" s="203"/>
      <c r="H310" s="203"/>
      <c r="I310" s="224"/>
      <c r="J310" s="225"/>
      <c r="K310" s="225"/>
      <c r="L310" s="119"/>
      <c r="M310" s="226"/>
      <c r="N310" s="227"/>
      <c r="O310" s="13"/>
      <c r="R310" s="228"/>
    </row>
    <row r="311" spans="1:26">
      <c r="A311" s="201"/>
      <c r="B311" s="192" t="s">
        <v>781</v>
      </c>
      <c r="O311" s="13"/>
      <c r="R311" s="228"/>
    </row>
    <row r="312" spans="1:26">
      <c r="R312" s="228"/>
    </row>
    <row r="313" spans="1:26">
      <c r="R313" s="228"/>
    </row>
    <row r="314" spans="1:26">
      <c r="R314" s="228"/>
    </row>
    <row r="315" spans="1:26">
      <c r="R315" s="228"/>
    </row>
    <row r="316" spans="1:26">
      <c r="R316" s="228"/>
    </row>
    <row r="317" spans="1:26">
      <c r="R317" s="228"/>
    </row>
    <row r="318" spans="1:26">
      <c r="R318" s="228"/>
    </row>
    <row r="328" spans="1:6">
      <c r="A328" s="207"/>
    </row>
    <row r="329" spans="1:6">
      <c r="A329" s="207"/>
      <c r="F329" s="458"/>
    </row>
    <row r="330" spans="1:6">
      <c r="A330" s="203"/>
    </row>
  </sheetData>
  <autoFilter ref="R1:R326"/>
  <mergeCells count="21">
    <mergeCell ref="P70:P71"/>
    <mergeCell ref="A72:A73"/>
    <mergeCell ref="B72:B73"/>
    <mergeCell ref="J72:J73"/>
    <mergeCell ref="M72:M73"/>
    <mergeCell ref="N72:N73"/>
    <mergeCell ref="O72:O73"/>
    <mergeCell ref="P72:P73"/>
    <mergeCell ref="A70:A71"/>
    <mergeCell ref="B70:B71"/>
    <mergeCell ref="J70:J71"/>
    <mergeCell ref="M70:M71"/>
    <mergeCell ref="N70:N71"/>
    <mergeCell ref="O70:O71"/>
    <mergeCell ref="O74:O75"/>
    <mergeCell ref="P74:P75"/>
    <mergeCell ref="A74:A75"/>
    <mergeCell ref="B74:B75"/>
    <mergeCell ref="J74:J75"/>
    <mergeCell ref="M74:M75"/>
    <mergeCell ref="N74:N75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2021-04-19T02:24:52Z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